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muadz\projects\experiment\eksad-timesheet\src\app\files\"/>
    </mc:Choice>
  </mc:AlternateContent>
  <xr:revisionPtr revIDLastSave="0" documentId="13_ncr:1_{7286F9D0-DD75-4DC6-888D-23411E01FE13}" xr6:coauthVersionLast="45" xr6:coauthVersionMax="47" xr10:uidLastSave="{00000000-0000-0000-0000-000000000000}"/>
  <bookViews>
    <workbookView xWindow="-28920" yWindow="-120" windowWidth="29040" windowHeight="15990" tabRatio="845" firstSheet="3" activeTab="3" xr2:uid="{00000000-000D-0000-FFFF-FFFF00000000}"/>
  </bookViews>
  <sheets>
    <sheet name="Upload" sheetId="37" state="hidden" r:id="rId1"/>
    <sheet name="Name" sheetId="27" state="hidden" r:id="rId2"/>
    <sheet name="Charge Code" sheetId="42" state="hidden" r:id="rId3"/>
    <sheet name="PM Tools 1 " sheetId="7" r:id="rId4"/>
    <sheet name="PM Tools 2" sheetId="28" r:id="rId5"/>
    <sheet name="TimeSheet" sheetId="9" r:id="rId6"/>
    <sheet name="PM Tools 3" sheetId="32" state="hidden" r:id="rId7"/>
    <sheet name="PM Tools 4" sheetId="33" state="hidden" r:id="rId8"/>
    <sheet name="PM Tools 8" sheetId="34" state="hidden" r:id="rId9"/>
    <sheet name="PM Tools 9" sheetId="35" state="hidden" r:id="rId10"/>
    <sheet name="PM Tools 10" sheetId="3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Name!$A$1:$C$111</definedName>
    <definedName name="_xlnm._FilterDatabase" localSheetId="3" hidden="1">'PM Tools 1 '!$B$2:$K$230</definedName>
    <definedName name="_xlnm._FilterDatabase" localSheetId="0" hidden="1">Upload!$A$1:$F$78</definedName>
    <definedName name="A" localSheetId="2">#REF!</definedName>
    <definedName name="A" localSheetId="0">#REF!</definedName>
    <definedName name="A">#REF!</definedName>
    <definedName name="aa" localSheetId="2">[1]Sheet1!$L$2:$M$248</definedName>
    <definedName name="aa">[2]Sheet1!$L$2:$M$248</definedName>
    <definedName name="Annual_Leave" localSheetId="0">#REF!</definedName>
    <definedName name="Annual_Leave">#REF!</definedName>
    <definedName name="BB" localSheetId="2">#REF!</definedName>
    <definedName name="BB" localSheetId="0">#REF!</definedName>
    <definedName name="BB">#REF!</definedName>
    <definedName name="buyer" localSheetId="2">[1]Sheet1!$E$2:$F$15</definedName>
    <definedName name="buyer">[2]Sheet1!$E$2:$F$15</definedName>
    <definedName name="CC" localSheetId="2">#REF!</definedName>
    <definedName name="CC" localSheetId="0">#REF!</definedName>
    <definedName name="CC">#REF!</definedName>
    <definedName name="chargecode">'[3]PM Tools 1 '!$D$5</definedName>
    <definedName name="DaftarNama" localSheetId="0">[4]Name!$B$3:$B$107</definedName>
    <definedName name="DaftarNama">Name!$B$3:$B$110</definedName>
    <definedName name="DD" localSheetId="2">#REF!</definedName>
    <definedName name="DD" localSheetId="0">#REF!</definedName>
    <definedName name="DD">#REF!</definedName>
    <definedName name="EE" localSheetId="2">#REF!</definedName>
    <definedName name="EE" localSheetId="0">#REF!</definedName>
    <definedName name="EE">#REF!</definedName>
    <definedName name="ESTATE" localSheetId="2">[5]Sheet1!$N$1:$O$248</definedName>
    <definedName name="ESTATE">[6]Sheet1!$N$1:$O$248</definedName>
    <definedName name="GG" localSheetId="2">#REF!</definedName>
    <definedName name="GG" localSheetId="0">#REF!</definedName>
    <definedName name="GG">#REF!</definedName>
    <definedName name="ii" localSheetId="2">#REF!</definedName>
    <definedName name="ii" localSheetId="0">#REF!</definedName>
    <definedName name="ii">#REF!</definedName>
    <definedName name="JJ" localSheetId="2">#REF!</definedName>
    <definedName name="JJ" localSheetId="0">#REF!</definedName>
    <definedName name="JJ">#REF!</definedName>
    <definedName name="KK" localSheetId="2">#REF!</definedName>
    <definedName name="KK" localSheetId="0">#REF!</definedName>
    <definedName name="KK">#REF!</definedName>
    <definedName name="ME" localSheetId="2">#REF!</definedName>
    <definedName name="ME" localSheetId="0">#REF!</definedName>
    <definedName name="ME">#REF!</definedName>
    <definedName name="MILL" localSheetId="2">[7]Sheet1!$K$1:$L$248</definedName>
    <definedName name="MILL">[8]Sheet1!$K$1:$L$248</definedName>
    <definedName name="mm" localSheetId="2">#REF!</definedName>
    <definedName name="mm" localSheetId="0">#REF!</definedName>
    <definedName name="mm">#REF!</definedName>
    <definedName name="name">'[3]PM Tools 1 '!$C$2</definedName>
    <definedName name="OO" localSheetId="2">#REF!</definedName>
    <definedName name="OO" localSheetId="0">#REF!</definedName>
    <definedName name="OO">#REF!</definedName>
    <definedName name="PRO" localSheetId="2">#REF!</definedName>
    <definedName name="PRO" localSheetId="0">#REF!</definedName>
    <definedName name="PRO">#REF!</definedName>
    <definedName name="pt" localSheetId="2">[1]Sheet1!$B$2:$C$52</definedName>
    <definedName name="pt">[2]Sheet1!$B$2:$C$52</definedName>
    <definedName name="region" localSheetId="2">[1]Sheet1!$H$2:$I$44</definedName>
    <definedName name="region">[2]Sheet1!$H$2:$I$44</definedName>
    <definedName name="REION" localSheetId="2">[4]Sheet1!$H$3:$I$61</definedName>
    <definedName name="REION">[9]Sheet1!$H$3:$I$61</definedName>
    <definedName name="rt" localSheetId="2">#REF!</definedName>
    <definedName name="rt" localSheetId="0">#REF!</definedName>
    <definedName name="rt">#REF!</definedName>
    <definedName name="ss" localSheetId="2">[1]Sheet1!$O$2:$P$248</definedName>
    <definedName name="ss">[2]Sheet1!$O$2:$P$248</definedName>
    <definedName name="UU" localSheetId="2">#REF!</definedName>
    <definedName name="UU" localSheetId="0">#REF!</definedName>
    <definedName name="UU">#REF!</definedName>
    <definedName name="WW" localSheetId="2">#REF!</definedName>
    <definedName name="WW" localSheetId="0">#REF!</definedName>
    <definedName name="WW">#REF!</definedName>
    <definedName name="XX" localSheetId="2">#REF!</definedName>
    <definedName name="XX" localSheetId="0">#REF!</definedName>
    <definedName name="XX">#REF!</definedName>
    <definedName name="YY" localSheetId="2">#REF!</definedName>
    <definedName name="YY" localSheetId="0">#REF!</definedName>
    <definedName name="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7" l="1"/>
  <c r="G3" i="27"/>
  <c r="G5" i="27" s="1"/>
  <c r="U16" i="9" l="1"/>
  <c r="U15" i="9"/>
  <c r="U14" i="9"/>
  <c r="U13" i="9"/>
  <c r="U12" i="9"/>
  <c r="U11" i="9"/>
  <c r="U10" i="9"/>
  <c r="T16" i="9"/>
  <c r="T15" i="9"/>
  <c r="T14" i="9"/>
  <c r="T13" i="9"/>
  <c r="T12" i="9"/>
  <c r="T11" i="9"/>
  <c r="T10" i="9"/>
  <c r="S16" i="9"/>
  <c r="S15" i="9"/>
  <c r="S14" i="9"/>
  <c r="S13" i="9"/>
  <c r="S12" i="9"/>
  <c r="S11" i="9"/>
  <c r="S10" i="9"/>
  <c r="U17" i="9" l="1"/>
  <c r="S17" i="9"/>
  <c r="T17" i="9"/>
  <c r="B12" i="9" l="1"/>
  <c r="B13" i="9"/>
  <c r="B14" i="9"/>
  <c r="B15" i="9"/>
  <c r="C5" i="33"/>
  <c r="C5" i="32"/>
  <c r="C5" i="28"/>
  <c r="C5" i="7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" i="42"/>
  <c r="B7" i="33"/>
  <c r="B7" i="32"/>
  <c r="B7" i="28"/>
  <c r="A280" i="37" s="1"/>
  <c r="D280" i="37" s="1"/>
  <c r="C280" i="37" s="1"/>
  <c r="A2" i="37"/>
  <c r="E2" i="37" s="1"/>
  <c r="C15" i="9" l="1"/>
  <c r="D15" i="9"/>
  <c r="D14" i="9"/>
  <c r="C14" i="9"/>
  <c r="D13" i="9"/>
  <c r="C13" i="9"/>
  <c r="C12" i="9"/>
  <c r="D12" i="9"/>
  <c r="D2" i="37"/>
  <c r="C2" i="37" s="1"/>
  <c r="B2" i="37"/>
  <c r="E280" i="37"/>
  <c r="F280" i="37"/>
  <c r="F2" i="37"/>
  <c r="A281" i="37"/>
  <c r="A3" i="37"/>
  <c r="D3" i="37" s="1"/>
  <c r="C3" i="37" s="1"/>
  <c r="A282" i="37" l="1"/>
  <c r="D281" i="37"/>
  <c r="C281" i="37" s="1"/>
  <c r="F281" i="37"/>
  <c r="E281" i="37"/>
  <c r="F3" i="37"/>
  <c r="A4" i="37"/>
  <c r="D4" i="37" s="1"/>
  <c r="C4" i="37" s="1"/>
  <c r="B3" i="37"/>
  <c r="E3" i="37"/>
  <c r="F4" i="37" l="1"/>
  <c r="F282" i="37"/>
  <c r="E282" i="37"/>
  <c r="A283" i="37"/>
  <c r="D282" i="37"/>
  <c r="C282" i="37" s="1"/>
  <c r="A5" i="37"/>
  <c r="D5" i="37" s="1"/>
  <c r="C5" i="37" s="1"/>
  <c r="E4" i="37"/>
  <c r="B4" i="37"/>
  <c r="F283" i="37" l="1"/>
  <c r="E283" i="37"/>
  <c r="F5" i="37"/>
  <c r="A284" i="37"/>
  <c r="D283" i="37"/>
  <c r="C283" i="37" s="1"/>
  <c r="A6" i="37"/>
  <c r="D6" i="37" s="1"/>
  <c r="C6" i="37" s="1"/>
  <c r="E5" i="37"/>
  <c r="B5" i="37"/>
  <c r="F6" i="37" l="1"/>
  <c r="F284" i="37"/>
  <c r="E284" i="37"/>
  <c r="A285" i="37"/>
  <c r="D284" i="37"/>
  <c r="C284" i="37" s="1"/>
  <c r="B6" i="37"/>
  <c r="A7" i="37"/>
  <c r="D7" i="37" s="1"/>
  <c r="C7" i="37" s="1"/>
  <c r="E6" i="37"/>
  <c r="F7" i="37" l="1"/>
  <c r="F285" i="37"/>
  <c r="E285" i="37"/>
  <c r="A286" i="37"/>
  <c r="D285" i="37"/>
  <c r="C285" i="37" s="1"/>
  <c r="B7" i="37"/>
  <c r="E7" i="37"/>
  <c r="A8" i="37"/>
  <c r="D8" i="37" s="1"/>
  <c r="C8" i="37" s="1"/>
  <c r="F8" i="37" l="1"/>
  <c r="F286" i="37"/>
  <c r="E286" i="37"/>
  <c r="A287" i="37"/>
  <c r="D286" i="37"/>
  <c r="C286" i="37" s="1"/>
  <c r="E8" i="37"/>
  <c r="B8" i="37"/>
  <c r="A9" i="37"/>
  <c r="D9" i="37" s="1"/>
  <c r="C9" i="37" s="1"/>
  <c r="F287" i="37" l="1"/>
  <c r="E287" i="37"/>
  <c r="F9" i="37"/>
  <c r="A288" i="37"/>
  <c r="D287" i="37"/>
  <c r="C287" i="37" s="1"/>
  <c r="B9" i="37"/>
  <c r="A10" i="37"/>
  <c r="D10" i="37" s="1"/>
  <c r="C10" i="37" s="1"/>
  <c r="E9" i="37"/>
  <c r="F10" i="37" l="1"/>
  <c r="F288" i="37"/>
  <c r="E288" i="37"/>
  <c r="A289" i="37"/>
  <c r="D288" i="37"/>
  <c r="C288" i="37" s="1"/>
  <c r="A11" i="37"/>
  <c r="D11" i="37" s="1"/>
  <c r="C11" i="37" s="1"/>
  <c r="B10" i="37"/>
  <c r="E10" i="37"/>
  <c r="F289" i="37" l="1"/>
  <c r="E289" i="37"/>
  <c r="F11" i="37"/>
  <c r="A290" i="37"/>
  <c r="D289" i="37"/>
  <c r="C289" i="37" s="1"/>
  <c r="E11" i="37"/>
  <c r="A12" i="37"/>
  <c r="D12" i="37" s="1"/>
  <c r="C12" i="37" s="1"/>
  <c r="B11" i="37"/>
  <c r="A291" i="37" l="1"/>
  <c r="D290" i="37"/>
  <c r="C290" i="37" s="1"/>
  <c r="F12" i="37"/>
  <c r="F290" i="37"/>
  <c r="E290" i="37"/>
  <c r="B12" i="37"/>
  <c r="E12" i="37"/>
  <c r="A13" i="37"/>
  <c r="D13" i="37" s="1"/>
  <c r="C13" i="37" s="1"/>
  <c r="F291" i="37" l="1"/>
  <c r="E291" i="37"/>
  <c r="F13" i="37"/>
  <c r="A292" i="37"/>
  <c r="D291" i="37"/>
  <c r="C291" i="37" s="1"/>
  <c r="E13" i="37"/>
  <c r="B13" i="37"/>
  <c r="A14" i="37"/>
  <c r="D14" i="37" s="1"/>
  <c r="C14" i="37" s="1"/>
  <c r="F292" i="37" l="1"/>
  <c r="E292" i="37"/>
  <c r="F14" i="37"/>
  <c r="A293" i="37"/>
  <c r="D292" i="37"/>
  <c r="C292" i="37" s="1"/>
  <c r="B14" i="37"/>
  <c r="A15" i="37"/>
  <c r="D15" i="37" s="1"/>
  <c r="C15" i="37" s="1"/>
  <c r="E14" i="37"/>
  <c r="F15" i="37" l="1"/>
  <c r="F293" i="37"/>
  <c r="E293" i="37"/>
  <c r="A294" i="37"/>
  <c r="D293" i="37"/>
  <c r="C293" i="37" s="1"/>
  <c r="E15" i="37"/>
  <c r="A16" i="37"/>
  <c r="D16" i="37" s="1"/>
  <c r="C16" i="37" s="1"/>
  <c r="B15" i="37"/>
  <c r="F16" i="37" l="1"/>
  <c r="F294" i="37"/>
  <c r="E294" i="37"/>
  <c r="A295" i="37"/>
  <c r="D295" i="37" s="1"/>
  <c r="C295" i="37" s="1"/>
  <c r="D294" i="37"/>
  <c r="C294" i="37" s="1"/>
  <c r="A17" i="37"/>
  <c r="D17" i="37" s="1"/>
  <c r="C17" i="37" s="1"/>
  <c r="B16" i="37"/>
  <c r="E16" i="37"/>
  <c r="E295" i="37" l="1"/>
  <c r="B17" i="37"/>
  <c r="E17" i="37"/>
  <c r="B280" i="37" l="1"/>
  <c r="B281" i="37" l="1"/>
  <c r="B282" i="37" l="1"/>
  <c r="B283" i="37" l="1"/>
  <c r="B284" i="37" l="1"/>
  <c r="B285" i="37" l="1"/>
  <c r="B286" i="37" l="1"/>
  <c r="B287" i="37" l="1"/>
  <c r="B288" i="37" l="1"/>
  <c r="B289" i="37" l="1"/>
  <c r="B290" i="37" l="1"/>
  <c r="B291" i="37" l="1"/>
  <c r="B292" i="37" l="1"/>
  <c r="B293" i="37" l="1"/>
  <c r="B294" i="37" l="1"/>
  <c r="B295" i="37" l="1"/>
  <c r="C5" i="36" l="1"/>
  <c r="C5" i="35"/>
  <c r="C5" i="34"/>
  <c r="C3" i="7" l="1"/>
  <c r="B11" i="9" l="1"/>
  <c r="B16" i="9"/>
  <c r="C16" i="9" l="1"/>
  <c r="D16" i="9"/>
  <c r="C11" i="9"/>
  <c r="D11" i="9"/>
  <c r="E8" i="9"/>
  <c r="E9" i="9" s="1"/>
  <c r="H278" i="36" l="1"/>
  <c r="G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H262" i="36"/>
  <c r="G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H246" i="36"/>
  <c r="G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H278" i="35"/>
  <c r="G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H262" i="35"/>
  <c r="G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H246" i="35"/>
  <c r="G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H278" i="34"/>
  <c r="G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H262" i="34"/>
  <c r="G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H246" i="34"/>
  <c r="G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H278" i="33"/>
  <c r="G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H262" i="33"/>
  <c r="G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H246" i="33"/>
  <c r="G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H278" i="32"/>
  <c r="G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H262" i="32"/>
  <c r="G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H246" i="32"/>
  <c r="G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H278" i="28"/>
  <c r="G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H262" i="28"/>
  <c r="G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H246" i="28"/>
  <c r="G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H278" i="7"/>
  <c r="G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H262" i="7"/>
  <c r="G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H246" i="7"/>
  <c r="G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F8" i="9" l="1"/>
  <c r="B23" i="7"/>
  <c r="A18" i="37" s="1"/>
  <c r="D18" i="37" s="1"/>
  <c r="C18" i="37" s="1"/>
  <c r="G8" i="9" l="1"/>
  <c r="F9" i="9"/>
  <c r="F18" i="37"/>
  <c r="E296" i="37"/>
  <c r="F296" i="37"/>
  <c r="A19" i="37"/>
  <c r="D19" i="37" s="1"/>
  <c r="E18" i="37"/>
  <c r="B18" i="37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G230" i="28"/>
  <c r="H230" i="28"/>
  <c r="H8" i="9" l="1"/>
  <c r="G9" i="9"/>
  <c r="C19" i="37"/>
  <c r="F297" i="37"/>
  <c r="E297" i="37"/>
  <c r="F19" i="37"/>
  <c r="A20" i="37"/>
  <c r="D20" i="37" s="1"/>
  <c r="E19" i="37"/>
  <c r="B19" i="37"/>
  <c r="C7" i="36"/>
  <c r="C7" i="35"/>
  <c r="C7" i="34"/>
  <c r="C7" i="33"/>
  <c r="C7" i="32"/>
  <c r="C7" i="28"/>
  <c r="C7" i="7"/>
  <c r="I8" i="9" l="1"/>
  <c r="H9" i="9"/>
  <c r="C20" i="37"/>
  <c r="F20" i="37"/>
  <c r="E298" i="37"/>
  <c r="F298" i="37"/>
  <c r="E20" i="37"/>
  <c r="A21" i="37"/>
  <c r="D21" i="37" s="1"/>
  <c r="B20" i="37"/>
  <c r="C4" i="36"/>
  <c r="C4" i="35"/>
  <c r="C4" i="34"/>
  <c r="C4" i="33"/>
  <c r="C4" i="32"/>
  <c r="C4" i="28"/>
  <c r="H230" i="36"/>
  <c r="R16" i="9" s="1"/>
  <c r="G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H214" i="36"/>
  <c r="Q16" i="9" s="1"/>
  <c r="G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H198" i="36"/>
  <c r="P16" i="9" s="1"/>
  <c r="G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H182" i="36"/>
  <c r="O16" i="9" s="1"/>
  <c r="G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H166" i="36"/>
  <c r="N16" i="9" s="1"/>
  <c r="G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H150" i="36"/>
  <c r="M16" i="9" s="1"/>
  <c r="G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H134" i="36"/>
  <c r="L16" i="9" s="1"/>
  <c r="G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H118" i="36"/>
  <c r="K16" i="9" s="1"/>
  <c r="G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H102" i="36"/>
  <c r="J16" i="9" s="1"/>
  <c r="G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H86" i="36"/>
  <c r="I16" i="9" s="1"/>
  <c r="G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H70" i="36"/>
  <c r="H16" i="9" s="1"/>
  <c r="G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H54" i="36"/>
  <c r="G16" i="9" s="1"/>
  <c r="G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H38" i="36"/>
  <c r="F16" i="9" s="1"/>
  <c r="G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H22" i="36"/>
  <c r="E16" i="9" s="1"/>
  <c r="G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C3" i="36"/>
  <c r="H230" i="35"/>
  <c r="R15" i="9" s="1"/>
  <c r="G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H214" i="35"/>
  <c r="Q15" i="9" s="1"/>
  <c r="G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H198" i="35"/>
  <c r="P15" i="9" s="1"/>
  <c r="G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H182" i="35"/>
  <c r="O15" i="9" s="1"/>
  <c r="G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H166" i="35"/>
  <c r="N15" i="9" s="1"/>
  <c r="G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H150" i="35"/>
  <c r="M15" i="9" s="1"/>
  <c r="G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H134" i="35"/>
  <c r="L15" i="9" s="1"/>
  <c r="G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H118" i="35"/>
  <c r="K15" i="9" s="1"/>
  <c r="G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H102" i="35"/>
  <c r="J15" i="9" s="1"/>
  <c r="G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H86" i="35"/>
  <c r="I15" i="9" s="1"/>
  <c r="G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H70" i="35"/>
  <c r="H15" i="9" s="1"/>
  <c r="G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H54" i="35"/>
  <c r="G15" i="9" s="1"/>
  <c r="G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H38" i="35"/>
  <c r="F15" i="9" s="1"/>
  <c r="G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H22" i="35"/>
  <c r="E15" i="9" s="1"/>
  <c r="G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C3" i="35"/>
  <c r="H230" i="34"/>
  <c r="R14" i="9" s="1"/>
  <c r="G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H214" i="34"/>
  <c r="Q14" i="9" s="1"/>
  <c r="G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H198" i="34"/>
  <c r="P14" i="9" s="1"/>
  <c r="G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H182" i="34"/>
  <c r="O14" i="9" s="1"/>
  <c r="G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H166" i="34"/>
  <c r="N14" i="9" s="1"/>
  <c r="G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H150" i="34"/>
  <c r="M14" i="9" s="1"/>
  <c r="G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H134" i="34"/>
  <c r="L14" i="9" s="1"/>
  <c r="G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H118" i="34"/>
  <c r="K14" i="9" s="1"/>
  <c r="G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H102" i="34"/>
  <c r="J14" i="9" s="1"/>
  <c r="G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H86" i="34"/>
  <c r="I14" i="9" s="1"/>
  <c r="G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H70" i="34"/>
  <c r="H14" i="9" s="1"/>
  <c r="G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H54" i="34"/>
  <c r="G14" i="9" s="1"/>
  <c r="G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H38" i="34"/>
  <c r="F14" i="9" s="1"/>
  <c r="G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H22" i="34"/>
  <c r="E14" i="9" s="1"/>
  <c r="G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C3" i="34"/>
  <c r="H230" i="33"/>
  <c r="R13" i="9" s="1"/>
  <c r="G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H214" i="33"/>
  <c r="Q13" i="9" s="1"/>
  <c r="G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H198" i="33"/>
  <c r="P13" i="9" s="1"/>
  <c r="G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H182" i="33"/>
  <c r="O13" i="9" s="1"/>
  <c r="G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H166" i="33"/>
  <c r="N13" i="9" s="1"/>
  <c r="G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H150" i="33"/>
  <c r="M13" i="9" s="1"/>
  <c r="G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H134" i="33"/>
  <c r="L13" i="9" s="1"/>
  <c r="G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H118" i="33"/>
  <c r="K13" i="9" s="1"/>
  <c r="G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H102" i="33"/>
  <c r="J13" i="9" s="1"/>
  <c r="G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H86" i="33"/>
  <c r="I13" i="9" s="1"/>
  <c r="G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H70" i="33"/>
  <c r="H13" i="9" s="1"/>
  <c r="G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H54" i="33"/>
  <c r="G13" i="9" s="1"/>
  <c r="G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H38" i="33"/>
  <c r="F13" i="9" s="1"/>
  <c r="G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H22" i="33"/>
  <c r="E13" i="9" s="1"/>
  <c r="G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C3" i="33"/>
  <c r="H230" i="32"/>
  <c r="R12" i="9" s="1"/>
  <c r="G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H214" i="32"/>
  <c r="Q12" i="9" s="1"/>
  <c r="G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H198" i="32"/>
  <c r="P12" i="9" s="1"/>
  <c r="G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H182" i="32"/>
  <c r="O12" i="9" s="1"/>
  <c r="G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H166" i="32"/>
  <c r="N12" i="9" s="1"/>
  <c r="G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H150" i="32"/>
  <c r="M12" i="9" s="1"/>
  <c r="G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H134" i="32"/>
  <c r="L12" i="9" s="1"/>
  <c r="G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H118" i="32"/>
  <c r="K12" i="9" s="1"/>
  <c r="G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H102" i="32"/>
  <c r="J12" i="9" s="1"/>
  <c r="G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H86" i="32"/>
  <c r="I12" i="9" s="1"/>
  <c r="G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H70" i="32"/>
  <c r="H12" i="9" s="1"/>
  <c r="G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H54" i="32"/>
  <c r="G12" i="9" s="1"/>
  <c r="G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H38" i="32"/>
  <c r="F12" i="9" s="1"/>
  <c r="G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H22" i="32"/>
  <c r="E12" i="9" s="1"/>
  <c r="G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B23" i="32"/>
  <c r="C23" i="32" s="1"/>
  <c r="C3" i="32"/>
  <c r="R11" i="9"/>
  <c r="H214" i="28"/>
  <c r="Q11" i="9" s="1"/>
  <c r="G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H198" i="28"/>
  <c r="P11" i="9" s="1"/>
  <c r="G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H182" i="28"/>
  <c r="O11" i="9" s="1"/>
  <c r="G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H166" i="28"/>
  <c r="N11" i="9" s="1"/>
  <c r="G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H150" i="28"/>
  <c r="M11" i="9" s="1"/>
  <c r="G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H134" i="28"/>
  <c r="L11" i="9" s="1"/>
  <c r="G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H118" i="28"/>
  <c r="K11" i="9" s="1"/>
  <c r="G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H102" i="28"/>
  <c r="J11" i="9" s="1"/>
  <c r="G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H86" i="28"/>
  <c r="I11" i="9" s="1"/>
  <c r="G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H70" i="28"/>
  <c r="H11" i="9" s="1"/>
  <c r="G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H54" i="28"/>
  <c r="G11" i="9" s="1"/>
  <c r="G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H38" i="28"/>
  <c r="F11" i="9" s="1"/>
  <c r="G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H22" i="28"/>
  <c r="G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C3" i="28"/>
  <c r="J8" i="9" l="1"/>
  <c r="I9" i="9"/>
  <c r="E11" i="9"/>
  <c r="F295" i="37"/>
  <c r="C21" i="37"/>
  <c r="F299" i="37"/>
  <c r="E299" i="37"/>
  <c r="F21" i="37"/>
  <c r="B21" i="37"/>
  <c r="E21" i="37"/>
  <c r="A22" i="37"/>
  <c r="D22" i="37" s="1"/>
  <c r="B23" i="36"/>
  <c r="C23" i="36" s="1"/>
  <c r="B23" i="35"/>
  <c r="C23" i="35" s="1"/>
  <c r="B23" i="34"/>
  <c r="C23" i="34" s="1"/>
  <c r="B23" i="33"/>
  <c r="C23" i="33" s="1"/>
  <c r="B39" i="32"/>
  <c r="C39" i="32" s="1"/>
  <c r="B23" i="28"/>
  <c r="K8" i="9" l="1"/>
  <c r="J9" i="9"/>
  <c r="C23" i="28"/>
  <c r="A296" i="37"/>
  <c r="C22" i="37"/>
  <c r="F300" i="37"/>
  <c r="E300" i="37"/>
  <c r="F22" i="37"/>
  <c r="E22" i="37"/>
  <c r="A23" i="37"/>
  <c r="D23" i="37" s="1"/>
  <c r="B22" i="37"/>
  <c r="B39" i="36"/>
  <c r="C39" i="36" s="1"/>
  <c r="B39" i="35"/>
  <c r="C39" i="35" s="1"/>
  <c r="B39" i="34"/>
  <c r="C39" i="34" s="1"/>
  <c r="B39" i="33"/>
  <c r="C39" i="33" s="1"/>
  <c r="B55" i="32"/>
  <c r="C55" i="32" s="1"/>
  <c r="B39" i="28"/>
  <c r="L8" i="9" l="1"/>
  <c r="K9" i="9"/>
  <c r="C39" i="28"/>
  <c r="A312" i="37"/>
  <c r="A297" i="37"/>
  <c r="D296" i="37"/>
  <c r="C296" i="37" s="1"/>
  <c r="B296" i="37"/>
  <c r="C23" i="37"/>
  <c r="F23" i="37"/>
  <c r="F301" i="37"/>
  <c r="E301" i="37"/>
  <c r="A24" i="37"/>
  <c r="D24" i="37" s="1"/>
  <c r="B23" i="37"/>
  <c r="E23" i="37"/>
  <c r="B55" i="36"/>
  <c r="C55" i="36" s="1"/>
  <c r="B55" i="35"/>
  <c r="C55" i="35" s="1"/>
  <c r="B55" i="34"/>
  <c r="C55" i="34" s="1"/>
  <c r="B55" i="33"/>
  <c r="C55" i="33" s="1"/>
  <c r="B71" i="32"/>
  <c r="C71" i="32" s="1"/>
  <c r="B55" i="28"/>
  <c r="M8" i="9" l="1"/>
  <c r="L9" i="9"/>
  <c r="C55" i="28"/>
  <c r="A328" i="37"/>
  <c r="A298" i="37"/>
  <c r="D297" i="37"/>
  <c r="C297" i="37" s="1"/>
  <c r="B297" i="37"/>
  <c r="A313" i="37"/>
  <c r="D312" i="37"/>
  <c r="C312" i="37" s="1"/>
  <c r="C24" i="37"/>
  <c r="F24" i="37"/>
  <c r="F302" i="37"/>
  <c r="E302" i="37"/>
  <c r="B24" i="37"/>
  <c r="A25" i="37"/>
  <c r="D25" i="37" s="1"/>
  <c r="E24" i="37"/>
  <c r="B71" i="36"/>
  <c r="C71" i="36" s="1"/>
  <c r="B71" i="35"/>
  <c r="C71" i="35" s="1"/>
  <c r="B71" i="34"/>
  <c r="C71" i="34" s="1"/>
  <c r="B71" i="33"/>
  <c r="C71" i="33" s="1"/>
  <c r="B87" i="32"/>
  <c r="C87" i="32" s="1"/>
  <c r="B71" i="28"/>
  <c r="N8" i="9" l="1"/>
  <c r="M9" i="9"/>
  <c r="A314" i="37"/>
  <c r="D313" i="37"/>
  <c r="C313" i="37" s="1"/>
  <c r="C71" i="28"/>
  <c r="A344" i="37"/>
  <c r="A299" i="37"/>
  <c r="D298" i="37"/>
  <c r="C298" i="37" s="1"/>
  <c r="B298" i="37"/>
  <c r="A329" i="37"/>
  <c r="D328" i="37"/>
  <c r="C328" i="37" s="1"/>
  <c r="C25" i="37"/>
  <c r="F303" i="37"/>
  <c r="E303" i="37"/>
  <c r="F25" i="37"/>
  <c r="B25" i="37"/>
  <c r="A26" i="37"/>
  <c r="D26" i="37" s="1"/>
  <c r="E25" i="37"/>
  <c r="B87" i="36"/>
  <c r="C87" i="36" s="1"/>
  <c r="B87" i="35"/>
  <c r="C87" i="35" s="1"/>
  <c r="B87" i="34"/>
  <c r="C87" i="34" s="1"/>
  <c r="B87" i="33"/>
  <c r="C87" i="33" s="1"/>
  <c r="B103" i="32"/>
  <c r="C103" i="32" s="1"/>
  <c r="B87" i="28"/>
  <c r="O8" i="9" l="1"/>
  <c r="N9" i="9"/>
  <c r="A300" i="37"/>
  <c r="D299" i="37"/>
  <c r="C299" i="37" s="1"/>
  <c r="B299" i="37"/>
  <c r="D344" i="37"/>
  <c r="C344" i="37" s="1"/>
  <c r="B344" i="37"/>
  <c r="A345" i="37"/>
  <c r="A330" i="37"/>
  <c r="D329" i="37"/>
  <c r="C329" i="37" s="1"/>
  <c r="C87" i="28"/>
  <c r="A360" i="37"/>
  <c r="A315" i="37"/>
  <c r="D314" i="37"/>
  <c r="C314" i="37" s="1"/>
  <c r="C26" i="37"/>
  <c r="F26" i="37"/>
  <c r="E304" i="37"/>
  <c r="F304" i="37"/>
  <c r="B26" i="37"/>
  <c r="A27" i="37"/>
  <c r="D27" i="37" s="1"/>
  <c r="E26" i="37"/>
  <c r="B103" i="36"/>
  <c r="C103" i="36" s="1"/>
  <c r="B103" i="35"/>
  <c r="C103" i="35" s="1"/>
  <c r="B103" i="34"/>
  <c r="C103" i="34" s="1"/>
  <c r="B103" i="33"/>
  <c r="C103" i="33" s="1"/>
  <c r="B119" i="32"/>
  <c r="C119" i="32" s="1"/>
  <c r="B103" i="28"/>
  <c r="P8" i="9" l="1"/>
  <c r="O9" i="9"/>
  <c r="A331" i="37"/>
  <c r="D330" i="37"/>
  <c r="C330" i="37" s="1"/>
  <c r="D345" i="37"/>
  <c r="C345" i="37" s="1"/>
  <c r="B345" i="37"/>
  <c r="A346" i="37"/>
  <c r="A316" i="37"/>
  <c r="D315" i="37"/>
  <c r="C315" i="37" s="1"/>
  <c r="D360" i="37"/>
  <c r="C360" i="37" s="1"/>
  <c r="A361" i="37"/>
  <c r="B360" i="37"/>
  <c r="C103" i="28"/>
  <c r="A376" i="37"/>
  <c r="A301" i="37"/>
  <c r="D300" i="37"/>
  <c r="C300" i="37" s="1"/>
  <c r="B300" i="37"/>
  <c r="C27" i="37"/>
  <c r="F305" i="37"/>
  <c r="E305" i="37"/>
  <c r="F27" i="37"/>
  <c r="B312" i="37"/>
  <c r="A28" i="37"/>
  <c r="D28" i="37" s="1"/>
  <c r="B27" i="37"/>
  <c r="E27" i="37"/>
  <c r="B119" i="36"/>
  <c r="C119" i="36" s="1"/>
  <c r="B119" i="35"/>
  <c r="C119" i="35" s="1"/>
  <c r="B119" i="34"/>
  <c r="C119" i="34" s="1"/>
  <c r="B119" i="33"/>
  <c r="C119" i="33" s="1"/>
  <c r="B135" i="32"/>
  <c r="C135" i="32" s="1"/>
  <c r="B119" i="28"/>
  <c r="Q8" i="9" l="1"/>
  <c r="P9" i="9"/>
  <c r="A317" i="37"/>
  <c r="D316" i="37"/>
  <c r="C316" i="37" s="1"/>
  <c r="A302" i="37"/>
  <c r="D301" i="37"/>
  <c r="C301" i="37" s="1"/>
  <c r="B301" i="37"/>
  <c r="D346" i="37"/>
  <c r="C346" i="37" s="1"/>
  <c r="B346" i="37"/>
  <c r="A347" i="37"/>
  <c r="D376" i="37"/>
  <c r="C376" i="37" s="1"/>
  <c r="A377" i="37"/>
  <c r="B376" i="37"/>
  <c r="C119" i="28"/>
  <c r="A392" i="37"/>
  <c r="D361" i="37"/>
  <c r="C361" i="37" s="1"/>
  <c r="A362" i="37"/>
  <c r="B361" i="37"/>
  <c r="A332" i="37"/>
  <c r="D331" i="37"/>
  <c r="C331" i="37" s="1"/>
  <c r="C28" i="37"/>
  <c r="F28" i="37"/>
  <c r="E306" i="37"/>
  <c r="F306" i="37"/>
  <c r="B313" i="37"/>
  <c r="A29" i="37"/>
  <c r="D29" i="37" s="1"/>
  <c r="B28" i="37"/>
  <c r="E28" i="37"/>
  <c r="B135" i="36"/>
  <c r="C135" i="36" s="1"/>
  <c r="B135" i="35"/>
  <c r="C135" i="35" s="1"/>
  <c r="B135" i="34"/>
  <c r="C135" i="34" s="1"/>
  <c r="B135" i="33"/>
  <c r="C135" i="33" s="1"/>
  <c r="B151" i="32"/>
  <c r="C151" i="32" s="1"/>
  <c r="B135" i="28"/>
  <c r="C4" i="9"/>
  <c r="R8" i="9" l="1"/>
  <c r="Q9" i="9"/>
  <c r="A333" i="37"/>
  <c r="D332" i="37"/>
  <c r="C332" i="37" s="1"/>
  <c r="D347" i="37"/>
  <c r="C347" i="37" s="1"/>
  <c r="B347" i="37"/>
  <c r="A348" i="37"/>
  <c r="C135" i="28"/>
  <c r="A408" i="37"/>
  <c r="B362" i="37"/>
  <c r="A363" i="37"/>
  <c r="D362" i="37"/>
  <c r="C362" i="37" s="1"/>
  <c r="D392" i="37"/>
  <c r="C392" i="37" s="1"/>
  <c r="B392" i="37"/>
  <c r="A393" i="37"/>
  <c r="A303" i="37"/>
  <c r="D302" i="37"/>
  <c r="C302" i="37" s="1"/>
  <c r="B302" i="37"/>
  <c r="D377" i="37"/>
  <c r="C377" i="37" s="1"/>
  <c r="A378" i="37"/>
  <c r="B377" i="37"/>
  <c r="A318" i="37"/>
  <c r="D317" i="37"/>
  <c r="C317" i="37" s="1"/>
  <c r="C29" i="37"/>
  <c r="F307" i="37"/>
  <c r="E307" i="37"/>
  <c r="F29" i="37"/>
  <c r="B314" i="37"/>
  <c r="A30" i="37"/>
  <c r="D30" i="37" s="1"/>
  <c r="B29" i="37"/>
  <c r="E29" i="37"/>
  <c r="B151" i="36"/>
  <c r="C151" i="36" s="1"/>
  <c r="B151" i="35"/>
  <c r="C151" i="35" s="1"/>
  <c r="B151" i="34"/>
  <c r="C151" i="34" s="1"/>
  <c r="B151" i="33"/>
  <c r="C151" i="33" s="1"/>
  <c r="B167" i="32"/>
  <c r="C167" i="32" s="1"/>
  <c r="B151" i="28"/>
  <c r="R9" i="9" l="1"/>
  <c r="S8" i="9"/>
  <c r="D408" i="37"/>
  <c r="C408" i="37" s="1"/>
  <c r="A409" i="37"/>
  <c r="B408" i="37"/>
  <c r="D348" i="37"/>
  <c r="C348" i="37" s="1"/>
  <c r="A349" i="37"/>
  <c r="B348" i="37"/>
  <c r="A304" i="37"/>
  <c r="D303" i="37"/>
  <c r="C303" i="37" s="1"/>
  <c r="B303" i="37"/>
  <c r="A394" i="37"/>
  <c r="B393" i="37"/>
  <c r="D393" i="37"/>
  <c r="C393" i="37" s="1"/>
  <c r="A319" i="37"/>
  <c r="D318" i="37"/>
  <c r="C318" i="37" s="1"/>
  <c r="C151" i="28"/>
  <c r="A424" i="37"/>
  <c r="B378" i="37"/>
  <c r="D378" i="37"/>
  <c r="C378" i="37" s="1"/>
  <c r="A379" i="37"/>
  <c r="A364" i="37"/>
  <c r="B363" i="37"/>
  <c r="D363" i="37"/>
  <c r="C363" i="37" s="1"/>
  <c r="A334" i="37"/>
  <c r="D333" i="37"/>
  <c r="C333" i="37" s="1"/>
  <c r="C30" i="37"/>
  <c r="F308" i="37"/>
  <c r="E308" i="37"/>
  <c r="F30" i="37"/>
  <c r="B315" i="37"/>
  <c r="A31" i="37"/>
  <c r="D31" i="37" s="1"/>
  <c r="E30" i="37"/>
  <c r="B30" i="37"/>
  <c r="B167" i="36"/>
  <c r="C167" i="36" s="1"/>
  <c r="B167" i="35"/>
  <c r="C167" i="35" s="1"/>
  <c r="B167" i="34"/>
  <c r="C167" i="34" s="1"/>
  <c r="B167" i="33"/>
  <c r="C167" i="33" s="1"/>
  <c r="B183" i="32"/>
  <c r="C183" i="32" s="1"/>
  <c r="B167" i="28"/>
  <c r="B10" i="9"/>
  <c r="S9" i="9" l="1"/>
  <c r="T8" i="9"/>
  <c r="C10" i="9"/>
  <c r="D10" i="9"/>
  <c r="A335" i="37"/>
  <c r="D334" i="37"/>
  <c r="C334" i="37" s="1"/>
  <c r="A320" i="37"/>
  <c r="D319" i="37"/>
  <c r="C319" i="37" s="1"/>
  <c r="A350" i="37"/>
  <c r="D349" i="37"/>
  <c r="C349" i="37" s="1"/>
  <c r="B349" i="37"/>
  <c r="A305" i="37"/>
  <c r="D304" i="37"/>
  <c r="C304" i="37" s="1"/>
  <c r="B304" i="37"/>
  <c r="D424" i="37"/>
  <c r="C424" i="37" s="1"/>
  <c r="B424" i="37"/>
  <c r="A425" i="37"/>
  <c r="C167" i="28"/>
  <c r="A440" i="37"/>
  <c r="B364" i="37"/>
  <c r="A365" i="37"/>
  <c r="D364" i="37"/>
  <c r="C364" i="37" s="1"/>
  <c r="D379" i="37"/>
  <c r="C379" i="37" s="1"/>
  <c r="A380" i="37"/>
  <c r="B379" i="37"/>
  <c r="D394" i="37"/>
  <c r="C394" i="37" s="1"/>
  <c r="A395" i="37"/>
  <c r="B394" i="37"/>
  <c r="A410" i="37"/>
  <c r="B409" i="37"/>
  <c r="D409" i="37"/>
  <c r="C409" i="37" s="1"/>
  <c r="C31" i="37"/>
  <c r="F31" i="37"/>
  <c r="F309" i="37"/>
  <c r="E309" i="37"/>
  <c r="B316" i="37"/>
  <c r="A32" i="37"/>
  <c r="D32" i="37" s="1"/>
  <c r="E31" i="37"/>
  <c r="B31" i="37"/>
  <c r="B183" i="36"/>
  <c r="C183" i="36" s="1"/>
  <c r="B183" i="35"/>
  <c r="C183" i="35" s="1"/>
  <c r="B183" i="34"/>
  <c r="C183" i="34" s="1"/>
  <c r="B183" i="33"/>
  <c r="C183" i="33" s="1"/>
  <c r="B199" i="32"/>
  <c r="C199" i="32" s="1"/>
  <c r="B183" i="28"/>
  <c r="T9" i="9" l="1"/>
  <c r="U8" i="9"/>
  <c r="U9" i="9" s="1"/>
  <c r="D440" i="37"/>
  <c r="C440" i="37" s="1"/>
  <c r="B440" i="37"/>
  <c r="A441" i="37"/>
  <c r="A396" i="37"/>
  <c r="B395" i="37"/>
  <c r="D395" i="37"/>
  <c r="C395" i="37" s="1"/>
  <c r="D425" i="37"/>
  <c r="C425" i="37" s="1"/>
  <c r="B425" i="37"/>
  <c r="A426" i="37"/>
  <c r="B350" i="37"/>
  <c r="D350" i="37"/>
  <c r="C350" i="37" s="1"/>
  <c r="A351" i="37"/>
  <c r="D380" i="37"/>
  <c r="C380" i="37" s="1"/>
  <c r="A381" i="37"/>
  <c r="B380" i="37"/>
  <c r="A321" i="37"/>
  <c r="D320" i="37"/>
  <c r="C320" i="37" s="1"/>
  <c r="A306" i="37"/>
  <c r="D305" i="37"/>
  <c r="C305" i="37" s="1"/>
  <c r="B305" i="37"/>
  <c r="C183" i="28"/>
  <c r="A456" i="37"/>
  <c r="D410" i="37"/>
  <c r="C410" i="37" s="1"/>
  <c r="B410" i="37"/>
  <c r="A411" i="37"/>
  <c r="B365" i="37"/>
  <c r="D365" i="37"/>
  <c r="C365" i="37" s="1"/>
  <c r="A366" i="37"/>
  <c r="A336" i="37"/>
  <c r="D335" i="37"/>
  <c r="C335" i="37" s="1"/>
  <c r="C32" i="37"/>
  <c r="F32" i="37"/>
  <c r="F310" i="37"/>
  <c r="E310" i="37"/>
  <c r="B317" i="37"/>
  <c r="A33" i="37"/>
  <c r="D33" i="37" s="1"/>
  <c r="B32" i="37"/>
  <c r="E32" i="37"/>
  <c r="B199" i="36"/>
  <c r="C199" i="36" s="1"/>
  <c r="B199" i="35"/>
  <c r="C199" i="35" s="1"/>
  <c r="B199" i="34"/>
  <c r="C199" i="34" s="1"/>
  <c r="B199" i="33"/>
  <c r="C199" i="33" s="1"/>
  <c r="B215" i="32"/>
  <c r="B199" i="28"/>
  <c r="A472" i="37" s="1"/>
  <c r="D456" i="37" l="1"/>
  <c r="C456" i="37" s="1"/>
  <c r="B456" i="37"/>
  <c r="A457" i="37"/>
  <c r="A382" i="37"/>
  <c r="D381" i="37"/>
  <c r="C381" i="37" s="1"/>
  <c r="B381" i="37"/>
  <c r="A367" i="37"/>
  <c r="B366" i="37"/>
  <c r="D366" i="37"/>
  <c r="C366" i="37" s="1"/>
  <c r="B351" i="37"/>
  <c r="A352" i="37"/>
  <c r="D351" i="37"/>
  <c r="C351" i="37" s="1"/>
  <c r="A397" i="37"/>
  <c r="D396" i="37"/>
  <c r="C396" i="37" s="1"/>
  <c r="B396" i="37"/>
  <c r="A322" i="37"/>
  <c r="D321" i="37"/>
  <c r="C321" i="37" s="1"/>
  <c r="D441" i="37"/>
  <c r="C441" i="37" s="1"/>
  <c r="A442" i="37"/>
  <c r="B441" i="37"/>
  <c r="A337" i="37"/>
  <c r="D336" i="37"/>
  <c r="C336" i="37" s="1"/>
  <c r="A307" i="37"/>
  <c r="D306" i="37"/>
  <c r="C306" i="37" s="1"/>
  <c r="B306" i="37"/>
  <c r="D472" i="37"/>
  <c r="C472" i="37" s="1"/>
  <c r="A473" i="37"/>
  <c r="B472" i="37"/>
  <c r="B411" i="37"/>
  <c r="A412" i="37"/>
  <c r="D411" i="37"/>
  <c r="C411" i="37" s="1"/>
  <c r="D426" i="37"/>
  <c r="C426" i="37" s="1"/>
  <c r="A427" i="37"/>
  <c r="B426" i="37"/>
  <c r="C33" i="37"/>
  <c r="F311" i="37"/>
  <c r="E311" i="37"/>
  <c r="B318" i="37"/>
  <c r="E33" i="37"/>
  <c r="B33" i="37"/>
  <c r="C215" i="32"/>
  <c r="C199" i="28"/>
  <c r="B215" i="28"/>
  <c r="B215" i="36"/>
  <c r="B215" i="35"/>
  <c r="B215" i="34"/>
  <c r="B215" i="33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A488" i="37" l="1"/>
  <c r="B231" i="28"/>
  <c r="A323" i="37"/>
  <c r="D322" i="37"/>
  <c r="C322" i="37" s="1"/>
  <c r="A308" i="37"/>
  <c r="D307" i="37"/>
  <c r="C307" i="37" s="1"/>
  <c r="B307" i="37"/>
  <c r="B367" i="37"/>
  <c r="D367" i="37"/>
  <c r="C367" i="37" s="1"/>
  <c r="A368" i="37"/>
  <c r="A413" i="37"/>
  <c r="B412" i="37"/>
  <c r="D412" i="37"/>
  <c r="C412" i="37" s="1"/>
  <c r="A338" i="37"/>
  <c r="D337" i="37"/>
  <c r="C337" i="37" s="1"/>
  <c r="D382" i="37"/>
  <c r="C382" i="37" s="1"/>
  <c r="A383" i="37"/>
  <c r="B382" i="37"/>
  <c r="A398" i="37"/>
  <c r="D397" i="37"/>
  <c r="C397" i="37" s="1"/>
  <c r="B397" i="37"/>
  <c r="B473" i="37"/>
  <c r="A474" i="37"/>
  <c r="D473" i="37"/>
  <c r="C473" i="37" s="1"/>
  <c r="D442" i="37"/>
  <c r="C442" i="37" s="1"/>
  <c r="A443" i="37"/>
  <c r="B442" i="37"/>
  <c r="D352" i="37"/>
  <c r="C352" i="37" s="1"/>
  <c r="A353" i="37"/>
  <c r="B352" i="37"/>
  <c r="D457" i="37"/>
  <c r="C457" i="37" s="1"/>
  <c r="B457" i="37"/>
  <c r="A458" i="37"/>
  <c r="B488" i="37"/>
  <c r="A489" i="37"/>
  <c r="D488" i="37"/>
  <c r="C488" i="37" s="1"/>
  <c r="D427" i="37"/>
  <c r="C427" i="37" s="1"/>
  <c r="A428" i="37"/>
  <c r="B427" i="37"/>
  <c r="B319" i="37"/>
  <c r="B247" i="33"/>
  <c r="C247" i="33" s="1"/>
  <c r="C215" i="36"/>
  <c r="C215" i="35"/>
  <c r="C215" i="34"/>
  <c r="C215" i="33"/>
  <c r="C215" i="28"/>
  <c r="C5" i="9"/>
  <c r="C3" i="9"/>
  <c r="C231" i="28" l="1"/>
  <c r="B247" i="28"/>
  <c r="A444" i="37"/>
  <c r="B443" i="37"/>
  <c r="D443" i="37"/>
  <c r="C443" i="37" s="1"/>
  <c r="A369" i="37"/>
  <c r="D368" i="37"/>
  <c r="C368" i="37" s="1"/>
  <c r="B368" i="37"/>
  <c r="D383" i="37"/>
  <c r="C383" i="37" s="1"/>
  <c r="B383" i="37"/>
  <c r="A384" i="37"/>
  <c r="D474" i="37"/>
  <c r="C474" i="37" s="1"/>
  <c r="B474" i="37"/>
  <c r="A475" i="37"/>
  <c r="D428" i="37"/>
  <c r="C428" i="37" s="1"/>
  <c r="B428" i="37"/>
  <c r="A429" i="37"/>
  <c r="D338" i="37"/>
  <c r="C338" i="37" s="1"/>
  <c r="A339" i="37"/>
  <c r="A459" i="37"/>
  <c r="B458" i="37"/>
  <c r="D458" i="37"/>
  <c r="C458" i="37" s="1"/>
  <c r="A354" i="37"/>
  <c r="D353" i="37"/>
  <c r="C353" i="37" s="1"/>
  <c r="B353" i="37"/>
  <c r="A309" i="37"/>
  <c r="D308" i="37"/>
  <c r="C308" i="37" s="1"/>
  <c r="B308" i="37"/>
  <c r="B489" i="37"/>
  <c r="D489" i="37"/>
  <c r="C489" i="37" s="1"/>
  <c r="A490" i="37"/>
  <c r="A399" i="37"/>
  <c r="B398" i="37"/>
  <c r="D398" i="37"/>
  <c r="C398" i="37" s="1"/>
  <c r="D413" i="37"/>
  <c r="C413" i="37" s="1"/>
  <c r="B413" i="37"/>
  <c r="A414" i="37"/>
  <c r="A324" i="37"/>
  <c r="D323" i="37"/>
  <c r="C323" i="37" s="1"/>
  <c r="B320" i="37"/>
  <c r="C247" i="28" l="1"/>
  <c r="B263" i="28"/>
  <c r="C263" i="28" s="1"/>
  <c r="B429" i="37"/>
  <c r="A430" i="37"/>
  <c r="D429" i="37"/>
  <c r="C429" i="37" s="1"/>
  <c r="A310" i="37"/>
  <c r="D309" i="37"/>
  <c r="C309" i="37" s="1"/>
  <c r="B309" i="37"/>
  <c r="D490" i="37"/>
  <c r="C490" i="37" s="1"/>
  <c r="B490" i="37"/>
  <c r="A491" i="37"/>
  <c r="A476" i="37"/>
  <c r="D475" i="37"/>
  <c r="C475" i="37" s="1"/>
  <c r="B475" i="37"/>
  <c r="A370" i="37"/>
  <c r="D369" i="37"/>
  <c r="C369" i="37" s="1"/>
  <c r="B369" i="37"/>
  <c r="B399" i="37"/>
  <c r="A400" i="37"/>
  <c r="D399" i="37"/>
  <c r="C399" i="37" s="1"/>
  <c r="A415" i="37"/>
  <c r="B414" i="37"/>
  <c r="D414" i="37"/>
  <c r="C414" i="37" s="1"/>
  <c r="B459" i="37"/>
  <c r="D459" i="37"/>
  <c r="C459" i="37" s="1"/>
  <c r="A460" i="37"/>
  <c r="B354" i="37"/>
  <c r="D354" i="37"/>
  <c r="C354" i="37" s="1"/>
  <c r="A355" i="37"/>
  <c r="A325" i="37"/>
  <c r="D324" i="37"/>
  <c r="C324" i="37" s="1"/>
  <c r="B339" i="37"/>
  <c r="D339" i="37"/>
  <c r="C339" i="37" s="1"/>
  <c r="A340" i="37"/>
  <c r="A385" i="37"/>
  <c r="B384" i="37"/>
  <c r="D384" i="37"/>
  <c r="C384" i="37" s="1"/>
  <c r="A445" i="37"/>
  <c r="D444" i="37"/>
  <c r="C444" i="37" s="1"/>
  <c r="B444" i="37"/>
  <c r="B321" i="37"/>
  <c r="H230" i="7"/>
  <c r="R10" i="9" s="1"/>
  <c r="R17" i="9" s="1"/>
  <c r="G230" i="7"/>
  <c r="H214" i="7"/>
  <c r="Q10" i="9" s="1"/>
  <c r="Q17" i="9" s="1"/>
  <c r="G214" i="7"/>
  <c r="H198" i="7"/>
  <c r="P10" i="9" s="1"/>
  <c r="P17" i="9" s="1"/>
  <c r="G198" i="7"/>
  <c r="H182" i="7"/>
  <c r="G182" i="7"/>
  <c r="H166" i="7"/>
  <c r="N10" i="9" s="1"/>
  <c r="N17" i="9" s="1"/>
  <c r="G166" i="7"/>
  <c r="H150" i="7"/>
  <c r="M10" i="9" s="1"/>
  <c r="M17" i="9" s="1"/>
  <c r="G150" i="7"/>
  <c r="H134" i="7"/>
  <c r="G134" i="7"/>
  <c r="H118" i="7"/>
  <c r="K10" i="9" s="1"/>
  <c r="K17" i="9" s="1"/>
  <c r="G118" i="7"/>
  <c r="H102" i="7"/>
  <c r="J10" i="9" s="1"/>
  <c r="J17" i="9" s="1"/>
  <c r="G102" i="7"/>
  <c r="H86" i="7"/>
  <c r="G86" i="7"/>
  <c r="H70" i="7"/>
  <c r="H10" i="9" s="1"/>
  <c r="H17" i="9" s="1"/>
  <c r="G70" i="7"/>
  <c r="H54" i="7"/>
  <c r="G10" i="9" s="1"/>
  <c r="G17" i="9" s="1"/>
  <c r="G54" i="7"/>
  <c r="H38" i="7"/>
  <c r="G38" i="7"/>
  <c r="C23" i="7"/>
  <c r="H22" i="7"/>
  <c r="F17" i="37" s="1"/>
  <c r="G22" i="7"/>
  <c r="F10" i="9" l="1"/>
  <c r="F17" i="9" s="1"/>
  <c r="F33" i="37"/>
  <c r="B340" i="37"/>
  <c r="D340" i="37"/>
  <c r="C340" i="37" s="1"/>
  <c r="A341" i="37"/>
  <c r="B460" i="37"/>
  <c r="A461" i="37"/>
  <c r="D460" i="37"/>
  <c r="C460" i="37" s="1"/>
  <c r="A371" i="37"/>
  <c r="B370" i="37"/>
  <c r="D370" i="37"/>
  <c r="C370" i="37" s="1"/>
  <c r="A446" i="37"/>
  <c r="D445" i="37"/>
  <c r="C445" i="37" s="1"/>
  <c r="B445" i="37"/>
  <c r="A326" i="37"/>
  <c r="D325" i="37"/>
  <c r="C325" i="37" s="1"/>
  <c r="A311" i="37"/>
  <c r="D310" i="37"/>
  <c r="C310" i="37" s="1"/>
  <c r="B310" i="37"/>
  <c r="A416" i="37"/>
  <c r="D415" i="37"/>
  <c r="C415" i="37" s="1"/>
  <c r="B415" i="37"/>
  <c r="D476" i="37"/>
  <c r="C476" i="37" s="1"/>
  <c r="A477" i="37"/>
  <c r="B476" i="37"/>
  <c r="B430" i="37"/>
  <c r="D430" i="37"/>
  <c r="C430" i="37" s="1"/>
  <c r="A431" i="37"/>
  <c r="D355" i="37"/>
  <c r="C355" i="37" s="1"/>
  <c r="B355" i="37"/>
  <c r="A356" i="37"/>
  <c r="B385" i="37"/>
  <c r="D385" i="37"/>
  <c r="C385" i="37" s="1"/>
  <c r="A386" i="37"/>
  <c r="B400" i="37"/>
  <c r="D400" i="37"/>
  <c r="C400" i="37" s="1"/>
  <c r="A401" i="37"/>
  <c r="D491" i="37"/>
  <c r="C491" i="37" s="1"/>
  <c r="B491" i="37"/>
  <c r="A492" i="37"/>
  <c r="B322" i="37"/>
  <c r="B39" i="7"/>
  <c r="O10" i="9"/>
  <c r="O17" i="9" s="1"/>
  <c r="I10" i="9"/>
  <c r="I17" i="9" s="1"/>
  <c r="L10" i="9"/>
  <c r="L17" i="9" s="1"/>
  <c r="E10" i="9"/>
  <c r="E17" i="9" s="1"/>
  <c r="D311" i="37" l="1"/>
  <c r="C311" i="37" s="1"/>
  <c r="B311" i="37"/>
  <c r="B371" i="37"/>
  <c r="D371" i="37"/>
  <c r="C371" i="37" s="1"/>
  <c r="A372" i="37"/>
  <c r="A493" i="37"/>
  <c r="D492" i="37"/>
  <c r="C492" i="37" s="1"/>
  <c r="B492" i="37"/>
  <c r="D477" i="37"/>
  <c r="C477" i="37" s="1"/>
  <c r="B477" i="37"/>
  <c r="A478" i="37"/>
  <c r="A327" i="37"/>
  <c r="D327" i="37" s="1"/>
  <c r="C327" i="37" s="1"/>
  <c r="D326" i="37"/>
  <c r="C326" i="37" s="1"/>
  <c r="D461" i="37"/>
  <c r="C461" i="37" s="1"/>
  <c r="B461" i="37"/>
  <c r="A462" i="37"/>
  <c r="D386" i="37"/>
  <c r="C386" i="37" s="1"/>
  <c r="A387" i="37"/>
  <c r="B386" i="37"/>
  <c r="D356" i="37"/>
  <c r="C356" i="37" s="1"/>
  <c r="B356" i="37"/>
  <c r="A357" i="37"/>
  <c r="A402" i="37"/>
  <c r="B401" i="37"/>
  <c r="D401" i="37"/>
  <c r="C401" i="37" s="1"/>
  <c r="A342" i="37"/>
  <c r="B341" i="37"/>
  <c r="D341" i="37"/>
  <c r="C341" i="37" s="1"/>
  <c r="D431" i="37"/>
  <c r="C431" i="37" s="1"/>
  <c r="B431" i="37"/>
  <c r="A432" i="37"/>
  <c r="A417" i="37"/>
  <c r="D416" i="37"/>
  <c r="C416" i="37" s="1"/>
  <c r="B416" i="37"/>
  <c r="D446" i="37"/>
  <c r="C446" i="37" s="1"/>
  <c r="A447" i="37"/>
  <c r="B446" i="37"/>
  <c r="B323" i="37"/>
  <c r="C39" i="7"/>
  <c r="A34" i="37"/>
  <c r="D34" i="37" s="1"/>
  <c r="B55" i="7"/>
  <c r="B417" i="37" l="1"/>
  <c r="A418" i="37"/>
  <c r="D417" i="37"/>
  <c r="C417" i="37" s="1"/>
  <c r="A463" i="37"/>
  <c r="B462" i="37"/>
  <c r="D462" i="37"/>
  <c r="C462" i="37" s="1"/>
  <c r="B402" i="37"/>
  <c r="A403" i="37"/>
  <c r="D402" i="37"/>
  <c r="C402" i="37" s="1"/>
  <c r="D357" i="37"/>
  <c r="C357" i="37" s="1"/>
  <c r="B357" i="37"/>
  <c r="A358" i="37"/>
  <c r="B493" i="37"/>
  <c r="D493" i="37"/>
  <c r="C493" i="37" s="1"/>
  <c r="A494" i="37"/>
  <c r="B372" i="37"/>
  <c r="A373" i="37"/>
  <c r="D372" i="37"/>
  <c r="C372" i="37" s="1"/>
  <c r="D447" i="37"/>
  <c r="C447" i="37" s="1"/>
  <c r="A448" i="37"/>
  <c r="B447" i="37"/>
  <c r="D478" i="37"/>
  <c r="C478" i="37" s="1"/>
  <c r="B478" i="37"/>
  <c r="A479" i="37"/>
  <c r="B432" i="37"/>
  <c r="D432" i="37"/>
  <c r="C432" i="37" s="1"/>
  <c r="A433" i="37"/>
  <c r="A343" i="37"/>
  <c r="D342" i="37"/>
  <c r="C342" i="37" s="1"/>
  <c r="B342" i="37"/>
  <c r="D387" i="37"/>
  <c r="C387" i="37" s="1"/>
  <c r="A388" i="37"/>
  <c r="B387" i="37"/>
  <c r="C34" i="37"/>
  <c r="F34" i="37"/>
  <c r="E312" i="37"/>
  <c r="F312" i="37"/>
  <c r="B324" i="37"/>
  <c r="C55" i="7"/>
  <c r="A50" i="37"/>
  <c r="D50" i="37" s="1"/>
  <c r="A35" i="37"/>
  <c r="D35" i="37" s="1"/>
  <c r="E34" i="37"/>
  <c r="B34" i="37"/>
  <c r="B71" i="7"/>
  <c r="D494" i="37" l="1"/>
  <c r="C494" i="37" s="1"/>
  <c r="A495" i="37"/>
  <c r="B494" i="37"/>
  <c r="A389" i="37"/>
  <c r="B388" i="37"/>
  <c r="D388" i="37"/>
  <c r="C388" i="37" s="1"/>
  <c r="B343" i="37"/>
  <c r="D343" i="37"/>
  <c r="C343" i="37" s="1"/>
  <c r="B448" i="37"/>
  <c r="A449" i="37"/>
  <c r="D448" i="37"/>
  <c r="C448" i="37" s="1"/>
  <c r="A359" i="37"/>
  <c r="B358" i="37"/>
  <c r="D358" i="37"/>
  <c r="C358" i="37" s="1"/>
  <c r="B463" i="37"/>
  <c r="A464" i="37"/>
  <c r="D463" i="37"/>
  <c r="C463" i="37" s="1"/>
  <c r="A480" i="37"/>
  <c r="B479" i="37"/>
  <c r="D479" i="37"/>
  <c r="C479" i="37" s="1"/>
  <c r="D418" i="37"/>
  <c r="C418" i="37" s="1"/>
  <c r="B418" i="37"/>
  <c r="A419" i="37"/>
  <c r="A404" i="37"/>
  <c r="D403" i="37"/>
  <c r="C403" i="37" s="1"/>
  <c r="B403" i="37"/>
  <c r="D433" i="37"/>
  <c r="C433" i="37" s="1"/>
  <c r="A434" i="37"/>
  <c r="B433" i="37"/>
  <c r="B373" i="37"/>
  <c r="A374" i="37"/>
  <c r="D373" i="37"/>
  <c r="C373" i="37" s="1"/>
  <c r="C50" i="37"/>
  <c r="E328" i="37"/>
  <c r="F328" i="37"/>
  <c r="F50" i="37"/>
  <c r="C35" i="37"/>
  <c r="F313" i="37"/>
  <c r="E313" i="37"/>
  <c r="F35" i="37"/>
  <c r="B325" i="37"/>
  <c r="A36" i="37"/>
  <c r="D36" i="37" s="1"/>
  <c r="B35" i="37"/>
  <c r="E35" i="37"/>
  <c r="A51" i="37"/>
  <c r="D51" i="37" s="1"/>
  <c r="E50" i="37"/>
  <c r="B50" i="37"/>
  <c r="C71" i="7"/>
  <c r="A66" i="37"/>
  <c r="D66" i="37" s="1"/>
  <c r="B87" i="7"/>
  <c r="D404" i="37" l="1"/>
  <c r="C404" i="37" s="1"/>
  <c r="A405" i="37"/>
  <c r="B404" i="37"/>
  <c r="A465" i="37"/>
  <c r="B464" i="37"/>
  <c r="D464" i="37"/>
  <c r="C464" i="37" s="1"/>
  <c r="D374" i="37"/>
  <c r="C374" i="37" s="1"/>
  <c r="A375" i="37"/>
  <c r="B374" i="37"/>
  <c r="D434" i="37"/>
  <c r="C434" i="37" s="1"/>
  <c r="A435" i="37"/>
  <c r="B434" i="37"/>
  <c r="B359" i="37"/>
  <c r="D359" i="37"/>
  <c r="C359" i="37" s="1"/>
  <c r="D389" i="37"/>
  <c r="C389" i="37" s="1"/>
  <c r="A390" i="37"/>
  <c r="B389" i="37"/>
  <c r="B419" i="37"/>
  <c r="D419" i="37"/>
  <c r="C419" i="37" s="1"/>
  <c r="A420" i="37"/>
  <c r="A481" i="37"/>
  <c r="B480" i="37"/>
  <c r="D480" i="37"/>
  <c r="C480" i="37" s="1"/>
  <c r="D449" i="37"/>
  <c r="C449" i="37" s="1"/>
  <c r="A450" i="37"/>
  <c r="B449" i="37"/>
  <c r="B495" i="37"/>
  <c r="A496" i="37"/>
  <c r="D495" i="37"/>
  <c r="C495" i="37" s="1"/>
  <c r="C51" i="37"/>
  <c r="F329" i="37"/>
  <c r="E329" i="37"/>
  <c r="F51" i="37"/>
  <c r="C36" i="37"/>
  <c r="F36" i="37"/>
  <c r="F314" i="37"/>
  <c r="E314" i="37"/>
  <c r="C66" i="37"/>
  <c r="F66" i="37"/>
  <c r="E344" i="37"/>
  <c r="F344" i="37"/>
  <c r="B326" i="37"/>
  <c r="A52" i="37"/>
  <c r="D52" i="37" s="1"/>
  <c r="B51" i="37"/>
  <c r="E51" i="37"/>
  <c r="A67" i="37"/>
  <c r="D67" i="37" s="1"/>
  <c r="E66" i="37"/>
  <c r="B66" i="37"/>
  <c r="C87" i="7"/>
  <c r="A82" i="37"/>
  <c r="D82" i="37" s="1"/>
  <c r="A37" i="37"/>
  <c r="D37" i="37" s="1"/>
  <c r="E36" i="37"/>
  <c r="B36" i="37"/>
  <c r="B103" i="7"/>
  <c r="A482" i="37" l="1"/>
  <c r="B481" i="37"/>
  <c r="D481" i="37"/>
  <c r="C481" i="37" s="1"/>
  <c r="B375" i="37"/>
  <c r="D375" i="37"/>
  <c r="C375" i="37" s="1"/>
  <c r="D496" i="37"/>
  <c r="C496" i="37" s="1"/>
  <c r="B496" i="37"/>
  <c r="A497" i="37"/>
  <c r="B420" i="37"/>
  <c r="A421" i="37"/>
  <c r="D420" i="37"/>
  <c r="C420" i="37" s="1"/>
  <c r="D465" i="37"/>
  <c r="C465" i="37" s="1"/>
  <c r="A466" i="37"/>
  <c r="B465" i="37"/>
  <c r="B435" i="37"/>
  <c r="A436" i="37"/>
  <c r="D435" i="37"/>
  <c r="C435" i="37" s="1"/>
  <c r="D405" i="37"/>
  <c r="C405" i="37" s="1"/>
  <c r="B405" i="37"/>
  <c r="A406" i="37"/>
  <c r="A391" i="37"/>
  <c r="D390" i="37"/>
  <c r="C390" i="37" s="1"/>
  <c r="B390" i="37"/>
  <c r="B450" i="37"/>
  <c r="D450" i="37"/>
  <c r="C450" i="37" s="1"/>
  <c r="A451" i="37"/>
  <c r="C37" i="37"/>
  <c r="F315" i="37"/>
  <c r="E315" i="37"/>
  <c r="F37" i="37"/>
  <c r="C52" i="37"/>
  <c r="F52" i="37"/>
  <c r="E330" i="37"/>
  <c r="F330" i="37"/>
  <c r="C82" i="37"/>
  <c r="F360" i="37"/>
  <c r="F82" i="37"/>
  <c r="E360" i="37"/>
  <c r="C67" i="37"/>
  <c r="F345" i="37"/>
  <c r="E345" i="37"/>
  <c r="F67" i="37"/>
  <c r="B327" i="37"/>
  <c r="A68" i="37"/>
  <c r="D68" i="37" s="1"/>
  <c r="E67" i="37"/>
  <c r="B67" i="37"/>
  <c r="C103" i="7"/>
  <c r="A98" i="37"/>
  <c r="D98" i="37" s="1"/>
  <c r="A83" i="37"/>
  <c r="D83" i="37" s="1"/>
  <c r="E82" i="37"/>
  <c r="B82" i="37"/>
  <c r="A38" i="37"/>
  <c r="D38" i="37" s="1"/>
  <c r="B37" i="37"/>
  <c r="E37" i="37"/>
  <c r="A53" i="37"/>
  <c r="D53" i="37" s="1"/>
  <c r="E52" i="37"/>
  <c r="B52" i="37"/>
  <c r="B119" i="7"/>
  <c r="B436" i="37" l="1"/>
  <c r="D436" i="37"/>
  <c r="C436" i="37" s="1"/>
  <c r="A437" i="37"/>
  <c r="B497" i="37"/>
  <c r="D497" i="37"/>
  <c r="C497" i="37" s="1"/>
  <c r="A498" i="37"/>
  <c r="A467" i="37"/>
  <c r="B466" i="37"/>
  <c r="D466" i="37"/>
  <c r="C466" i="37" s="1"/>
  <c r="A407" i="37"/>
  <c r="B406" i="37"/>
  <c r="D406" i="37"/>
  <c r="C406" i="37" s="1"/>
  <c r="A452" i="37"/>
  <c r="D451" i="37"/>
  <c r="C451" i="37" s="1"/>
  <c r="B451" i="37"/>
  <c r="A422" i="37"/>
  <c r="D421" i="37"/>
  <c r="C421" i="37" s="1"/>
  <c r="B421" i="37"/>
  <c r="B391" i="37"/>
  <c r="D391" i="37"/>
  <c r="C391" i="37" s="1"/>
  <c r="A483" i="37"/>
  <c r="D482" i="37"/>
  <c r="C482" i="37" s="1"/>
  <c r="B482" i="37"/>
  <c r="C98" i="37"/>
  <c r="E376" i="37"/>
  <c r="F376" i="37"/>
  <c r="F98" i="37"/>
  <c r="C83" i="37"/>
  <c r="F361" i="37"/>
  <c r="E361" i="37"/>
  <c r="F83" i="37"/>
  <c r="C53" i="37"/>
  <c r="F331" i="37"/>
  <c r="E331" i="37"/>
  <c r="F53" i="37"/>
  <c r="C38" i="37"/>
  <c r="F316" i="37"/>
  <c r="E316" i="37"/>
  <c r="F38" i="37"/>
  <c r="C68" i="37"/>
  <c r="F68" i="37"/>
  <c r="F346" i="37"/>
  <c r="E346" i="37"/>
  <c r="B328" i="37"/>
  <c r="C119" i="7"/>
  <c r="A114" i="37"/>
  <c r="D114" i="37" s="1"/>
  <c r="A99" i="37"/>
  <c r="D99" i="37" s="1"/>
  <c r="B98" i="37"/>
  <c r="E98" i="37"/>
  <c r="A39" i="37"/>
  <c r="D39" i="37" s="1"/>
  <c r="E38" i="37"/>
  <c r="B38" i="37"/>
  <c r="A54" i="37"/>
  <c r="D54" i="37" s="1"/>
  <c r="E53" i="37"/>
  <c r="B53" i="37"/>
  <c r="A84" i="37"/>
  <c r="D84" i="37" s="1"/>
  <c r="E83" i="37"/>
  <c r="B83" i="37"/>
  <c r="E68" i="37"/>
  <c r="B68" i="37"/>
  <c r="A69" i="37"/>
  <c r="D69" i="37" s="1"/>
  <c r="B135" i="7"/>
  <c r="D452" i="37" l="1"/>
  <c r="C452" i="37" s="1"/>
  <c r="B452" i="37"/>
  <c r="A453" i="37"/>
  <c r="D422" i="37"/>
  <c r="C422" i="37" s="1"/>
  <c r="A423" i="37"/>
  <c r="B422" i="37"/>
  <c r="A499" i="37"/>
  <c r="D498" i="37"/>
  <c r="C498" i="37" s="1"/>
  <c r="B498" i="37"/>
  <c r="B467" i="37"/>
  <c r="D467" i="37"/>
  <c r="C467" i="37" s="1"/>
  <c r="A468" i="37"/>
  <c r="A438" i="37"/>
  <c r="D437" i="37"/>
  <c r="C437" i="37" s="1"/>
  <c r="B437" i="37"/>
  <c r="B483" i="37"/>
  <c r="A484" i="37"/>
  <c r="D483" i="37"/>
  <c r="C483" i="37" s="1"/>
  <c r="B407" i="37"/>
  <c r="D407" i="37"/>
  <c r="C407" i="37" s="1"/>
  <c r="C69" i="37"/>
  <c r="F347" i="37"/>
  <c r="E347" i="37"/>
  <c r="F69" i="37"/>
  <c r="C54" i="37"/>
  <c r="F332" i="37"/>
  <c r="E332" i="37"/>
  <c r="F54" i="37"/>
  <c r="C114" i="37"/>
  <c r="F114" i="37"/>
  <c r="F392" i="37"/>
  <c r="E392" i="37"/>
  <c r="C39" i="37"/>
  <c r="F39" i="37"/>
  <c r="F317" i="37"/>
  <c r="E317" i="37"/>
  <c r="C84" i="37"/>
  <c r="F84" i="37"/>
  <c r="E362" i="37"/>
  <c r="F362" i="37"/>
  <c r="C99" i="37"/>
  <c r="F377" i="37"/>
  <c r="E377" i="37"/>
  <c r="F99" i="37"/>
  <c r="B330" i="37"/>
  <c r="B329" i="37"/>
  <c r="E69" i="37"/>
  <c r="B69" i="37"/>
  <c r="A70" i="37"/>
  <c r="D70" i="37" s="1"/>
  <c r="B84" i="37"/>
  <c r="E84" i="37"/>
  <c r="A85" i="37"/>
  <c r="D85" i="37" s="1"/>
  <c r="A100" i="37"/>
  <c r="D100" i="37" s="1"/>
  <c r="E99" i="37"/>
  <c r="B99" i="37"/>
  <c r="A115" i="37"/>
  <c r="D115" i="37" s="1"/>
  <c r="E114" i="37"/>
  <c r="B114" i="37"/>
  <c r="A55" i="37"/>
  <c r="D55" i="37" s="1"/>
  <c r="B54" i="37"/>
  <c r="E54" i="37"/>
  <c r="C135" i="7"/>
  <c r="A130" i="37"/>
  <c r="D130" i="37" s="1"/>
  <c r="A40" i="37"/>
  <c r="D40" i="37" s="1"/>
  <c r="E39" i="37"/>
  <c r="B39" i="37"/>
  <c r="B151" i="7"/>
  <c r="A500" i="37" l="1"/>
  <c r="B499" i="37"/>
  <c r="D499" i="37"/>
  <c r="C499" i="37" s="1"/>
  <c r="A439" i="37"/>
  <c r="D438" i="37"/>
  <c r="C438" i="37" s="1"/>
  <c r="B438" i="37"/>
  <c r="B423" i="37"/>
  <c r="D423" i="37"/>
  <c r="C423" i="37" s="1"/>
  <c r="D468" i="37"/>
  <c r="C468" i="37" s="1"/>
  <c r="B468" i="37"/>
  <c r="A469" i="37"/>
  <c r="B453" i="37"/>
  <c r="A454" i="37"/>
  <c r="D453" i="37"/>
  <c r="C453" i="37" s="1"/>
  <c r="B484" i="37"/>
  <c r="D484" i="37"/>
  <c r="C484" i="37" s="1"/>
  <c r="A485" i="37"/>
  <c r="C70" i="37"/>
  <c r="F348" i="37"/>
  <c r="E348" i="37"/>
  <c r="F70" i="37"/>
  <c r="C115" i="37"/>
  <c r="F393" i="37"/>
  <c r="E393" i="37"/>
  <c r="F115" i="37"/>
  <c r="C130" i="37"/>
  <c r="F408" i="37"/>
  <c r="E408" i="37"/>
  <c r="F130" i="37"/>
  <c r="C40" i="37"/>
  <c r="F40" i="37"/>
  <c r="F318" i="37"/>
  <c r="E318" i="37"/>
  <c r="C100" i="37"/>
  <c r="F378" i="37"/>
  <c r="F100" i="37"/>
  <c r="E378" i="37"/>
  <c r="C85" i="37"/>
  <c r="F363" i="37"/>
  <c r="E363" i="37"/>
  <c r="F85" i="37"/>
  <c r="C55" i="37"/>
  <c r="F55" i="37"/>
  <c r="F333" i="37"/>
  <c r="E333" i="37"/>
  <c r="B331" i="37"/>
  <c r="E100" i="37"/>
  <c r="B100" i="37"/>
  <c r="A101" i="37"/>
  <c r="D101" i="37" s="1"/>
  <c r="A71" i="37"/>
  <c r="D71" i="37" s="1"/>
  <c r="B70" i="37"/>
  <c r="E70" i="37"/>
  <c r="B115" i="37"/>
  <c r="E115" i="37"/>
  <c r="A116" i="37"/>
  <c r="D116" i="37" s="1"/>
  <c r="A86" i="37"/>
  <c r="D86" i="37" s="1"/>
  <c r="E85" i="37"/>
  <c r="B85" i="37"/>
  <c r="E130" i="37"/>
  <c r="B130" i="37"/>
  <c r="A131" i="37"/>
  <c r="D131" i="37" s="1"/>
  <c r="C151" i="7"/>
  <c r="A146" i="37"/>
  <c r="D146" i="37" s="1"/>
  <c r="A41" i="37"/>
  <c r="D41" i="37" s="1"/>
  <c r="E40" i="37"/>
  <c r="B40" i="37"/>
  <c r="A56" i="37"/>
  <c r="D56" i="37" s="1"/>
  <c r="E55" i="37"/>
  <c r="B55" i="37"/>
  <c r="B167" i="7"/>
  <c r="B454" i="37" l="1"/>
  <c r="A455" i="37"/>
  <c r="D454" i="37"/>
  <c r="C454" i="37" s="1"/>
  <c r="B439" i="37"/>
  <c r="D439" i="37"/>
  <c r="C439" i="37" s="1"/>
  <c r="A470" i="37"/>
  <c r="D469" i="37"/>
  <c r="C469" i="37" s="1"/>
  <c r="B469" i="37"/>
  <c r="D485" i="37"/>
  <c r="C485" i="37" s="1"/>
  <c r="A486" i="37"/>
  <c r="B485" i="37"/>
  <c r="B500" i="37"/>
  <c r="A501" i="37"/>
  <c r="D500" i="37"/>
  <c r="C500" i="37" s="1"/>
  <c r="C146" i="37"/>
  <c r="F146" i="37"/>
  <c r="F424" i="37"/>
  <c r="E424" i="37"/>
  <c r="C116" i="37"/>
  <c r="E394" i="37"/>
  <c r="F116" i="37"/>
  <c r="F394" i="37"/>
  <c r="C41" i="37"/>
  <c r="F319" i="37"/>
  <c r="E319" i="37"/>
  <c r="F41" i="37"/>
  <c r="C131" i="37"/>
  <c r="F409" i="37"/>
  <c r="E409" i="37"/>
  <c r="F131" i="37"/>
  <c r="C56" i="37"/>
  <c r="F56" i="37"/>
  <c r="F334" i="37"/>
  <c r="E334" i="37"/>
  <c r="C86" i="37"/>
  <c r="F364" i="37"/>
  <c r="E364" i="37"/>
  <c r="F86" i="37"/>
  <c r="C71" i="37"/>
  <c r="F71" i="37"/>
  <c r="F349" i="37"/>
  <c r="E349" i="37"/>
  <c r="C101" i="37"/>
  <c r="F379" i="37"/>
  <c r="E379" i="37"/>
  <c r="F101" i="37"/>
  <c r="B332" i="37"/>
  <c r="E71" i="37"/>
  <c r="A72" i="37"/>
  <c r="D72" i="37" s="1"/>
  <c r="B71" i="37"/>
  <c r="E146" i="37"/>
  <c r="A147" i="37"/>
  <c r="D147" i="37" s="1"/>
  <c r="B146" i="37"/>
  <c r="A132" i="37"/>
  <c r="D132" i="37" s="1"/>
  <c r="E131" i="37"/>
  <c r="B131" i="37"/>
  <c r="A102" i="37"/>
  <c r="D102" i="37" s="1"/>
  <c r="E101" i="37"/>
  <c r="B101" i="37"/>
  <c r="E86" i="37"/>
  <c r="A87" i="37"/>
  <c r="D87" i="37" s="1"/>
  <c r="B86" i="37"/>
  <c r="A57" i="37"/>
  <c r="D57" i="37" s="1"/>
  <c r="E56" i="37"/>
  <c r="B56" i="37"/>
  <c r="C167" i="7"/>
  <c r="A162" i="37"/>
  <c r="D162" i="37" s="1"/>
  <c r="B41" i="37"/>
  <c r="E41" i="37"/>
  <c r="A42" i="37"/>
  <c r="D42" i="37" s="1"/>
  <c r="A117" i="37"/>
  <c r="D117" i="37" s="1"/>
  <c r="E116" i="37"/>
  <c r="B116" i="37"/>
  <c r="B183" i="7"/>
  <c r="A471" i="37" l="1"/>
  <c r="D470" i="37"/>
  <c r="C470" i="37" s="1"/>
  <c r="B470" i="37"/>
  <c r="D501" i="37"/>
  <c r="C501" i="37" s="1"/>
  <c r="A502" i="37"/>
  <c r="B501" i="37"/>
  <c r="A487" i="37"/>
  <c r="D486" i="37"/>
  <c r="C486" i="37" s="1"/>
  <c r="B486" i="37"/>
  <c r="D455" i="37"/>
  <c r="C455" i="37" s="1"/>
  <c r="B455" i="37"/>
  <c r="C147" i="37"/>
  <c r="F425" i="37"/>
  <c r="E425" i="37"/>
  <c r="F147" i="37"/>
  <c r="C87" i="37"/>
  <c r="F365" i="37"/>
  <c r="E365" i="37"/>
  <c r="F87" i="37"/>
  <c r="C132" i="37"/>
  <c r="F410" i="37"/>
  <c r="F132" i="37"/>
  <c r="E410" i="37"/>
  <c r="C72" i="37"/>
  <c r="F72" i="37"/>
  <c r="F350" i="37"/>
  <c r="E350" i="37"/>
  <c r="C102" i="37"/>
  <c r="F380" i="37"/>
  <c r="E380" i="37"/>
  <c r="F102" i="37"/>
  <c r="C162" i="37"/>
  <c r="F440" i="37"/>
  <c r="E440" i="37"/>
  <c r="F162" i="37"/>
  <c r="C117" i="37"/>
  <c r="F395" i="37"/>
  <c r="E395" i="37"/>
  <c r="F117" i="37"/>
  <c r="C57" i="37"/>
  <c r="F335" i="37"/>
  <c r="E335" i="37"/>
  <c r="F57" i="37"/>
  <c r="C42" i="37"/>
  <c r="F320" i="37"/>
  <c r="F42" i="37"/>
  <c r="E320" i="37"/>
  <c r="B333" i="37"/>
  <c r="B147" i="37"/>
  <c r="E147" i="37"/>
  <c r="A148" i="37"/>
  <c r="D148" i="37" s="1"/>
  <c r="A58" i="37"/>
  <c r="D58" i="37" s="1"/>
  <c r="B57" i="37"/>
  <c r="E57" i="37"/>
  <c r="A133" i="37"/>
  <c r="D133" i="37" s="1"/>
  <c r="B132" i="37"/>
  <c r="E132" i="37"/>
  <c r="A118" i="37"/>
  <c r="D118" i="37" s="1"/>
  <c r="B117" i="37"/>
  <c r="E117" i="37"/>
  <c r="C183" i="7"/>
  <c r="A178" i="37"/>
  <c r="D178" i="37" s="1"/>
  <c r="A88" i="37"/>
  <c r="D88" i="37" s="1"/>
  <c r="E87" i="37"/>
  <c r="B87" i="37"/>
  <c r="E102" i="37"/>
  <c r="A103" i="37"/>
  <c r="D103" i="37" s="1"/>
  <c r="B102" i="37"/>
  <c r="E72" i="37"/>
  <c r="A73" i="37"/>
  <c r="D73" i="37" s="1"/>
  <c r="B72" i="37"/>
  <c r="B42" i="37"/>
  <c r="E42" i="37"/>
  <c r="A43" i="37"/>
  <c r="D43" i="37" s="1"/>
  <c r="B162" i="37"/>
  <c r="E162" i="37"/>
  <c r="A163" i="37"/>
  <c r="D163" i="37" s="1"/>
  <c r="B199" i="7"/>
  <c r="B215" i="7" s="1"/>
  <c r="B231" i="7" s="1"/>
  <c r="C231" i="7" l="1"/>
  <c r="B247" i="7"/>
  <c r="B487" i="37"/>
  <c r="D487" i="37"/>
  <c r="C487" i="37" s="1"/>
  <c r="D502" i="37"/>
  <c r="C502" i="37" s="1"/>
  <c r="A503" i="37"/>
  <c r="B502" i="37"/>
  <c r="B471" i="37"/>
  <c r="D471" i="37"/>
  <c r="C471" i="37" s="1"/>
  <c r="C118" i="37"/>
  <c r="F396" i="37"/>
  <c r="E396" i="37"/>
  <c r="F118" i="37"/>
  <c r="C148" i="37"/>
  <c r="E426" i="37"/>
  <c r="F148" i="37"/>
  <c r="F426" i="37"/>
  <c r="C43" i="37"/>
  <c r="F321" i="37"/>
  <c r="E321" i="37"/>
  <c r="F43" i="37"/>
  <c r="C133" i="37"/>
  <c r="F411" i="37"/>
  <c r="E411" i="37"/>
  <c r="F133" i="37"/>
  <c r="C178" i="37"/>
  <c r="E456" i="37"/>
  <c r="F456" i="37"/>
  <c r="F178" i="37"/>
  <c r="C88" i="37"/>
  <c r="F88" i="37"/>
  <c r="F366" i="37"/>
  <c r="E366" i="37"/>
  <c r="C73" i="37"/>
  <c r="F351" i="37"/>
  <c r="E351" i="37"/>
  <c r="F73" i="37"/>
  <c r="C163" i="37"/>
  <c r="F441" i="37"/>
  <c r="E441" i="37"/>
  <c r="F163" i="37"/>
  <c r="C58" i="37"/>
  <c r="E336" i="37"/>
  <c r="F58" i="37"/>
  <c r="F336" i="37"/>
  <c r="C103" i="37"/>
  <c r="F381" i="37"/>
  <c r="E381" i="37"/>
  <c r="F103" i="37"/>
  <c r="B334" i="37"/>
  <c r="E58" i="37"/>
  <c r="A59" i="37"/>
  <c r="D59" i="37" s="1"/>
  <c r="B58" i="37"/>
  <c r="A164" i="37"/>
  <c r="D164" i="37" s="1"/>
  <c r="B163" i="37"/>
  <c r="E163" i="37"/>
  <c r="A134" i="37"/>
  <c r="D134" i="37" s="1"/>
  <c r="B133" i="37"/>
  <c r="E133" i="37"/>
  <c r="E148" i="37"/>
  <c r="B148" i="37"/>
  <c r="A149" i="37"/>
  <c r="D149" i="37" s="1"/>
  <c r="B43" i="37"/>
  <c r="A44" i="37"/>
  <c r="D44" i="37" s="1"/>
  <c r="E43" i="37"/>
  <c r="E73" i="37"/>
  <c r="B73" i="37"/>
  <c r="A74" i="37"/>
  <c r="D74" i="37" s="1"/>
  <c r="B103" i="37"/>
  <c r="E103" i="37"/>
  <c r="A104" i="37"/>
  <c r="D104" i="37" s="1"/>
  <c r="A89" i="37"/>
  <c r="D89" i="37" s="1"/>
  <c r="B88" i="37"/>
  <c r="E88" i="37"/>
  <c r="B118" i="37"/>
  <c r="E118" i="37"/>
  <c r="A119" i="37"/>
  <c r="D119" i="37" s="1"/>
  <c r="B178" i="37"/>
  <c r="E178" i="37"/>
  <c r="A179" i="37"/>
  <c r="D179" i="37" s="1"/>
  <c r="C199" i="7"/>
  <c r="A194" i="37"/>
  <c r="D194" i="37" s="1"/>
  <c r="C247" i="7" l="1"/>
  <c r="B263" i="7"/>
  <c r="C263" i="7" s="1"/>
  <c r="A504" i="37"/>
  <c r="D503" i="37"/>
  <c r="C503" i="37" s="1"/>
  <c r="B503" i="37"/>
  <c r="C179" i="37"/>
  <c r="F457" i="37"/>
  <c r="E457" i="37"/>
  <c r="F179" i="37"/>
  <c r="C89" i="37"/>
  <c r="F367" i="37"/>
  <c r="E367" i="37"/>
  <c r="F89" i="37"/>
  <c r="C44" i="37"/>
  <c r="F44" i="37"/>
  <c r="F322" i="37"/>
  <c r="E322" i="37"/>
  <c r="C104" i="37"/>
  <c r="F382" i="37"/>
  <c r="E382" i="37"/>
  <c r="F104" i="37"/>
  <c r="C149" i="37"/>
  <c r="F427" i="37"/>
  <c r="E427" i="37"/>
  <c r="F149" i="37"/>
  <c r="C74" i="37"/>
  <c r="F352" i="37"/>
  <c r="E352" i="37"/>
  <c r="F74" i="37"/>
  <c r="C59" i="37"/>
  <c r="F337" i="37"/>
  <c r="E337" i="37"/>
  <c r="F59" i="37"/>
  <c r="C164" i="37"/>
  <c r="F442" i="37"/>
  <c r="F164" i="37"/>
  <c r="E442" i="37"/>
  <c r="C119" i="37"/>
  <c r="F397" i="37"/>
  <c r="E397" i="37"/>
  <c r="F119" i="37"/>
  <c r="C194" i="37"/>
  <c r="F194" i="37"/>
  <c r="E472" i="37"/>
  <c r="F472" i="37"/>
  <c r="C134" i="37"/>
  <c r="F412" i="37"/>
  <c r="E412" i="37"/>
  <c r="F134" i="37"/>
  <c r="B335" i="37"/>
  <c r="B149" i="37"/>
  <c r="A150" i="37"/>
  <c r="D150" i="37" s="1"/>
  <c r="E149" i="37"/>
  <c r="E134" i="37"/>
  <c r="A135" i="37"/>
  <c r="D135" i="37" s="1"/>
  <c r="B134" i="37"/>
  <c r="B74" i="37"/>
  <c r="A75" i="37"/>
  <c r="D75" i="37" s="1"/>
  <c r="E74" i="37"/>
  <c r="A90" i="37"/>
  <c r="D90" i="37" s="1"/>
  <c r="E89" i="37"/>
  <c r="B89" i="37"/>
  <c r="E44" i="37"/>
  <c r="A45" i="37"/>
  <c r="D45" i="37" s="1"/>
  <c r="B44" i="37"/>
  <c r="A105" i="37"/>
  <c r="D105" i="37" s="1"/>
  <c r="B104" i="37"/>
  <c r="E104" i="37"/>
  <c r="E59" i="37"/>
  <c r="B59" i="37"/>
  <c r="A60" i="37"/>
  <c r="D60" i="37" s="1"/>
  <c r="B194" i="37"/>
  <c r="E194" i="37"/>
  <c r="A195" i="37"/>
  <c r="D195" i="37" s="1"/>
  <c r="A120" i="37"/>
  <c r="D120" i="37" s="1"/>
  <c r="E119" i="37"/>
  <c r="B119" i="37"/>
  <c r="B179" i="37"/>
  <c r="A180" i="37"/>
  <c r="D180" i="37" s="1"/>
  <c r="E179" i="37"/>
  <c r="E164" i="37"/>
  <c r="B164" i="37"/>
  <c r="A165" i="37"/>
  <c r="D165" i="37" s="1"/>
  <c r="D504" i="37" l="1"/>
  <c r="C504" i="37" s="1"/>
  <c r="A505" i="37"/>
  <c r="B504" i="37"/>
  <c r="C195" i="37"/>
  <c r="F473" i="37"/>
  <c r="E473" i="37"/>
  <c r="F195" i="37"/>
  <c r="C75" i="37"/>
  <c r="F353" i="37"/>
  <c r="E353" i="37"/>
  <c r="F75" i="37"/>
  <c r="C45" i="37"/>
  <c r="F323" i="37"/>
  <c r="E323" i="37"/>
  <c r="F45" i="37"/>
  <c r="C120" i="37"/>
  <c r="F398" i="37"/>
  <c r="E398" i="37"/>
  <c r="F120" i="37"/>
  <c r="C105" i="37"/>
  <c r="F383" i="37"/>
  <c r="E383" i="37"/>
  <c r="F105" i="37"/>
  <c r="C165" i="37"/>
  <c r="F443" i="37"/>
  <c r="E443" i="37"/>
  <c r="F165" i="37"/>
  <c r="C60" i="37"/>
  <c r="F60" i="37"/>
  <c r="E338" i="37"/>
  <c r="F338" i="37"/>
  <c r="C135" i="37"/>
  <c r="F413" i="37"/>
  <c r="E413" i="37"/>
  <c r="F135" i="37"/>
  <c r="C180" i="37"/>
  <c r="E458" i="37"/>
  <c r="F180" i="37"/>
  <c r="F458" i="37"/>
  <c r="C90" i="37"/>
  <c r="E368" i="37"/>
  <c r="F90" i="37"/>
  <c r="F368" i="37"/>
  <c r="C150" i="37"/>
  <c r="F428" i="37"/>
  <c r="E428" i="37"/>
  <c r="F150" i="37"/>
  <c r="B336" i="37"/>
  <c r="A46" i="37"/>
  <c r="D46" i="37" s="1"/>
  <c r="E45" i="37"/>
  <c r="B45" i="37"/>
  <c r="E90" i="37"/>
  <c r="B90" i="37"/>
  <c r="A91" i="37"/>
  <c r="D91" i="37" s="1"/>
  <c r="E165" i="37"/>
  <c r="A166" i="37"/>
  <c r="D166" i="37" s="1"/>
  <c r="B165" i="37"/>
  <c r="A151" i="37"/>
  <c r="D151" i="37" s="1"/>
  <c r="B150" i="37"/>
  <c r="E150" i="37"/>
  <c r="A181" i="37"/>
  <c r="D181" i="37" s="1"/>
  <c r="E180" i="37"/>
  <c r="B180" i="37"/>
  <c r="A121" i="37"/>
  <c r="D121" i="37" s="1"/>
  <c r="B120" i="37"/>
  <c r="E120" i="37"/>
  <c r="A61" i="37"/>
  <c r="D61" i="37" s="1"/>
  <c r="B60" i="37"/>
  <c r="E60" i="37"/>
  <c r="B75" i="37"/>
  <c r="A76" i="37"/>
  <c r="D76" i="37" s="1"/>
  <c r="E75" i="37"/>
  <c r="A136" i="37"/>
  <c r="D136" i="37" s="1"/>
  <c r="B135" i="37"/>
  <c r="E135" i="37"/>
  <c r="A196" i="37"/>
  <c r="D196" i="37" s="1"/>
  <c r="B195" i="37"/>
  <c r="E195" i="37"/>
  <c r="A106" i="37"/>
  <c r="D106" i="37" s="1"/>
  <c r="E105" i="37"/>
  <c r="B105" i="37"/>
  <c r="D505" i="37" l="1"/>
  <c r="C505" i="37" s="1"/>
  <c r="A506" i="37"/>
  <c r="B505" i="37"/>
  <c r="C91" i="37"/>
  <c r="F369" i="37"/>
  <c r="E369" i="37"/>
  <c r="F91" i="37"/>
  <c r="C181" i="37"/>
  <c r="F459" i="37"/>
  <c r="E459" i="37"/>
  <c r="F181" i="37"/>
  <c r="C196" i="37"/>
  <c r="F474" i="37"/>
  <c r="F196" i="37"/>
  <c r="E474" i="37"/>
  <c r="C61" i="37"/>
  <c r="F339" i="37"/>
  <c r="E339" i="37"/>
  <c r="F61" i="37"/>
  <c r="C106" i="37"/>
  <c r="F384" i="37"/>
  <c r="F106" i="37"/>
  <c r="E384" i="37"/>
  <c r="C151" i="37"/>
  <c r="F429" i="37"/>
  <c r="E429" i="37"/>
  <c r="F151" i="37"/>
  <c r="C136" i="37"/>
  <c r="F414" i="37"/>
  <c r="E414" i="37"/>
  <c r="F136" i="37"/>
  <c r="C46" i="37"/>
  <c r="F324" i="37"/>
  <c r="E324" i="37"/>
  <c r="F46" i="37"/>
  <c r="C121" i="37"/>
  <c r="F399" i="37"/>
  <c r="E399" i="37"/>
  <c r="F121" i="37"/>
  <c r="C166" i="37"/>
  <c r="F444" i="37"/>
  <c r="E444" i="37"/>
  <c r="F166" i="37"/>
  <c r="C76" i="37"/>
  <c r="F76" i="37"/>
  <c r="F354" i="37"/>
  <c r="E354" i="37"/>
  <c r="B337" i="37"/>
  <c r="E121" i="37"/>
  <c r="A122" i="37"/>
  <c r="D122" i="37" s="1"/>
  <c r="B121" i="37"/>
  <c r="B61" i="37"/>
  <c r="A62" i="37"/>
  <c r="D62" i="37" s="1"/>
  <c r="E61" i="37"/>
  <c r="A197" i="37"/>
  <c r="D197" i="37" s="1"/>
  <c r="E196" i="37"/>
  <c r="B196" i="37"/>
  <c r="E106" i="37"/>
  <c r="B106" i="37"/>
  <c r="A107" i="37"/>
  <c r="D107" i="37" s="1"/>
  <c r="B76" i="37"/>
  <c r="E76" i="37"/>
  <c r="A77" i="37"/>
  <c r="D77" i="37" s="1"/>
  <c r="A152" i="37"/>
  <c r="D152" i="37" s="1"/>
  <c r="B151" i="37"/>
  <c r="E151" i="37"/>
  <c r="B91" i="37"/>
  <c r="A92" i="37"/>
  <c r="D92" i="37" s="1"/>
  <c r="E91" i="37"/>
  <c r="A137" i="37"/>
  <c r="D137" i="37" s="1"/>
  <c r="E136" i="37"/>
  <c r="B136" i="37"/>
  <c r="E181" i="37"/>
  <c r="B181" i="37"/>
  <c r="A182" i="37"/>
  <c r="D182" i="37" s="1"/>
  <c r="E166" i="37"/>
  <c r="A167" i="37"/>
  <c r="D167" i="37" s="1"/>
  <c r="B166" i="37"/>
  <c r="B46" i="37"/>
  <c r="E46" i="37"/>
  <c r="A47" i="37"/>
  <c r="D47" i="37" s="1"/>
  <c r="B506" i="37" l="1"/>
  <c r="A507" i="37"/>
  <c r="D506" i="37"/>
  <c r="C506" i="37" s="1"/>
  <c r="C182" i="37"/>
  <c r="F460" i="37"/>
  <c r="E460" i="37"/>
  <c r="F182" i="37"/>
  <c r="C62" i="37"/>
  <c r="F340" i="37"/>
  <c r="E340" i="37"/>
  <c r="F62" i="37"/>
  <c r="C47" i="37"/>
  <c r="F47" i="37"/>
  <c r="F325" i="37"/>
  <c r="E325" i="37"/>
  <c r="C107" i="37"/>
  <c r="F385" i="37"/>
  <c r="E385" i="37"/>
  <c r="F107" i="37"/>
  <c r="C92" i="37"/>
  <c r="F92" i="37"/>
  <c r="E370" i="37"/>
  <c r="F370" i="37"/>
  <c r="C152" i="37"/>
  <c r="F430" i="37"/>
  <c r="E430" i="37"/>
  <c r="F152" i="37"/>
  <c r="C122" i="37"/>
  <c r="E400" i="37"/>
  <c r="F122" i="37"/>
  <c r="F400" i="37"/>
  <c r="C77" i="37"/>
  <c r="F355" i="37"/>
  <c r="E355" i="37"/>
  <c r="F77" i="37"/>
  <c r="C197" i="37"/>
  <c r="F475" i="37"/>
  <c r="E475" i="37"/>
  <c r="F197" i="37"/>
  <c r="C137" i="37"/>
  <c r="F415" i="37"/>
  <c r="E415" i="37"/>
  <c r="F137" i="37"/>
  <c r="C167" i="37"/>
  <c r="F445" i="37"/>
  <c r="E445" i="37"/>
  <c r="F167" i="37"/>
  <c r="B338" i="37"/>
  <c r="A108" i="37"/>
  <c r="D108" i="37" s="1"/>
  <c r="E107" i="37"/>
  <c r="B107" i="37"/>
  <c r="B167" i="37"/>
  <c r="E167" i="37"/>
  <c r="A168" i="37"/>
  <c r="D168" i="37" s="1"/>
  <c r="B92" i="37"/>
  <c r="E92" i="37"/>
  <c r="A93" i="37"/>
  <c r="D93" i="37" s="1"/>
  <c r="A198" i="37"/>
  <c r="D198" i="37" s="1"/>
  <c r="E197" i="37"/>
  <c r="B197" i="37"/>
  <c r="A123" i="37"/>
  <c r="D123" i="37" s="1"/>
  <c r="E122" i="37"/>
  <c r="B122" i="37"/>
  <c r="E152" i="37"/>
  <c r="B152" i="37"/>
  <c r="A153" i="37"/>
  <c r="D153" i="37" s="1"/>
  <c r="A48" i="37"/>
  <c r="D48" i="37" s="1"/>
  <c r="E47" i="37"/>
  <c r="B47" i="37"/>
  <c r="B77" i="37"/>
  <c r="A78" i="37"/>
  <c r="D78" i="37" s="1"/>
  <c r="E77" i="37"/>
  <c r="E182" i="37"/>
  <c r="A183" i="37"/>
  <c r="D183" i="37" s="1"/>
  <c r="B182" i="37"/>
  <c r="B137" i="37"/>
  <c r="E137" i="37"/>
  <c r="A138" i="37"/>
  <c r="D138" i="37" s="1"/>
  <c r="A63" i="37"/>
  <c r="D63" i="37" s="1"/>
  <c r="B62" i="37"/>
  <c r="E62" i="37"/>
  <c r="B507" i="37" l="1"/>
  <c r="A508" i="37"/>
  <c r="D507" i="37"/>
  <c r="C507" i="37" s="1"/>
  <c r="C183" i="37"/>
  <c r="F461" i="37"/>
  <c r="E461" i="37"/>
  <c r="F183" i="37"/>
  <c r="C123" i="37"/>
  <c r="F401" i="37"/>
  <c r="E401" i="37"/>
  <c r="F123" i="37"/>
  <c r="C63" i="37"/>
  <c r="F63" i="37"/>
  <c r="F341" i="37"/>
  <c r="E341" i="37"/>
  <c r="C153" i="37"/>
  <c r="F431" i="37"/>
  <c r="E431" i="37"/>
  <c r="F153" i="37"/>
  <c r="C198" i="37"/>
  <c r="F476" i="37"/>
  <c r="E476" i="37"/>
  <c r="F198" i="37"/>
  <c r="C168" i="37"/>
  <c r="F446" i="37"/>
  <c r="E446" i="37"/>
  <c r="F168" i="37"/>
  <c r="C48" i="37"/>
  <c r="F48" i="37"/>
  <c r="F326" i="37"/>
  <c r="E326" i="37"/>
  <c r="C138" i="37"/>
  <c r="F416" i="37"/>
  <c r="F138" i="37"/>
  <c r="E416" i="37"/>
  <c r="C93" i="37"/>
  <c r="F371" i="37"/>
  <c r="E371" i="37"/>
  <c r="F93" i="37"/>
  <c r="C108" i="37"/>
  <c r="F108" i="37"/>
  <c r="F386" i="37"/>
  <c r="E386" i="37"/>
  <c r="C78" i="37"/>
  <c r="F356" i="37"/>
  <c r="E356" i="37"/>
  <c r="F78" i="37"/>
  <c r="E183" i="37"/>
  <c r="A184" i="37"/>
  <c r="D184" i="37" s="1"/>
  <c r="B183" i="37"/>
  <c r="B198" i="37"/>
  <c r="E198" i="37"/>
  <c r="A199" i="37"/>
  <c r="D199" i="37" s="1"/>
  <c r="A49" i="37"/>
  <c r="D49" i="37" s="1"/>
  <c r="B48" i="37"/>
  <c r="E48" i="37"/>
  <c r="A169" i="37"/>
  <c r="D169" i="37" s="1"/>
  <c r="B168" i="37"/>
  <c r="E168" i="37"/>
  <c r="A64" i="37"/>
  <c r="D64" i="37" s="1"/>
  <c r="E63" i="37"/>
  <c r="B63" i="37"/>
  <c r="E138" i="37"/>
  <c r="A139" i="37"/>
  <c r="D139" i="37" s="1"/>
  <c r="B138" i="37"/>
  <c r="E153" i="37"/>
  <c r="B153" i="37"/>
  <c r="A154" i="37"/>
  <c r="D154" i="37" s="1"/>
  <c r="B123" i="37"/>
  <c r="A124" i="37"/>
  <c r="D124" i="37" s="1"/>
  <c r="E123" i="37"/>
  <c r="A109" i="37"/>
  <c r="D109" i="37" s="1"/>
  <c r="E108" i="37"/>
  <c r="B108" i="37"/>
  <c r="B78" i="37"/>
  <c r="E78" i="37"/>
  <c r="A79" i="37"/>
  <c r="D79" i="37" s="1"/>
  <c r="B93" i="37"/>
  <c r="A94" i="37"/>
  <c r="D94" i="37" s="1"/>
  <c r="E93" i="37"/>
  <c r="B508" i="37" l="1"/>
  <c r="D508" i="37"/>
  <c r="C508" i="37" s="1"/>
  <c r="A509" i="37"/>
  <c r="C154" i="37"/>
  <c r="E432" i="37"/>
  <c r="F432" i="37"/>
  <c r="F154" i="37"/>
  <c r="C64" i="37"/>
  <c r="F64" i="37"/>
  <c r="F342" i="37"/>
  <c r="E342" i="37"/>
  <c r="C139" i="37"/>
  <c r="F417" i="37"/>
  <c r="E417" i="37"/>
  <c r="F139" i="37"/>
  <c r="C94" i="37"/>
  <c r="F372" i="37"/>
  <c r="E372" i="37"/>
  <c r="F94" i="37"/>
  <c r="C199" i="37"/>
  <c r="F477" i="37"/>
  <c r="E477" i="37"/>
  <c r="F199" i="37"/>
  <c r="C169" i="37"/>
  <c r="F447" i="37"/>
  <c r="E447" i="37"/>
  <c r="F169" i="37"/>
  <c r="C109" i="37"/>
  <c r="F387" i="37"/>
  <c r="E387" i="37"/>
  <c r="F109" i="37"/>
  <c r="C124" i="37"/>
  <c r="F124" i="37"/>
  <c r="E402" i="37"/>
  <c r="F402" i="37"/>
  <c r="C49" i="37"/>
  <c r="F327" i="37"/>
  <c r="E327" i="37"/>
  <c r="F49" i="37"/>
  <c r="C184" i="37"/>
  <c r="F462" i="37"/>
  <c r="E462" i="37"/>
  <c r="F184" i="37"/>
  <c r="C79" i="37"/>
  <c r="F357" i="37"/>
  <c r="E357" i="37"/>
  <c r="F79" i="37"/>
  <c r="A65" i="37"/>
  <c r="D65" i="37" s="1"/>
  <c r="B64" i="37"/>
  <c r="E64" i="37"/>
  <c r="B109" i="37"/>
  <c r="A110" i="37"/>
  <c r="D110" i="37" s="1"/>
  <c r="E109" i="37"/>
  <c r="E94" i="37"/>
  <c r="A95" i="37"/>
  <c r="D95" i="37" s="1"/>
  <c r="B94" i="37"/>
  <c r="B184" i="37"/>
  <c r="E184" i="37"/>
  <c r="A185" i="37"/>
  <c r="D185" i="37" s="1"/>
  <c r="A140" i="37"/>
  <c r="D140" i="37" s="1"/>
  <c r="E139" i="37"/>
  <c r="B139" i="37"/>
  <c r="B169" i="37"/>
  <c r="A170" i="37"/>
  <c r="D170" i="37" s="1"/>
  <c r="E169" i="37"/>
  <c r="B49" i="37"/>
  <c r="E49" i="37"/>
  <c r="E199" i="37"/>
  <c r="A200" i="37"/>
  <c r="D200" i="37" s="1"/>
  <c r="B199" i="37"/>
  <c r="A125" i="37"/>
  <c r="D125" i="37" s="1"/>
  <c r="E124" i="37"/>
  <c r="B124" i="37"/>
  <c r="B154" i="37"/>
  <c r="E154" i="37"/>
  <c r="A155" i="37"/>
  <c r="D155" i="37" s="1"/>
  <c r="B79" i="37"/>
  <c r="A80" i="37"/>
  <c r="D80" i="37" s="1"/>
  <c r="E79" i="37"/>
  <c r="B509" i="37" l="1"/>
  <c r="D509" i="37"/>
  <c r="C509" i="37" s="1"/>
  <c r="A510" i="37"/>
  <c r="C200" i="37"/>
  <c r="F478" i="37"/>
  <c r="E478" i="37"/>
  <c r="F200" i="37"/>
  <c r="C155" i="37"/>
  <c r="F433" i="37"/>
  <c r="E433" i="37"/>
  <c r="F155" i="37"/>
  <c r="C140" i="37"/>
  <c r="F140" i="37"/>
  <c r="F418" i="37"/>
  <c r="E418" i="37"/>
  <c r="C110" i="37"/>
  <c r="F388" i="37"/>
  <c r="E388" i="37"/>
  <c r="F110" i="37"/>
  <c r="C185" i="37"/>
  <c r="F463" i="37"/>
  <c r="E463" i="37"/>
  <c r="F185" i="37"/>
  <c r="C170" i="37"/>
  <c r="F448" i="37"/>
  <c r="F170" i="37"/>
  <c r="E448" i="37"/>
  <c r="C125" i="37"/>
  <c r="F403" i="37"/>
  <c r="E403" i="37"/>
  <c r="F125" i="37"/>
  <c r="C95" i="37"/>
  <c r="F373" i="37"/>
  <c r="E373" i="37"/>
  <c r="F95" i="37"/>
  <c r="C80" i="37"/>
  <c r="F80" i="37"/>
  <c r="F358" i="37"/>
  <c r="E358" i="37"/>
  <c r="C65" i="37"/>
  <c r="F343" i="37"/>
  <c r="E343" i="37"/>
  <c r="F65" i="37"/>
  <c r="B185" i="37"/>
  <c r="A186" i="37"/>
  <c r="D186" i="37" s="1"/>
  <c r="E185" i="37"/>
  <c r="A96" i="37"/>
  <c r="D96" i="37" s="1"/>
  <c r="B95" i="37"/>
  <c r="E95" i="37"/>
  <c r="B125" i="37"/>
  <c r="A126" i="37"/>
  <c r="D126" i="37" s="1"/>
  <c r="E125" i="37"/>
  <c r="A111" i="37"/>
  <c r="D111" i="37" s="1"/>
  <c r="E110" i="37"/>
  <c r="B110" i="37"/>
  <c r="E80" i="37"/>
  <c r="A81" i="37"/>
  <c r="D81" i="37" s="1"/>
  <c r="B80" i="37"/>
  <c r="A201" i="37"/>
  <c r="D201" i="37" s="1"/>
  <c r="E200" i="37"/>
  <c r="B200" i="37"/>
  <c r="E170" i="37"/>
  <c r="A171" i="37"/>
  <c r="D171" i="37" s="1"/>
  <c r="B170" i="37"/>
  <c r="B155" i="37"/>
  <c r="E155" i="37"/>
  <c r="A156" i="37"/>
  <c r="D156" i="37" s="1"/>
  <c r="B140" i="37"/>
  <c r="A141" i="37"/>
  <c r="D141" i="37" s="1"/>
  <c r="E140" i="37"/>
  <c r="E65" i="37"/>
  <c r="B65" i="37"/>
  <c r="B510" i="37" l="1"/>
  <c r="D510" i="37"/>
  <c r="C510" i="37" s="1"/>
  <c r="A511" i="37"/>
  <c r="C141" i="37"/>
  <c r="F419" i="37"/>
  <c r="E419" i="37"/>
  <c r="F141" i="37"/>
  <c r="C96" i="37"/>
  <c r="F96" i="37"/>
  <c r="F374" i="37"/>
  <c r="E374" i="37"/>
  <c r="C156" i="37"/>
  <c r="F156" i="37"/>
  <c r="E434" i="37"/>
  <c r="F434" i="37"/>
  <c r="C186" i="37"/>
  <c r="E464" i="37"/>
  <c r="F186" i="37"/>
  <c r="F464" i="37"/>
  <c r="C201" i="37"/>
  <c r="F479" i="37"/>
  <c r="E479" i="37"/>
  <c r="F201" i="37"/>
  <c r="C126" i="37"/>
  <c r="F404" i="37"/>
  <c r="E404" i="37"/>
  <c r="F126" i="37"/>
  <c r="C111" i="37"/>
  <c r="F389" i="37"/>
  <c r="E389" i="37"/>
  <c r="F111" i="37"/>
  <c r="C171" i="37"/>
  <c r="F449" i="37"/>
  <c r="E449" i="37"/>
  <c r="F171" i="37"/>
  <c r="C81" i="37"/>
  <c r="F359" i="37"/>
  <c r="E359" i="37"/>
  <c r="F81" i="37"/>
  <c r="E201" i="37"/>
  <c r="A202" i="37"/>
  <c r="D202" i="37" s="1"/>
  <c r="B201" i="37"/>
  <c r="E126" i="37"/>
  <c r="A127" i="37"/>
  <c r="D127" i="37" s="1"/>
  <c r="B126" i="37"/>
  <c r="E96" i="37"/>
  <c r="A97" i="37"/>
  <c r="D97" i="37" s="1"/>
  <c r="B96" i="37"/>
  <c r="B171" i="37"/>
  <c r="A172" i="37"/>
  <c r="D172" i="37" s="1"/>
  <c r="E171" i="37"/>
  <c r="B81" i="37"/>
  <c r="E81" i="37"/>
  <c r="B111" i="37"/>
  <c r="A112" i="37"/>
  <c r="D112" i="37" s="1"/>
  <c r="E111" i="37"/>
  <c r="E186" i="37"/>
  <c r="A187" i="37"/>
  <c r="D187" i="37" s="1"/>
  <c r="B186" i="37"/>
  <c r="B141" i="37"/>
  <c r="A142" i="37"/>
  <c r="D142" i="37" s="1"/>
  <c r="E141" i="37"/>
  <c r="B156" i="37"/>
  <c r="A157" i="37"/>
  <c r="D157" i="37" s="1"/>
  <c r="E156" i="37"/>
  <c r="D511" i="37" l="1"/>
  <c r="C511" i="37" s="1"/>
  <c r="B511" i="37"/>
  <c r="A512" i="37"/>
  <c r="C157" i="37"/>
  <c r="F435" i="37"/>
  <c r="E435" i="37"/>
  <c r="F157" i="37"/>
  <c r="C112" i="37"/>
  <c r="F390" i="37"/>
  <c r="E390" i="37"/>
  <c r="F112" i="37"/>
  <c r="C97" i="37"/>
  <c r="F375" i="37"/>
  <c r="E375" i="37"/>
  <c r="F97" i="37"/>
  <c r="C142" i="37"/>
  <c r="F420" i="37"/>
  <c r="E420" i="37"/>
  <c r="F142" i="37"/>
  <c r="C127" i="37"/>
  <c r="F405" i="37"/>
  <c r="E405" i="37"/>
  <c r="F127" i="37"/>
  <c r="C187" i="37"/>
  <c r="F465" i="37"/>
  <c r="E465" i="37"/>
  <c r="F187" i="37"/>
  <c r="C172" i="37"/>
  <c r="F172" i="37"/>
  <c r="F450" i="37"/>
  <c r="E450" i="37"/>
  <c r="C202" i="37"/>
  <c r="F480" i="37"/>
  <c r="E480" i="37"/>
  <c r="F202" i="37"/>
  <c r="E97" i="37"/>
  <c r="B97" i="37"/>
  <c r="A173" i="37"/>
  <c r="D173" i="37" s="1"/>
  <c r="E172" i="37"/>
  <c r="B172" i="37"/>
  <c r="E157" i="37"/>
  <c r="A158" i="37"/>
  <c r="D158" i="37" s="1"/>
  <c r="B157" i="37"/>
  <c r="E127" i="37"/>
  <c r="A128" i="37"/>
  <c r="D128" i="37" s="1"/>
  <c r="B127" i="37"/>
  <c r="B112" i="37"/>
  <c r="A113" i="37"/>
  <c r="D113" i="37" s="1"/>
  <c r="E112" i="37"/>
  <c r="B202" i="37"/>
  <c r="E202" i="37"/>
  <c r="A203" i="37"/>
  <c r="D203" i="37" s="1"/>
  <c r="B187" i="37"/>
  <c r="A188" i="37"/>
  <c r="D188" i="37" s="1"/>
  <c r="E187" i="37"/>
  <c r="A143" i="37"/>
  <c r="D143" i="37" s="1"/>
  <c r="B142" i="37"/>
  <c r="E142" i="37"/>
  <c r="A513" i="37" l="1"/>
  <c r="B512" i="37"/>
  <c r="D512" i="37"/>
  <c r="C512" i="37" s="1"/>
  <c r="C203" i="37"/>
  <c r="F481" i="37"/>
  <c r="E481" i="37"/>
  <c r="F203" i="37"/>
  <c r="C173" i="37"/>
  <c r="F451" i="37"/>
  <c r="E451" i="37"/>
  <c r="F173" i="37"/>
  <c r="C128" i="37"/>
  <c r="F406" i="37"/>
  <c r="E406" i="37"/>
  <c r="F128" i="37"/>
  <c r="C113" i="37"/>
  <c r="F391" i="37"/>
  <c r="E391" i="37"/>
  <c r="F113" i="37"/>
  <c r="C158" i="37"/>
  <c r="F436" i="37"/>
  <c r="E436" i="37"/>
  <c r="F158" i="37"/>
  <c r="C143" i="37"/>
  <c r="F421" i="37"/>
  <c r="E421" i="37"/>
  <c r="F143" i="37"/>
  <c r="C188" i="37"/>
  <c r="F188" i="37"/>
  <c r="E466" i="37"/>
  <c r="F466" i="37"/>
  <c r="B113" i="37"/>
  <c r="E113" i="37"/>
  <c r="B173" i="37"/>
  <c r="A174" i="37"/>
  <c r="D174" i="37" s="1"/>
  <c r="E173" i="37"/>
  <c r="E158" i="37"/>
  <c r="A159" i="37"/>
  <c r="D159" i="37" s="1"/>
  <c r="B158" i="37"/>
  <c r="A129" i="37"/>
  <c r="D129" i="37" s="1"/>
  <c r="E128" i="37"/>
  <c r="B128" i="37"/>
  <c r="E188" i="37"/>
  <c r="B188" i="37"/>
  <c r="A189" i="37"/>
  <c r="D189" i="37" s="1"/>
  <c r="E143" i="37"/>
  <c r="B143" i="37"/>
  <c r="A144" i="37"/>
  <c r="D144" i="37" s="1"/>
  <c r="E203" i="37"/>
  <c r="B203" i="37"/>
  <c r="A204" i="37"/>
  <c r="D204" i="37" s="1"/>
  <c r="D513" i="37" l="1"/>
  <c r="C513" i="37" s="1"/>
  <c r="B513" i="37"/>
  <c r="A514" i="37"/>
  <c r="C204" i="37"/>
  <c r="F204" i="37"/>
  <c r="F482" i="37"/>
  <c r="E482" i="37"/>
  <c r="C159" i="37"/>
  <c r="F437" i="37"/>
  <c r="E437" i="37"/>
  <c r="F159" i="37"/>
  <c r="C129" i="37"/>
  <c r="F407" i="37"/>
  <c r="E407" i="37"/>
  <c r="F129" i="37"/>
  <c r="C144" i="37"/>
  <c r="F422" i="37"/>
  <c r="E422" i="37"/>
  <c r="F144" i="37"/>
  <c r="C174" i="37"/>
  <c r="F452" i="37"/>
  <c r="E452" i="37"/>
  <c r="F174" i="37"/>
  <c r="C189" i="37"/>
  <c r="F467" i="37"/>
  <c r="E467" i="37"/>
  <c r="F189" i="37"/>
  <c r="B174" i="37"/>
  <c r="E174" i="37"/>
  <c r="A175" i="37"/>
  <c r="D175" i="37" s="1"/>
  <c r="A205" i="37"/>
  <c r="D205" i="37" s="1"/>
  <c r="E204" i="37"/>
  <c r="B204" i="37"/>
  <c r="A160" i="37"/>
  <c r="D160" i="37" s="1"/>
  <c r="B159" i="37"/>
  <c r="E159" i="37"/>
  <c r="A145" i="37"/>
  <c r="D145" i="37" s="1"/>
  <c r="E144" i="37"/>
  <c r="B144" i="37"/>
  <c r="B129" i="37"/>
  <c r="E129" i="37"/>
  <c r="B189" i="37"/>
  <c r="A190" i="37"/>
  <c r="D190" i="37" s="1"/>
  <c r="E189" i="37"/>
  <c r="B514" i="37" l="1"/>
  <c r="D514" i="37"/>
  <c r="C514" i="37" s="1"/>
  <c r="A515" i="37"/>
  <c r="C205" i="37"/>
  <c r="F483" i="37"/>
  <c r="E483" i="37"/>
  <c r="F205" i="37"/>
  <c r="C145" i="37"/>
  <c r="F423" i="37"/>
  <c r="E423" i="37"/>
  <c r="F145" i="37"/>
  <c r="C190" i="37"/>
  <c r="F468" i="37"/>
  <c r="E468" i="37"/>
  <c r="F190" i="37"/>
  <c r="C175" i="37"/>
  <c r="F453" i="37"/>
  <c r="E453" i="37"/>
  <c r="F175" i="37"/>
  <c r="C160" i="37"/>
  <c r="F438" i="37"/>
  <c r="E438" i="37"/>
  <c r="F160" i="37"/>
  <c r="B205" i="37"/>
  <c r="A206" i="37"/>
  <c r="D206" i="37" s="1"/>
  <c r="E205" i="37"/>
  <c r="E175" i="37"/>
  <c r="B175" i="37"/>
  <c r="A176" i="37"/>
  <c r="D176" i="37" s="1"/>
  <c r="B160" i="37"/>
  <c r="A161" i="37"/>
  <c r="D161" i="37" s="1"/>
  <c r="E160" i="37"/>
  <c r="A191" i="37"/>
  <c r="D191" i="37" s="1"/>
  <c r="B190" i="37"/>
  <c r="E190" i="37"/>
  <c r="E145" i="37"/>
  <c r="B145" i="37"/>
  <c r="A516" i="37" l="1"/>
  <c r="B515" i="37"/>
  <c r="D515" i="37"/>
  <c r="C515" i="37" s="1"/>
  <c r="C176" i="37"/>
  <c r="F454" i="37"/>
  <c r="E454" i="37"/>
  <c r="F176" i="37"/>
  <c r="C206" i="37"/>
  <c r="F484" i="37"/>
  <c r="E484" i="37"/>
  <c r="F206" i="37"/>
  <c r="C191" i="37"/>
  <c r="F469" i="37"/>
  <c r="E469" i="37"/>
  <c r="F191" i="37"/>
  <c r="C161" i="37"/>
  <c r="F439" i="37"/>
  <c r="E439" i="37"/>
  <c r="F161" i="37"/>
  <c r="B161" i="37"/>
  <c r="E161" i="37"/>
  <c r="B206" i="37"/>
  <c r="E206" i="37"/>
  <c r="A207" i="37"/>
  <c r="D207" i="37" s="1"/>
  <c r="A192" i="37"/>
  <c r="D192" i="37" s="1"/>
  <c r="B191" i="37"/>
  <c r="E191" i="37"/>
  <c r="B176" i="37"/>
  <c r="A177" i="37"/>
  <c r="D177" i="37" s="1"/>
  <c r="E176" i="37"/>
  <c r="A517" i="37" l="1"/>
  <c r="B516" i="37"/>
  <c r="D516" i="37"/>
  <c r="C516" i="37" s="1"/>
  <c r="C192" i="37"/>
  <c r="F470" i="37"/>
  <c r="E470" i="37"/>
  <c r="F192" i="37"/>
  <c r="C207" i="37"/>
  <c r="F485" i="37"/>
  <c r="E485" i="37"/>
  <c r="F207" i="37"/>
  <c r="C177" i="37"/>
  <c r="F455" i="37"/>
  <c r="E455" i="37"/>
  <c r="F177" i="37"/>
  <c r="E177" i="37"/>
  <c r="B177" i="37"/>
  <c r="E192" i="37"/>
  <c r="B192" i="37"/>
  <c r="A193" i="37"/>
  <c r="D193" i="37" s="1"/>
  <c r="B207" i="37"/>
  <c r="E207" i="37"/>
  <c r="A208" i="37"/>
  <c r="D208" i="37" s="1"/>
  <c r="B517" i="37" l="1"/>
  <c r="A518" i="37"/>
  <c r="D517" i="37"/>
  <c r="C517" i="37" s="1"/>
  <c r="C208" i="37"/>
  <c r="F486" i="37"/>
  <c r="E486" i="37"/>
  <c r="F208" i="37"/>
  <c r="C193" i="37"/>
  <c r="F471" i="37"/>
  <c r="E471" i="37"/>
  <c r="F193" i="37"/>
  <c r="A209" i="37"/>
  <c r="D209" i="37" s="1"/>
  <c r="B208" i="37"/>
  <c r="E208" i="37"/>
  <c r="E193" i="37"/>
  <c r="B193" i="37"/>
  <c r="D518" i="37" l="1"/>
  <c r="C518" i="37" s="1"/>
  <c r="B518" i="37"/>
  <c r="A519" i="37"/>
  <c r="C209" i="37"/>
  <c r="F487" i="37"/>
  <c r="E487" i="37"/>
  <c r="F209" i="37"/>
  <c r="E209" i="37"/>
  <c r="B209" i="37"/>
  <c r="A226" i="37" l="1"/>
  <c r="D226" i="37" s="1"/>
  <c r="C226" i="37" s="1"/>
  <c r="B519" i="37"/>
  <c r="D519" i="37"/>
  <c r="C519" i="37" s="1"/>
  <c r="A520" i="37"/>
  <c r="A227" i="37" l="1"/>
  <c r="D227" i="37" s="1"/>
  <c r="B226" i="37"/>
  <c r="F504" i="37"/>
  <c r="F226" i="37"/>
  <c r="E226" i="37"/>
  <c r="E504" i="37"/>
  <c r="A228" i="37"/>
  <c r="D228" i="37" s="1"/>
  <c r="C227" i="37"/>
  <c r="F505" i="37"/>
  <c r="F227" i="37"/>
  <c r="B227" i="37"/>
  <c r="E227" i="37"/>
  <c r="E505" i="37"/>
  <c r="B520" i="37"/>
  <c r="D520" i="37"/>
  <c r="C520" i="37" s="1"/>
  <c r="A521" i="37"/>
  <c r="A229" i="37" l="1"/>
  <c r="D229" i="37" s="1"/>
  <c r="F506" i="37"/>
  <c r="C228" i="37"/>
  <c r="F228" i="37"/>
  <c r="B228" i="37"/>
  <c r="E228" i="37"/>
  <c r="E506" i="37"/>
  <c r="D521" i="37"/>
  <c r="C521" i="37" s="1"/>
  <c r="A522" i="37"/>
  <c r="B521" i="37"/>
  <c r="B229" i="37" l="1"/>
  <c r="E229" i="37"/>
  <c r="A230" i="37"/>
  <c r="D230" i="37" s="1"/>
  <c r="F507" i="37"/>
  <c r="F229" i="37"/>
  <c r="C229" i="37"/>
  <c r="E507" i="37"/>
  <c r="A523" i="37"/>
  <c r="B522" i="37"/>
  <c r="D522" i="37"/>
  <c r="C522" i="37" s="1"/>
  <c r="C230" i="37" l="1"/>
  <c r="F508" i="37"/>
  <c r="A231" i="37"/>
  <c r="D231" i="37" s="1"/>
  <c r="E508" i="37"/>
  <c r="E230" i="37"/>
  <c r="B230" i="37"/>
  <c r="F230" i="37"/>
  <c r="D523" i="37"/>
  <c r="C523" i="37" s="1"/>
  <c r="B523" i="37"/>
  <c r="A524" i="37"/>
  <c r="E231" i="37" l="1"/>
  <c r="B231" i="37"/>
  <c r="E509" i="37"/>
  <c r="F509" i="37"/>
  <c r="A232" i="37"/>
  <c r="D232" i="37" s="1"/>
  <c r="C231" i="37"/>
  <c r="F231" i="37"/>
  <c r="A525" i="37"/>
  <c r="B524" i="37"/>
  <c r="D524" i="37"/>
  <c r="C524" i="37" s="1"/>
  <c r="C232" i="37" l="1"/>
  <c r="B232" i="37"/>
  <c r="E232" i="37"/>
  <c r="F510" i="37"/>
  <c r="F232" i="37"/>
  <c r="A233" i="37"/>
  <c r="D233" i="37" s="1"/>
  <c r="E510" i="37"/>
  <c r="D525" i="37"/>
  <c r="C525" i="37" s="1"/>
  <c r="A526" i="37"/>
  <c r="B525" i="37"/>
  <c r="E233" i="37" l="1"/>
  <c r="A234" i="37"/>
  <c r="D234" i="37" s="1"/>
  <c r="E511" i="37"/>
  <c r="B233" i="37"/>
  <c r="F511" i="37"/>
  <c r="C233" i="37"/>
  <c r="F233" i="37"/>
  <c r="A527" i="37"/>
  <c r="B526" i="37"/>
  <c r="D526" i="37"/>
  <c r="C526" i="37" s="1"/>
  <c r="E234" i="37" l="1"/>
  <c r="F512" i="37"/>
  <c r="B234" i="37"/>
  <c r="F234" i="37"/>
  <c r="C234" i="37"/>
  <c r="A235" i="37"/>
  <c r="D235" i="37" s="1"/>
  <c r="E512" i="37"/>
  <c r="A528" i="37"/>
  <c r="B527" i="37"/>
  <c r="D527" i="37"/>
  <c r="C527" i="37" s="1"/>
  <c r="A236" i="37" l="1"/>
  <c r="D236" i="37" s="1"/>
  <c r="C235" i="37"/>
  <c r="E513" i="37"/>
  <c r="E235" i="37"/>
  <c r="F513" i="37"/>
  <c r="F235" i="37"/>
  <c r="B235" i="37"/>
  <c r="D528" i="37"/>
  <c r="C528" i="37" s="1"/>
  <c r="B528" i="37"/>
  <c r="A529" i="37"/>
  <c r="C236" i="37" l="1"/>
  <c r="E236" i="37"/>
  <c r="F236" i="37"/>
  <c r="E514" i="37"/>
  <c r="A237" i="37"/>
  <c r="D237" i="37" s="1"/>
  <c r="B236" i="37"/>
  <c r="F514" i="37"/>
  <c r="B529" i="37"/>
  <c r="D529" i="37"/>
  <c r="C529" i="37" s="1"/>
  <c r="A530" i="37"/>
  <c r="E237" i="37" l="1"/>
  <c r="F237" i="37"/>
  <c r="A238" i="37"/>
  <c r="D238" i="37" s="1"/>
  <c r="F515" i="37"/>
  <c r="E515" i="37"/>
  <c r="B237" i="37"/>
  <c r="C237" i="37"/>
  <c r="A531" i="37"/>
  <c r="B530" i="37"/>
  <c r="D530" i="37"/>
  <c r="C530" i="37" s="1"/>
  <c r="C238" i="37" l="1"/>
  <c r="A239" i="37"/>
  <c r="D239" i="37" s="1"/>
  <c r="F516" i="37"/>
  <c r="F238" i="37"/>
  <c r="E238" i="37"/>
  <c r="B238" i="37"/>
  <c r="E516" i="37"/>
  <c r="A532" i="37"/>
  <c r="B531" i="37"/>
  <c r="D531" i="37"/>
  <c r="C531" i="37" s="1"/>
  <c r="E239" i="37" l="1"/>
  <c r="B239" i="37"/>
  <c r="F517" i="37"/>
  <c r="F239" i="37"/>
  <c r="A240" i="37"/>
  <c r="D240" i="37" s="1"/>
  <c r="C239" i="37"/>
  <c r="E517" i="37"/>
  <c r="B532" i="37"/>
  <c r="D532" i="37"/>
  <c r="C532" i="37" s="1"/>
  <c r="A533" i="37"/>
  <c r="A241" i="37" l="1"/>
  <c r="D241" i="37" s="1"/>
  <c r="E240" i="37"/>
  <c r="F518" i="37"/>
  <c r="C240" i="37"/>
  <c r="F240" i="37"/>
  <c r="B240" i="37"/>
  <c r="E518" i="37"/>
  <c r="D533" i="37"/>
  <c r="C533" i="37" s="1"/>
  <c r="B533" i="37"/>
  <c r="A534" i="37"/>
  <c r="A242" i="37" l="1"/>
  <c r="D242" i="37" s="1"/>
  <c r="F519" i="37"/>
  <c r="E241" i="37"/>
  <c r="E519" i="37"/>
  <c r="B241" i="37"/>
  <c r="C241" i="37"/>
  <c r="F241" i="37"/>
  <c r="B534" i="37"/>
  <c r="A535" i="37"/>
  <c r="D534" i="37"/>
  <c r="C534" i="37" s="1"/>
  <c r="F242" i="37" l="1"/>
  <c r="E242" i="37"/>
  <c r="A243" i="37"/>
  <c r="D243" i="37" s="1"/>
  <c r="B242" i="37"/>
  <c r="C242" i="37"/>
  <c r="E520" i="37"/>
  <c r="F520" i="37"/>
  <c r="B535" i="37"/>
  <c r="D535" i="37"/>
  <c r="C535" i="37" s="1"/>
  <c r="A536" i="37"/>
  <c r="E243" i="37" l="1"/>
  <c r="B243" i="37"/>
  <c r="F521" i="37"/>
  <c r="F243" i="37"/>
  <c r="A244" i="37"/>
  <c r="D244" i="37" s="1"/>
  <c r="C243" i="37"/>
  <c r="E521" i="37"/>
  <c r="D536" i="37"/>
  <c r="C536" i="37" s="1"/>
  <c r="B536" i="37"/>
  <c r="A537" i="37"/>
  <c r="F244" i="37" l="1"/>
  <c r="F522" i="37"/>
  <c r="C244" i="37"/>
  <c r="E244" i="37"/>
  <c r="E522" i="37"/>
  <c r="B244" i="37"/>
  <c r="A245" i="37"/>
  <c r="D245" i="37" s="1"/>
  <c r="D537" i="37"/>
  <c r="C537" i="37" s="1"/>
  <c r="B537" i="37"/>
  <c r="A538" i="37"/>
  <c r="E523" i="37" l="1"/>
  <c r="E245" i="37"/>
  <c r="A246" i="37"/>
  <c r="D246" i="37" s="1"/>
  <c r="F523" i="37"/>
  <c r="B245" i="37"/>
  <c r="F245" i="37"/>
  <c r="C245" i="37"/>
  <c r="D538" i="37"/>
  <c r="C538" i="37" s="1"/>
  <c r="B538" i="37"/>
  <c r="A539" i="37"/>
  <c r="C246" i="37" l="1"/>
  <c r="E246" i="37"/>
  <c r="B246" i="37"/>
  <c r="E524" i="37"/>
  <c r="A247" i="37"/>
  <c r="D247" i="37" s="1"/>
  <c r="F524" i="37"/>
  <c r="F246" i="37"/>
  <c r="B539" i="37"/>
  <c r="D539" i="37"/>
  <c r="C539" i="37" s="1"/>
  <c r="A540" i="37"/>
  <c r="F525" i="37" l="1"/>
  <c r="C247" i="37"/>
  <c r="A248" i="37"/>
  <c r="D248" i="37" s="1"/>
  <c r="E247" i="37"/>
  <c r="F247" i="37"/>
  <c r="E525" i="37"/>
  <c r="B247" i="37"/>
  <c r="A541" i="37"/>
  <c r="D540" i="37"/>
  <c r="C540" i="37" s="1"/>
  <c r="B540" i="37"/>
  <c r="F526" i="37" l="1"/>
  <c r="E526" i="37"/>
  <c r="B248" i="37"/>
  <c r="F248" i="37"/>
  <c r="C248" i="37"/>
  <c r="E248" i="37"/>
  <c r="A249" i="37"/>
  <c r="D249" i="37" s="1"/>
  <c r="D541" i="37"/>
  <c r="C541" i="37" s="1"/>
  <c r="B541" i="37"/>
  <c r="A542" i="37"/>
  <c r="F527" i="37" l="1"/>
  <c r="F249" i="37"/>
  <c r="B249" i="37"/>
  <c r="A250" i="37"/>
  <c r="D250" i="37" s="1"/>
  <c r="E527" i="37"/>
  <c r="E249" i="37"/>
  <c r="C249" i="37"/>
  <c r="D542" i="37"/>
  <c r="C542" i="37" s="1"/>
  <c r="A543" i="37"/>
  <c r="B542" i="37"/>
  <c r="B250" i="37" l="1"/>
  <c r="A251" i="37"/>
  <c r="D251" i="37" s="1"/>
  <c r="C250" i="37"/>
  <c r="E250" i="37"/>
  <c r="E528" i="37"/>
  <c r="F250" i="37"/>
  <c r="F528" i="37"/>
  <c r="A544" i="37"/>
  <c r="B543" i="37"/>
  <c r="D543" i="37"/>
  <c r="C543" i="37" s="1"/>
  <c r="F529" i="37" l="1"/>
  <c r="F251" i="37"/>
  <c r="E251" i="37"/>
  <c r="E529" i="37"/>
  <c r="A252" i="37"/>
  <c r="D252" i="37" s="1"/>
  <c r="B251" i="37"/>
  <c r="C251" i="37"/>
  <c r="A545" i="37"/>
  <c r="B544" i="37"/>
  <c r="D544" i="37"/>
  <c r="C544" i="37" s="1"/>
  <c r="F530" i="37" l="1"/>
  <c r="A253" i="37"/>
  <c r="D253" i="37" s="1"/>
  <c r="E252" i="37"/>
  <c r="B252" i="37"/>
  <c r="E530" i="37"/>
  <c r="C252" i="37"/>
  <c r="F252" i="37"/>
  <c r="B545" i="37"/>
  <c r="A546" i="37"/>
  <c r="D545" i="37"/>
  <c r="C545" i="37" s="1"/>
  <c r="A254" i="37" l="1"/>
  <c r="D254" i="37" s="1"/>
  <c r="C253" i="37"/>
  <c r="E253" i="37"/>
  <c r="F531" i="37"/>
  <c r="F253" i="37"/>
  <c r="E531" i="37"/>
  <c r="B253" i="37"/>
  <c r="A547" i="37"/>
  <c r="D546" i="37"/>
  <c r="C546" i="37" s="1"/>
  <c r="B546" i="37"/>
  <c r="E254" i="37" l="1"/>
  <c r="F532" i="37"/>
  <c r="B254" i="37"/>
  <c r="F254" i="37"/>
  <c r="E532" i="37"/>
  <c r="C254" i="37"/>
  <c r="A255" i="37"/>
  <c r="D255" i="37" s="1"/>
  <c r="D547" i="37"/>
  <c r="C547" i="37" s="1"/>
  <c r="B547" i="37"/>
  <c r="A548" i="37"/>
  <c r="F533" i="37" l="1"/>
  <c r="C255" i="37"/>
  <c r="B255" i="37"/>
  <c r="F255" i="37"/>
  <c r="E533" i="37"/>
  <c r="E255" i="37"/>
  <c r="A256" i="37"/>
  <c r="D256" i="37" s="1"/>
  <c r="B548" i="37"/>
  <c r="D548" i="37"/>
  <c r="C548" i="37" s="1"/>
  <c r="A549" i="37"/>
  <c r="C256" i="37" l="1"/>
  <c r="F256" i="37"/>
  <c r="E256" i="37"/>
  <c r="A257" i="37"/>
  <c r="D257" i="37" s="1"/>
  <c r="E534" i="37"/>
  <c r="F534" i="37"/>
  <c r="B256" i="37"/>
  <c r="A550" i="37"/>
  <c r="D549" i="37"/>
  <c r="C549" i="37" s="1"/>
  <c r="B549" i="37"/>
  <c r="C257" i="37" l="1"/>
  <c r="B257" i="37"/>
  <c r="E257" i="37"/>
  <c r="F257" i="37"/>
  <c r="A258" i="37"/>
  <c r="D258" i="37" s="1"/>
  <c r="F535" i="37"/>
  <c r="E535" i="37"/>
  <c r="A551" i="37"/>
  <c r="D550" i="37"/>
  <c r="C550" i="37" s="1"/>
  <c r="B550" i="37"/>
  <c r="F536" i="37" l="1"/>
  <c r="C258" i="37"/>
  <c r="A259" i="37"/>
  <c r="D259" i="37" s="1"/>
  <c r="F258" i="37"/>
  <c r="E258" i="37"/>
  <c r="E536" i="37"/>
  <c r="B258" i="37"/>
  <c r="A552" i="37"/>
  <c r="B551" i="37"/>
  <c r="D551" i="37"/>
  <c r="C551" i="37" s="1"/>
  <c r="A260" i="37" l="1"/>
  <c r="D260" i="37" s="1"/>
  <c r="B259" i="37"/>
  <c r="E537" i="37"/>
  <c r="E259" i="37"/>
  <c r="C259" i="37"/>
  <c r="F537" i="37"/>
  <c r="F259" i="37"/>
  <c r="B552" i="37"/>
  <c r="D552" i="37"/>
  <c r="C552" i="37" s="1"/>
  <c r="F538" i="37" l="1"/>
  <c r="C260" i="37"/>
  <c r="E260" i="37"/>
  <c r="B260" i="37"/>
  <c r="F260" i="37"/>
  <c r="E538" i="37"/>
  <c r="A261" i="37"/>
  <c r="D261" i="37" s="1"/>
  <c r="B261" i="37" l="1"/>
  <c r="E261" i="37"/>
  <c r="E539" i="37"/>
  <c r="A262" i="37"/>
  <c r="D262" i="37" s="1"/>
  <c r="C261" i="37"/>
  <c r="F539" i="37"/>
  <c r="F261" i="37"/>
  <c r="F540" i="37" l="1"/>
  <c r="B262" i="37"/>
  <c r="E540" i="37"/>
  <c r="F262" i="37"/>
  <c r="E262" i="37"/>
  <c r="A263" i="37"/>
  <c r="D263" i="37" s="1"/>
  <c r="C262" i="37"/>
  <c r="A264" i="37" l="1"/>
  <c r="D264" i="37" s="1"/>
  <c r="F541" i="37"/>
  <c r="C263" i="37"/>
  <c r="F263" i="37"/>
  <c r="B263" i="37"/>
  <c r="E541" i="37"/>
  <c r="E263" i="37"/>
  <c r="F264" i="37" l="1"/>
  <c r="C264" i="37"/>
  <c r="B264" i="37"/>
  <c r="E264" i="37"/>
  <c r="F542" i="37"/>
  <c r="E542" i="37"/>
  <c r="A265" i="37"/>
  <c r="D265" i="37" s="1"/>
  <c r="F543" i="37" l="1"/>
  <c r="B265" i="37"/>
  <c r="E543" i="37"/>
  <c r="E265" i="37"/>
  <c r="C265" i="37"/>
  <c r="F265" i="37"/>
  <c r="A266" i="37"/>
  <c r="D266" i="37" s="1"/>
  <c r="A267" i="37" l="1"/>
  <c r="D267" i="37" s="1"/>
  <c r="F544" i="37"/>
  <c r="E544" i="37"/>
  <c r="F266" i="37"/>
  <c r="E266" i="37"/>
  <c r="B266" i="37"/>
  <c r="C266" i="37"/>
  <c r="F545" i="37" l="1"/>
  <c r="C267" i="37"/>
  <c r="F267" i="37"/>
  <c r="E267" i="37"/>
  <c r="A268" i="37"/>
  <c r="D268" i="37" s="1"/>
  <c r="B267" i="37"/>
  <c r="E545" i="37"/>
  <c r="F268" i="37" l="1"/>
  <c r="E546" i="37"/>
  <c r="A269" i="37"/>
  <c r="D269" i="37" s="1"/>
  <c r="E268" i="37"/>
  <c r="C268" i="37"/>
  <c r="B268" i="37"/>
  <c r="F546" i="37"/>
  <c r="B269" i="37" l="1"/>
  <c r="F269" i="37"/>
  <c r="C269" i="37"/>
  <c r="A270" i="37"/>
  <c r="D270" i="37" s="1"/>
  <c r="E547" i="37"/>
  <c r="F547" i="37"/>
  <c r="E269" i="37"/>
  <c r="F270" i="37" l="1"/>
  <c r="B270" i="37"/>
  <c r="F548" i="37"/>
  <c r="C270" i="37"/>
  <c r="E270" i="37"/>
  <c r="A271" i="37"/>
  <c r="D271" i="37" s="1"/>
  <c r="E548" i="37"/>
  <c r="C271" i="37" l="1"/>
  <c r="B271" i="37"/>
  <c r="A272" i="37"/>
  <c r="D272" i="37" s="1"/>
  <c r="F271" i="37"/>
  <c r="E271" i="37"/>
  <c r="F549" i="37"/>
  <c r="E549" i="37"/>
  <c r="B272" i="37" l="1"/>
  <c r="C272" i="37"/>
  <c r="E550" i="37"/>
  <c r="F272" i="37"/>
  <c r="E272" i="37"/>
  <c r="F550" i="37"/>
  <c r="A273" i="37"/>
  <c r="D273" i="37" s="1"/>
  <c r="C273" i="37" l="1"/>
  <c r="B273" i="37"/>
  <c r="E273" i="37"/>
  <c r="F551" i="37"/>
  <c r="F273" i="37"/>
  <c r="E551" i="37"/>
  <c r="A274" i="37"/>
  <c r="D274" i="37" s="1"/>
  <c r="E552" i="37" l="1"/>
  <c r="E274" i="37"/>
  <c r="A275" i="37"/>
  <c r="D275" i="37" s="1"/>
  <c r="F552" i="37"/>
  <c r="B274" i="37"/>
  <c r="C274" i="37"/>
  <c r="F274" i="37"/>
  <c r="F275" i="37" l="1"/>
  <c r="B275" i="37"/>
  <c r="C275" i="37"/>
  <c r="E275" i="37"/>
  <c r="A276" i="37"/>
  <c r="D276" i="37" s="1"/>
  <c r="E276" i="37" l="1"/>
  <c r="B276" i="37"/>
  <c r="C276" i="37"/>
  <c r="F276" i="37"/>
  <c r="A277" i="37"/>
  <c r="D277" i="37" s="1"/>
  <c r="C277" i="37" s="1"/>
  <c r="E277" i="37" l="1"/>
  <c r="A278" i="37"/>
  <c r="D278" i="37" s="1"/>
  <c r="C278" i="37" s="1"/>
  <c r="B277" i="37"/>
  <c r="F277" i="37"/>
  <c r="E278" i="37" l="1"/>
  <c r="F278" i="37"/>
  <c r="B278" i="37"/>
  <c r="C215" i="7"/>
  <c r="A210" i="37"/>
  <c r="E210" i="37" s="1"/>
  <c r="F210" i="37" l="1"/>
  <c r="F488" i="37"/>
  <c r="D210" i="37"/>
  <c r="C210" i="37" s="1"/>
  <c r="E488" i="37"/>
  <c r="B210" i="37"/>
  <c r="A211" i="37"/>
  <c r="B211" i="37" l="1"/>
  <c r="A212" i="37"/>
  <c r="F211" i="37"/>
  <c r="F489" i="37"/>
  <c r="D211" i="37"/>
  <c r="C211" i="37" s="1"/>
  <c r="E489" i="37"/>
  <c r="E211" i="37"/>
  <c r="F490" i="37" l="1"/>
  <c r="E490" i="37"/>
  <c r="A213" i="37"/>
  <c r="D212" i="37"/>
  <c r="C212" i="37" s="1"/>
  <c r="F212" i="37"/>
  <c r="E212" i="37"/>
  <c r="B212" i="37"/>
  <c r="A214" i="37" l="1"/>
  <c r="D213" i="37"/>
  <c r="C213" i="37" s="1"/>
  <c r="B213" i="37"/>
  <c r="F491" i="37"/>
  <c r="F213" i="37"/>
  <c r="E491" i="37"/>
  <c r="E213" i="37"/>
  <c r="E492" i="37" l="1"/>
  <c r="B214" i="37"/>
  <c r="E214" i="37"/>
  <c r="D214" i="37"/>
  <c r="C214" i="37" s="1"/>
  <c r="A215" i="37"/>
  <c r="F492" i="37"/>
  <c r="F214" i="37"/>
  <c r="D215" i="37" l="1"/>
  <c r="C215" i="37" s="1"/>
  <c r="E493" i="37"/>
  <c r="E215" i="37"/>
  <c r="B215" i="37"/>
  <c r="F215" i="37"/>
  <c r="A216" i="37"/>
  <c r="F493" i="37"/>
  <c r="F216" i="37" l="1"/>
  <c r="E216" i="37"/>
  <c r="D216" i="37"/>
  <c r="C216" i="37" s="1"/>
  <c r="F494" i="37"/>
  <c r="B216" i="37"/>
  <c r="A217" i="37"/>
  <c r="E494" i="37"/>
  <c r="B217" i="37" l="1"/>
  <c r="E217" i="37"/>
  <c r="E495" i="37"/>
  <c r="F217" i="37"/>
  <c r="A218" i="37"/>
  <c r="F495" i="37"/>
  <c r="D217" i="37"/>
  <c r="C217" i="37" s="1"/>
  <c r="D218" i="37" l="1"/>
  <c r="C218" i="37" s="1"/>
  <c r="B218" i="37"/>
  <c r="F496" i="37"/>
  <c r="F218" i="37"/>
  <c r="E496" i="37"/>
  <c r="A219" i="37"/>
  <c r="E218" i="37"/>
  <c r="F497" i="37" l="1"/>
  <c r="F219" i="37"/>
  <c r="B219" i="37"/>
  <c r="E219" i="37"/>
  <c r="D219" i="37"/>
  <c r="C219" i="37" s="1"/>
  <c r="E497" i="37"/>
  <c r="A220" i="37"/>
  <c r="F220" i="37" l="1"/>
  <c r="A221" i="37"/>
  <c r="B220" i="37"/>
  <c r="E498" i="37"/>
  <c r="D220" i="37"/>
  <c r="C220" i="37" s="1"/>
  <c r="F498" i="37"/>
  <c r="E220" i="37"/>
  <c r="F499" i="37" l="1"/>
  <c r="F221" i="37"/>
  <c r="E221" i="37"/>
  <c r="B221" i="37"/>
  <c r="D221" i="37"/>
  <c r="C221" i="37" s="1"/>
  <c r="E499" i="37"/>
  <c r="A222" i="37"/>
  <c r="F500" i="37" l="1"/>
  <c r="B222" i="37"/>
  <c r="E500" i="37"/>
  <c r="E222" i="37"/>
  <c r="D222" i="37"/>
  <c r="C222" i="37" s="1"/>
  <c r="F222" i="37"/>
  <c r="A223" i="37"/>
  <c r="A224" i="37" l="1"/>
  <c r="F223" i="37"/>
  <c r="E501" i="37"/>
  <c r="B223" i="37"/>
  <c r="E223" i="37"/>
  <c r="D223" i="37"/>
  <c r="C223" i="37" s="1"/>
  <c r="F501" i="37"/>
  <c r="D224" i="37" l="1"/>
  <c r="C224" i="37" s="1"/>
  <c r="E502" i="37"/>
  <c r="A225" i="37"/>
  <c r="F224" i="37"/>
  <c r="B224" i="37"/>
  <c r="E224" i="37"/>
  <c r="F502" i="37"/>
  <c r="F225" i="37" l="1"/>
  <c r="F503" i="37"/>
  <c r="E225" i="37"/>
  <c r="D225" i="37"/>
  <c r="C225" i="37" s="1"/>
  <c r="B225" i="37"/>
  <c r="E503" i="37"/>
</calcChain>
</file>

<file path=xl/sharedStrings.xml><?xml version="1.0" encoding="utf-8"?>
<sst xmlns="http://schemas.openxmlformats.org/spreadsheetml/2006/main" count="462" uniqueCount="215">
  <si>
    <t>Priority</t>
  </si>
  <si>
    <t>Est Hour</t>
  </si>
  <si>
    <t>% Complete</t>
  </si>
  <si>
    <t>Act Hour</t>
  </si>
  <si>
    <t>Status</t>
  </si>
  <si>
    <t>TASK NAME</t>
  </si>
  <si>
    <t>Note</t>
  </si>
  <si>
    <t>Name</t>
  </si>
  <si>
    <t>Period</t>
  </si>
  <si>
    <t>Project Code</t>
  </si>
  <si>
    <t>Description</t>
  </si>
  <si>
    <t>Senior Business Analyst Sabrina 2020 144Mandays - TAP (GAWI)</t>
  </si>
  <si>
    <t>AGB005/RES01014</t>
  </si>
  <si>
    <t>Client Name</t>
  </si>
  <si>
    <t>PT. GAWI BAHANDEP SAWIT MEKAR</t>
  </si>
  <si>
    <t>PT. Tri Adi Bersama</t>
  </si>
  <si>
    <t>PT. Kedai Sayur Indonesia</t>
  </si>
  <si>
    <t>PT Tiga Daya Digital Indonesia</t>
  </si>
  <si>
    <t>Annual Leave</t>
  </si>
  <si>
    <t>Special Leave</t>
  </si>
  <si>
    <t>Sick Leave</t>
  </si>
  <si>
    <t>Available</t>
  </si>
  <si>
    <t>INT001</t>
  </si>
  <si>
    <t>INT002</t>
  </si>
  <si>
    <t>INT003</t>
  </si>
  <si>
    <t>INT004</t>
  </si>
  <si>
    <t>INT005</t>
  </si>
  <si>
    <t>Finance, Accounting &amp; Tax Division</t>
  </si>
  <si>
    <t>HR Department</t>
  </si>
  <si>
    <t>GA Department</t>
  </si>
  <si>
    <t>INT006</t>
  </si>
  <si>
    <t>INT007</t>
  </si>
  <si>
    <t>INT008</t>
  </si>
  <si>
    <t>INT010</t>
  </si>
  <si>
    <t>INT011</t>
  </si>
  <si>
    <t>Total Time Spent</t>
  </si>
  <si>
    <t>Project</t>
  </si>
  <si>
    <t>Fill in as per time charges. All time spent has to be APPROVED by supervisor/direct report/project manager</t>
  </si>
  <si>
    <t>Link to Project Code or Choose from the Box</t>
  </si>
  <si>
    <t>Nama</t>
  </si>
  <si>
    <t>TIME SHEET</t>
  </si>
  <si>
    <t>PT TIGA DAYA DIGITAL INDONESIA</t>
  </si>
  <si>
    <t>Public / Mass Holiday</t>
  </si>
  <si>
    <t>Non-chargeable work - Sales Dept</t>
  </si>
  <si>
    <t>Non-chargeable work - IT Operation Dept</t>
  </si>
  <si>
    <t>Non-chargeable work - PMO Dept</t>
  </si>
  <si>
    <t>Legal Department</t>
  </si>
  <si>
    <t>INT009</t>
  </si>
  <si>
    <t>INT012</t>
  </si>
  <si>
    <t>Non-chargeable work - DMS Dept</t>
  </si>
  <si>
    <t>Non-chargeable work - HCIS Dept</t>
  </si>
  <si>
    <t>Non-chargeable work - Cloud Dept</t>
  </si>
  <si>
    <t>Non-chargeable work - Mobile Dept</t>
  </si>
  <si>
    <t>INT013</t>
  </si>
  <si>
    <t>INT014</t>
  </si>
  <si>
    <t>INT015</t>
  </si>
  <si>
    <t>INT016</t>
  </si>
  <si>
    <t>INT017</t>
  </si>
  <si>
    <t>Training</t>
  </si>
  <si>
    <t>Charge Code</t>
  </si>
  <si>
    <t>INT018</t>
  </si>
  <si>
    <t>Non-chargeable work - Solution Architect Dept</t>
  </si>
  <si>
    <t>INT019</t>
  </si>
  <si>
    <t>Other non-chargeable work</t>
  </si>
  <si>
    <t>Date</t>
  </si>
  <si>
    <t>Task Description</t>
  </si>
  <si>
    <t>Day</t>
  </si>
  <si>
    <t>INT020</t>
  </si>
  <si>
    <t>Non-chargeable work - Developer Pool</t>
  </si>
  <si>
    <t>NIK</t>
  </si>
  <si>
    <t>Note:</t>
  </si>
  <si>
    <t>No</t>
  </si>
  <si>
    <t xml:space="preserve">Name </t>
  </si>
  <si>
    <t>Afdal Afif Amran</t>
  </si>
  <si>
    <t>Affandy Rey</t>
  </si>
  <si>
    <t>Ahmad Maulana Yusuf Bahtiar</t>
  </si>
  <si>
    <t>Ajeng Fitrianingtyas</t>
  </si>
  <si>
    <t>Akbar Maulana</t>
  </si>
  <si>
    <t>Alva Kristianto Mardi</t>
  </si>
  <si>
    <t>Ananto Umar Abdillah</t>
  </si>
  <si>
    <t>Andre Christian</t>
  </si>
  <si>
    <t>Arfin Syadziy Bairuha</t>
  </si>
  <si>
    <t>Arie Valdano T</t>
  </si>
  <si>
    <t>Cornel Hugroseno</t>
  </si>
  <si>
    <t>Dani Riyanto Putro</t>
  </si>
  <si>
    <t>David Aaron</t>
  </si>
  <si>
    <t>Deni Rinaldi</t>
  </si>
  <si>
    <t>Deny Mulyadi</t>
  </si>
  <si>
    <t>Desi Windiana Lazury</t>
  </si>
  <si>
    <t>Dwi Surahman</t>
  </si>
  <si>
    <t>Edi Gunawan</t>
  </si>
  <si>
    <t>Elang Fajar Sasongko</t>
  </si>
  <si>
    <t>Evander Filipi</t>
  </si>
  <si>
    <t>Fadhlillah Fariz Hasabi</t>
  </si>
  <si>
    <t>Faisal Hamdi Hasibuan</t>
  </si>
  <si>
    <t>Hardiansyah</t>
  </si>
  <si>
    <t>Hardiansyah (aceng)</t>
  </si>
  <si>
    <t>Jingga Sella</t>
  </si>
  <si>
    <t>Kartika Utami</t>
  </si>
  <si>
    <t>Koyo Alex Oka Malau</t>
  </si>
  <si>
    <t>Lukas Orvin Orbandi</t>
  </si>
  <si>
    <t>M. Ikhwanul Luthfie</t>
  </si>
  <si>
    <t>Marlina</t>
  </si>
  <si>
    <t>Meirani Pinantun Sukmanding</t>
  </si>
  <si>
    <t>Muchamad Ardiansyah</t>
  </si>
  <si>
    <t>Muhamad Syukron Nafik</t>
  </si>
  <si>
    <t>Muhammad Ammar Rinjani</t>
  </si>
  <si>
    <t>Muhammad Kahfi</t>
  </si>
  <si>
    <t>Muhammad Rifky Raynaldi</t>
  </si>
  <si>
    <t>Muhammad Rizky Hijriyah Bahri</t>
  </si>
  <si>
    <t>Mustika Putri</t>
  </si>
  <si>
    <t>Noldy Febby Inaldo</t>
  </si>
  <si>
    <t>Nugroho Dwi Saputro</t>
  </si>
  <si>
    <t>Rafdhi Herlisandhi Muharram</t>
  </si>
  <si>
    <t>Ratna Indriani</t>
  </si>
  <si>
    <t>Revilia Patra, S.Kom</t>
  </si>
  <si>
    <t>Rifka Kurnia Irfiana</t>
  </si>
  <si>
    <t>Riri Novita</t>
  </si>
  <si>
    <t>Rizky Maulana</t>
  </si>
  <si>
    <t>Ryan Nanda Utama</t>
  </si>
  <si>
    <t>Samsul Ma'arif</t>
  </si>
  <si>
    <t>Sepmin Sarina Manurung</t>
  </si>
  <si>
    <t>Siska Wahyu Oktavia</t>
  </si>
  <si>
    <t>Siska Wahyu Ristanto</t>
  </si>
  <si>
    <t>Soepartiwi</t>
  </si>
  <si>
    <t>Suci Amita Dewi</t>
  </si>
  <si>
    <t>Sugar Pramana</t>
  </si>
  <si>
    <t>Syahrul Ataufik</t>
  </si>
  <si>
    <t>Syifa Auliyaa</t>
  </si>
  <si>
    <t>Tri Eka Putra</t>
  </si>
  <si>
    <t>Ucok Fumario</t>
  </si>
  <si>
    <t>Wahyu Kurniawan</t>
  </si>
  <si>
    <t>Wahyu Setyo Nugroho</t>
  </si>
  <si>
    <t>Yenry Sugiarto Setiawan</t>
  </si>
  <si>
    <t>INT021</t>
  </si>
  <si>
    <t>Coaching and Counceling</t>
  </si>
  <si>
    <t>Triono Nugroho</t>
  </si>
  <si>
    <t>Randy William</t>
  </si>
  <si>
    <t>Marisa Anggraini Mutiara</t>
  </si>
  <si>
    <t>SVC007/RES99010</t>
  </si>
  <si>
    <t>Pramudya Rian Dewantoro</t>
  </si>
  <si>
    <t>SVC007/RES99011</t>
  </si>
  <si>
    <t>Junior Network Operation Center - TAB</t>
  </si>
  <si>
    <t>SVC009/RES01007</t>
  </si>
  <si>
    <t>Tenaga Ahli IT - KSI</t>
  </si>
  <si>
    <t>Tjiu Stany</t>
  </si>
  <si>
    <t>Iswahyudi</t>
  </si>
  <si>
    <t>Akbar Fauzi</t>
  </si>
  <si>
    <t>Hikmah Lia Amalia Solihah</t>
  </si>
  <si>
    <t>Ahmad Shufi</t>
  </si>
  <si>
    <t>Ricky Wardani</t>
  </si>
  <si>
    <t>Alfarabi Alvin Chena</t>
  </si>
  <si>
    <t>Budiharta</t>
  </si>
  <si>
    <t>Yana Andika</t>
  </si>
  <si>
    <t>Willy Lesmana</t>
  </si>
  <si>
    <t>Risti Agapeni</t>
  </si>
  <si>
    <t>Ridhwan Khairullah Nurinsani</t>
  </si>
  <si>
    <t>Fachri Abdilah</t>
  </si>
  <si>
    <t>Fahrul Ramadhan</t>
  </si>
  <si>
    <t>Feterachman Berlian Yahya</t>
  </si>
  <si>
    <t>Gina Permana</t>
  </si>
  <si>
    <t>Irma Siti Rochmat</t>
  </si>
  <si>
    <t>Irvan Hidayat</t>
  </si>
  <si>
    <t>Izzha Kurniawan</t>
  </si>
  <si>
    <t>Muadz Askarul Muslim</t>
  </si>
  <si>
    <t>Bambang Feri Hermasnyah</t>
  </si>
  <si>
    <t>Fajarwati</t>
  </si>
  <si>
    <t>Gema Thifal Ariq Ghani</t>
  </si>
  <si>
    <t>Denny</t>
  </si>
  <si>
    <t>Ravi</t>
  </si>
  <si>
    <t>Bima Kurnia Syaputra</t>
  </si>
  <si>
    <t>Nauval Purnomo Sidi</t>
  </si>
  <si>
    <t>Lukmanul Hakim</t>
  </si>
  <si>
    <t>SVC009/RES01008</t>
  </si>
  <si>
    <t>Tenaga Ahli IT (1 BA) - KSI</t>
  </si>
  <si>
    <t>Nadya Fadhila</t>
  </si>
  <si>
    <t>Moh. Rizki Yuliansyah</t>
  </si>
  <si>
    <t>Rodney Giovanni Maringka</t>
  </si>
  <si>
    <t>Kuncoro Renaldy Surya</t>
  </si>
  <si>
    <t>Fadli Oktafiano</t>
  </si>
  <si>
    <t>Employee</t>
  </si>
  <si>
    <t>Task</t>
  </si>
  <si>
    <t>Quantity</t>
  </si>
  <si>
    <t>Internal</t>
  </si>
  <si>
    <t>KSI Resource</t>
  </si>
  <si>
    <t>TAP Resource</t>
  </si>
  <si>
    <t>TAB Resource</t>
  </si>
  <si>
    <t>Pengisian Timesheet</t>
  </si>
  <si>
    <t>Odoo</t>
  </si>
  <si>
    <t>Excel</t>
  </si>
  <si>
    <t>Pengguna Odoo</t>
  </si>
  <si>
    <t>Pengguna Excel</t>
  </si>
  <si>
    <t>Adityo Bayu Pranoto</t>
  </si>
  <si>
    <t>Sugianto</t>
  </si>
  <si>
    <t>Happid Ridwal Ilmi</t>
  </si>
  <si>
    <t>Salman Al Farisyi</t>
  </si>
  <si>
    <t>ASL Resource</t>
  </si>
  <si>
    <t>Fahrizal Ilham</t>
  </si>
  <si>
    <t>Harapan Sinaga</t>
  </si>
  <si>
    <t>Dhirgama Faiq Al Zahran</t>
  </si>
  <si>
    <t>Charge code</t>
  </si>
  <si>
    <t>Code</t>
  </si>
  <si>
    <t>EKSAD Resource Layanan IT Dev 31 MP - TAB</t>
  </si>
  <si>
    <t>PT. Autopedia Sukses Lestari</t>
  </si>
  <si>
    <t>C-TDDI-0056/RES04001</t>
  </si>
  <si>
    <t>Charge code2</t>
  </si>
  <si>
    <t>Company</t>
  </si>
  <si>
    <t>Jika Non Chargeable (Internal, Sick leave, Annual Leave , Available, Leave dll) dibuat pada PM Tools Sheet 2</t>
  </si>
  <si>
    <t>M. Nurdin Junaedi</t>
  </si>
  <si>
    <t>Muhammad Wahyu Santoso</t>
  </si>
  <si>
    <t>Antony Sinaga</t>
  </si>
  <si>
    <t>Muhammad Imam Hadi</t>
  </si>
  <si>
    <t>15 Mar 2022 s/d 31 Mar 2022</t>
  </si>
  <si>
    <t>Okqi Prasetiya</t>
  </si>
  <si>
    <t>Wayan Nirwan Setia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</si>
</sst>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[$-409]dd\-mmm\-yy;@"/>
    <numFmt numFmtId="166" formatCode="0.0"/>
    <numFmt numFmtId="167" formatCode="_-* #,##0.0_-;\-* #,##0.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/>
  </cellStyleXfs>
  <cellXfs count="1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7" fontId="6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166" fontId="0" fillId="0" borderId="1" xfId="0" applyNumberFormat="1" applyFont="1" applyBorder="1" applyAlignment="1" applyProtection="1">
      <alignment horizontal="center"/>
      <protection locked="0"/>
    </xf>
    <xf numFmtId="9" fontId="1" fillId="0" borderId="1" xfId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66" fontId="0" fillId="0" borderId="1" xfId="0" applyNumberFormat="1" applyFont="1" applyFill="1" applyBorder="1" applyAlignment="1" applyProtection="1">
      <alignment horizontal="center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>
      <alignment horizontal="center"/>
      <protection locked="0"/>
    </xf>
    <xf numFmtId="9" fontId="2" fillId="2" borderId="1" xfId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6" fillId="0" borderId="0" xfId="0" applyFont="1" applyFill="1" applyAlignment="1" applyProtection="1">
      <alignment horizontal="left"/>
      <protection locked="0"/>
    </xf>
    <xf numFmtId="0" fontId="14" fillId="0" borderId="0" xfId="3" quotePrefix="1" applyFont="1" applyFill="1" applyAlignment="1" applyProtection="1">
      <alignment horizontal="left"/>
      <protection locked="0"/>
    </xf>
    <xf numFmtId="0" fontId="6" fillId="0" borderId="0" xfId="0" applyFont="1" applyProtection="1"/>
    <xf numFmtId="0" fontId="7" fillId="0" borderId="0" xfId="0" applyFont="1" applyProtection="1"/>
    <xf numFmtId="17" fontId="6" fillId="0" borderId="0" xfId="0" applyNumberFormat="1" applyFont="1" applyProtection="1"/>
    <xf numFmtId="0" fontId="6" fillId="0" borderId="0" xfId="0" applyFont="1" applyAlignment="1" applyProtection="1">
      <alignment wrapText="1"/>
    </xf>
    <xf numFmtId="0" fontId="13" fillId="3" borderId="0" xfId="0" applyFont="1" applyFill="1" applyAlignment="1" applyProtection="1">
      <alignment wrapText="1"/>
    </xf>
    <xf numFmtId="0" fontId="10" fillId="0" borderId="0" xfId="0" applyFont="1" applyProtection="1"/>
    <xf numFmtId="0" fontId="9" fillId="0" borderId="0" xfId="0" applyFont="1" applyProtection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5" fontId="3" fillId="4" borderId="7" xfId="0" applyNumberFormat="1" applyFont="1" applyFill="1" applyBorder="1" applyAlignment="1" applyProtection="1">
      <alignment horizontal="center"/>
      <protection hidden="1"/>
    </xf>
    <xf numFmtId="0" fontId="11" fillId="0" borderId="8" xfId="0" applyFont="1" applyBorder="1" applyProtection="1"/>
    <xf numFmtId="0" fontId="0" fillId="0" borderId="1" xfId="0" applyBorder="1" applyAlignment="1" applyProtection="1">
      <alignment horizontal="left"/>
    </xf>
    <xf numFmtId="167" fontId="0" fillId="0" borderId="1" xfId="5" applyNumberFormat="1" applyFont="1" applyFill="1" applyBorder="1" applyProtection="1"/>
    <xf numFmtId="0" fontId="2" fillId="0" borderId="9" xfId="0" applyFont="1" applyBorder="1" applyProtection="1"/>
    <xf numFmtId="0" fontId="2" fillId="0" borderId="10" xfId="0" applyFont="1" applyBorder="1" applyProtection="1"/>
    <xf numFmtId="167" fontId="2" fillId="0" borderId="10" xfId="0" applyNumberFormat="1" applyFont="1" applyFill="1" applyBorder="1" applyProtection="1"/>
    <xf numFmtId="0" fontId="7" fillId="0" borderId="0" xfId="0" applyFont="1" applyFill="1" applyProtection="1"/>
    <xf numFmtId="0" fontId="3" fillId="6" borderId="6" xfId="0" applyFont="1" applyFill="1" applyBorder="1" applyAlignment="1" applyProtection="1">
      <alignment horizontal="center"/>
      <protection hidden="1"/>
    </xf>
    <xf numFmtId="0" fontId="3" fillId="6" borderId="7" xfId="0" applyFont="1" applyFill="1" applyBorder="1" applyAlignment="1" applyProtection="1">
      <alignment horizontal="center"/>
      <protection hidden="1"/>
    </xf>
    <xf numFmtId="0" fontId="0" fillId="0" borderId="0" xfId="0" applyFill="1"/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9" fontId="1" fillId="0" borderId="1" xfId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15" fillId="0" borderId="0" xfId="0" applyFont="1"/>
    <xf numFmtId="14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0" fontId="1" fillId="0" borderId="1" xfId="7" applyBorder="1"/>
    <xf numFmtId="0" fontId="16" fillId="0" borderId="0" xfId="0" quotePrefix="1" applyFont="1" applyAlignment="1">
      <alignment wrapText="1"/>
    </xf>
    <xf numFmtId="0" fontId="0" fillId="7" borderId="0" xfId="0" applyFill="1"/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8" borderId="0" xfId="0" applyNumberFormat="1" applyFont="1" applyFill="1" applyAlignment="1">
      <alignment wrapText="1"/>
    </xf>
    <xf numFmtId="0" fontId="16" fillId="8" borderId="0" xfId="0" applyFont="1" applyFill="1" applyAlignment="1">
      <alignment wrapText="1"/>
    </xf>
    <xf numFmtId="0" fontId="1" fillId="8" borderId="1" xfId="7" applyFill="1" applyBorder="1"/>
    <xf numFmtId="0" fontId="16" fillId="8" borderId="0" xfId="0" quotePrefix="1" applyFont="1" applyFill="1" applyAlignment="1">
      <alignment wrapText="1"/>
    </xf>
    <xf numFmtId="0" fontId="0" fillId="0" borderId="1" xfId="0" applyFill="1" applyBorder="1"/>
    <xf numFmtId="0" fontId="7" fillId="9" borderId="0" xfId="0" applyFont="1" applyFill="1" applyProtection="1"/>
    <xf numFmtId="167" fontId="0" fillId="9" borderId="1" xfId="5" applyNumberFormat="1" applyFont="1" applyFill="1" applyBorder="1" applyProtection="1"/>
    <xf numFmtId="15" fontId="3" fillId="3" borderId="7" xfId="0" applyNumberFormat="1" applyFont="1" applyFill="1" applyBorder="1" applyAlignment="1" applyProtection="1">
      <alignment horizontal="center"/>
      <protection hidden="1"/>
    </xf>
    <xf numFmtId="167" fontId="0" fillId="3" borderId="1" xfId="5" applyNumberFormat="1" applyFont="1" applyFill="1" applyBorder="1" applyProtection="1"/>
    <xf numFmtId="167" fontId="2" fillId="3" borderId="10" xfId="0" applyNumberFormat="1" applyFont="1" applyFill="1" applyBorder="1" applyProtection="1"/>
    <xf numFmtId="0" fontId="17" fillId="0" borderId="1" xfId="0" applyFont="1" applyBorder="1"/>
    <xf numFmtId="0" fontId="0" fillId="0" borderId="1" xfId="0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9" borderId="1" xfId="0" applyFill="1" applyBorder="1"/>
    <xf numFmtId="0" fontId="18" fillId="0" borderId="0" xfId="8"/>
    <xf numFmtId="0" fontId="18" fillId="0" borderId="1" xfId="8" applyBorder="1"/>
    <xf numFmtId="0" fontId="18" fillId="0" borderId="11" xfId="8" applyBorder="1"/>
    <xf numFmtId="0" fontId="18" fillId="0" borderId="12" xfId="8" applyBorder="1"/>
    <xf numFmtId="0" fontId="18" fillId="0" borderId="13" xfId="8" applyBorder="1"/>
    <xf numFmtId="0" fontId="18" fillId="0" borderId="14" xfId="8" applyBorder="1"/>
    <xf numFmtId="0" fontId="18" fillId="0" borderId="15" xfId="8" applyBorder="1"/>
    <xf numFmtId="0" fontId="18" fillId="0" borderId="16" xfId="8" applyBorder="1"/>
    <xf numFmtId="0" fontId="18" fillId="0" borderId="17" xfId="8" applyBorder="1"/>
    <xf numFmtId="0" fontId="18" fillId="0" borderId="18" xfId="8" applyBorder="1"/>
    <xf numFmtId="0" fontId="3" fillId="6" borderId="19" xfId="0" applyFont="1" applyFill="1" applyBorder="1" applyAlignment="1" applyProtection="1">
      <alignment horizontal="center"/>
      <protection hidden="1"/>
    </xf>
    <xf numFmtId="0" fontId="3" fillId="6" borderId="14" xfId="0" applyFont="1" applyFill="1" applyBorder="1" applyAlignment="1" applyProtection="1">
      <alignment horizontal="center"/>
      <protection hidden="1"/>
    </xf>
    <xf numFmtId="15" fontId="3" fillId="6" borderId="14" xfId="0" applyNumberFormat="1" applyFont="1" applyFill="1" applyBorder="1" applyAlignment="1" applyProtection="1">
      <alignment horizontal="center"/>
      <protection hidden="1"/>
    </xf>
    <xf numFmtId="15" fontId="3" fillId="3" borderId="14" xfId="0" applyNumberFormat="1" applyFont="1" applyFill="1" applyBorder="1" applyAlignment="1" applyProtection="1">
      <alignment horizontal="center"/>
      <protection hidden="1"/>
    </xf>
    <xf numFmtId="0" fontId="13" fillId="3" borderId="2" xfId="0" applyFont="1" applyFill="1" applyBorder="1" applyProtection="1"/>
    <xf numFmtId="0" fontId="3" fillId="3" borderId="3" xfId="0" applyFont="1" applyFill="1" applyBorder="1" applyProtection="1"/>
    <xf numFmtId="15" fontId="3" fillId="6" borderId="7" xfId="0" applyNumberFormat="1" applyFont="1" applyFill="1" applyBorder="1" applyAlignment="1" applyProtection="1">
      <alignment horizontal="center"/>
      <protection hidden="1"/>
    </xf>
    <xf numFmtId="167" fontId="2" fillId="9" borderId="10" xfId="0" applyNumberFormat="1" applyFont="1" applyFill="1" applyBorder="1" applyProtection="1"/>
    <xf numFmtId="0" fontId="0" fillId="0" borderId="0" xfId="0" applyBorder="1"/>
    <xf numFmtId="0" fontId="12" fillId="0" borderId="0" xfId="0" applyFont="1" applyFill="1" applyAlignment="1" applyProtection="1">
      <alignment horizontal="left"/>
    </xf>
    <xf numFmtId="0" fontId="13" fillId="3" borderId="20" xfId="0" applyFont="1" applyFill="1" applyBorder="1" applyAlignment="1" applyProtection="1">
      <alignment horizontal="center" vertical="center" wrapText="1"/>
    </xf>
    <xf numFmtId="0" fontId="13" fillId="3" borderId="21" xfId="0" applyFont="1" applyFill="1" applyBorder="1" applyAlignment="1" applyProtection="1">
      <alignment horizontal="center" vertical="center" wrapText="1"/>
    </xf>
    <xf numFmtId="0" fontId="13" fillId="3" borderId="4" xfId="0" applyFont="1" applyFill="1" applyBorder="1" applyAlignment="1" applyProtection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</xf>
  </cellXfs>
  <cellStyles count="9">
    <cellStyle name="Comma [0] 2" xfId="5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3 2" xfId="7" xr:uid="{00000000-0005-0000-0000-000005000000}"/>
    <cellStyle name="Normal 4" xfId="6" xr:uid="{00000000-0005-0000-0000-000006000000}"/>
    <cellStyle name="Normal 5" xfId="8" xr:uid="{B1E121FE-88DF-42E1-A3E3-B9BFF029FC71}"/>
    <cellStyle name="Percent" xfId="1" builtinId="5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:\master%20barang\sap\lap.%20sap\2015\lap.20-21%20JAN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ster%20barang\sap\lap.%20sap\2015\lap.20-21%20JAN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wnloads\Des%20W%201-2-20211227T041629Z-001\Des%20W%201-2\12-Des%20W1-2%20Ucok\December%20TSWeek%201-2_Mari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cuments\Template%20Timesheet%20Odo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29%20Jul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lap%2010,11,12%20MARET%2020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l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lap%2010,11,12%20MARET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 refreshError="1"/>
      <sheetData sheetId="1" refreshError="1">
        <row r="2">
          <cell r="B2">
            <v>2121</v>
          </cell>
          <cell r="C2" t="str">
            <v>BBB-OP</v>
          </cell>
          <cell r="E2" t="str">
            <v>P01</v>
          </cell>
          <cell r="F2" t="str">
            <v>HARTANTO</v>
          </cell>
          <cell r="H2" t="str">
            <v>BBB-OP</v>
          </cell>
          <cell r="I2" t="str">
            <v>JAMBI</v>
          </cell>
          <cell r="L2">
            <v>1000</v>
          </cell>
          <cell r="M2" t="str">
            <v>PART ALAT BERAT</v>
          </cell>
          <cell r="O2">
            <v>1000</v>
          </cell>
          <cell r="P2" t="str">
            <v>PART ALAT BERAT</v>
          </cell>
        </row>
        <row r="3">
          <cell r="B3">
            <v>2131</v>
          </cell>
          <cell r="C3" t="str">
            <v>BBB-OP</v>
          </cell>
          <cell r="E3" t="str">
            <v>P02</v>
          </cell>
          <cell r="F3" t="str">
            <v>AYU</v>
          </cell>
          <cell r="H3" t="str">
            <v>BBB MILL</v>
          </cell>
          <cell r="I3" t="str">
            <v>JAMBI</v>
          </cell>
          <cell r="L3">
            <v>1001</v>
          </cell>
          <cell r="M3" t="str">
            <v>FFB RECEPTION STATION</v>
          </cell>
          <cell r="O3">
            <v>1001</v>
          </cell>
          <cell r="P3" t="str">
            <v>NA</v>
          </cell>
        </row>
        <row r="4">
          <cell r="B4">
            <v>2141</v>
          </cell>
          <cell r="C4" t="str">
            <v>BBB MILL</v>
          </cell>
          <cell r="E4" t="str">
            <v>P03</v>
          </cell>
          <cell r="F4" t="str">
            <v>FERY</v>
          </cell>
          <cell r="H4" t="str">
            <v>GBSM</v>
          </cell>
          <cell r="I4" t="str">
            <v>KALTENG</v>
          </cell>
          <cell r="L4">
            <v>1002</v>
          </cell>
          <cell r="M4" t="str">
            <v>PART KENDARAAN</v>
          </cell>
          <cell r="O4">
            <v>1002</v>
          </cell>
          <cell r="P4" t="str">
            <v>PART KENDARAAN</v>
          </cell>
        </row>
        <row r="5">
          <cell r="B5">
            <v>4121</v>
          </cell>
          <cell r="C5" t="str">
            <v>GBSM</v>
          </cell>
          <cell r="E5" t="str">
            <v>P04</v>
          </cell>
          <cell r="F5" t="str">
            <v>TEDDY</v>
          </cell>
          <cell r="H5" t="str">
            <v>GBSM MILL</v>
          </cell>
          <cell r="I5" t="str">
            <v>KALTENG</v>
          </cell>
          <cell r="L5">
            <v>1003</v>
          </cell>
          <cell r="M5" t="str">
            <v>MILL MACHINERIES</v>
          </cell>
          <cell r="O5">
            <v>1003</v>
          </cell>
          <cell r="P5" t="str">
            <v>NA</v>
          </cell>
        </row>
        <row r="6">
          <cell r="B6">
            <v>4122</v>
          </cell>
          <cell r="C6" t="str">
            <v>GBSM</v>
          </cell>
          <cell r="E6" t="str">
            <v>P05</v>
          </cell>
          <cell r="F6" t="str">
            <v>TANJUNG</v>
          </cell>
          <cell r="H6" t="str">
            <v>GBSM HO</v>
          </cell>
          <cell r="I6" t="str">
            <v>KALTENG</v>
          </cell>
          <cell r="L6">
            <v>1004</v>
          </cell>
          <cell r="M6" t="str">
            <v>Computer &amp; Parts</v>
          </cell>
          <cell r="O6">
            <v>1004</v>
          </cell>
          <cell r="P6" t="str">
            <v>Computer &amp; Parts</v>
          </cell>
        </row>
        <row r="7">
          <cell r="B7">
            <v>4123</v>
          </cell>
          <cell r="C7" t="str">
            <v>GBSM</v>
          </cell>
          <cell r="E7" t="str">
            <v>P06</v>
          </cell>
          <cell r="F7" t="str">
            <v>LUCKY</v>
          </cell>
          <cell r="H7" t="str">
            <v>MIK</v>
          </cell>
          <cell r="I7" t="str">
            <v>KALTENG</v>
          </cell>
          <cell r="L7">
            <v>1005</v>
          </cell>
          <cell r="M7" t="str">
            <v>LAND CLEARING</v>
          </cell>
          <cell r="O7">
            <v>1005</v>
          </cell>
          <cell r="P7" t="str">
            <v>NA</v>
          </cell>
        </row>
        <row r="8">
          <cell r="B8">
            <v>4141</v>
          </cell>
          <cell r="C8" t="str">
            <v>GBSM MILL</v>
          </cell>
          <cell r="E8" t="str">
            <v>P07</v>
          </cell>
          <cell r="F8" t="str">
            <v>INDRA</v>
          </cell>
          <cell r="H8" t="str">
            <v>FLTI HO</v>
          </cell>
          <cell r="I8" t="str">
            <v>KALTENG</v>
          </cell>
          <cell r="L8">
            <v>1006</v>
          </cell>
          <cell r="M8" t="str">
            <v>NA</v>
          </cell>
          <cell r="O8">
            <v>1006</v>
          </cell>
          <cell r="P8" t="str">
            <v>NA</v>
          </cell>
        </row>
        <row r="9">
          <cell r="B9">
            <v>4111</v>
          </cell>
          <cell r="C9" t="str">
            <v>GBSM HO</v>
          </cell>
          <cell r="E9" t="str">
            <v>P08</v>
          </cell>
          <cell r="F9" t="str">
            <v>KRISTINUS</v>
          </cell>
          <cell r="H9" t="str">
            <v>FLTI</v>
          </cell>
          <cell r="I9" t="str">
            <v>KALTENG</v>
          </cell>
          <cell r="L9">
            <v>1007</v>
          </cell>
          <cell r="M9" t="str">
            <v>Asuransi</v>
          </cell>
          <cell r="O9">
            <v>1007</v>
          </cell>
          <cell r="P9" t="str">
            <v>Asuransi</v>
          </cell>
        </row>
        <row r="10">
          <cell r="B10">
            <v>4221</v>
          </cell>
          <cell r="C10" t="str">
            <v>MIK</v>
          </cell>
          <cell r="E10" t="str">
            <v>P09</v>
          </cell>
          <cell r="F10" t="str">
            <v>NICO</v>
          </cell>
          <cell r="H10" t="str">
            <v>FLTI MILL</v>
          </cell>
          <cell r="I10" t="str">
            <v>KALTENG</v>
          </cell>
          <cell r="L10">
            <v>1008</v>
          </cell>
          <cell r="M10" t="str">
            <v>NA</v>
          </cell>
          <cell r="O10">
            <v>1008</v>
          </cell>
          <cell r="P10" t="str">
            <v>NA</v>
          </cell>
        </row>
        <row r="11">
          <cell r="B11">
            <v>4311</v>
          </cell>
          <cell r="C11" t="str">
            <v>FLTI HO</v>
          </cell>
          <cell r="E11" t="str">
            <v>P10</v>
          </cell>
          <cell r="F11" t="str">
            <v>FRANS</v>
          </cell>
          <cell r="H11" t="str">
            <v>SKM HO</v>
          </cell>
          <cell r="I11" t="str">
            <v>KALTENG</v>
          </cell>
          <cell r="L11">
            <v>1009</v>
          </cell>
          <cell r="M11" t="str">
            <v>LABORATORIUM</v>
          </cell>
          <cell r="O11">
            <v>1009</v>
          </cell>
          <cell r="P11" t="str">
            <v>Jasa Laboratorium</v>
          </cell>
        </row>
        <row r="12">
          <cell r="B12">
            <v>4321</v>
          </cell>
          <cell r="C12" t="str">
            <v>FLTI</v>
          </cell>
          <cell r="E12" t="str">
            <v>P11</v>
          </cell>
          <cell r="F12" t="str">
            <v>CAHYO</v>
          </cell>
          <cell r="H12" t="str">
            <v>SKM</v>
          </cell>
          <cell r="I12" t="str">
            <v>KALTENG</v>
          </cell>
          <cell r="L12">
            <v>1010</v>
          </cell>
          <cell r="M12" t="str">
            <v>MILL MACHINERIES</v>
          </cell>
          <cell r="O12">
            <v>1010</v>
          </cell>
          <cell r="P12" t="str">
            <v>NA</v>
          </cell>
        </row>
        <row r="13">
          <cell r="B13">
            <v>4317</v>
          </cell>
          <cell r="C13" t="str">
            <v>FLTI</v>
          </cell>
          <cell r="E13" t="str">
            <v>P12</v>
          </cell>
          <cell r="F13" t="str">
            <v>EVA</v>
          </cell>
          <cell r="H13" t="str">
            <v>TAN HO</v>
          </cell>
          <cell r="I13" t="str">
            <v>KALTENG</v>
          </cell>
          <cell r="L13">
            <v>10101</v>
          </cell>
          <cell r="M13" t="str">
            <v>NA</v>
          </cell>
          <cell r="O13">
            <v>10101</v>
          </cell>
          <cell r="P13" t="str">
            <v>AGRICHEMICAL</v>
          </cell>
        </row>
        <row r="14">
          <cell r="B14">
            <v>4331</v>
          </cell>
          <cell r="C14" t="str">
            <v>FLTI</v>
          </cell>
          <cell r="E14" t="str">
            <v>P13</v>
          </cell>
          <cell r="F14" t="str">
            <v>ITA</v>
          </cell>
          <cell r="H14" t="str">
            <v xml:space="preserve">TAN </v>
          </cell>
          <cell r="I14" t="str">
            <v>KALTENG</v>
          </cell>
          <cell r="L14">
            <v>10102</v>
          </cell>
          <cell r="M14" t="str">
            <v>NA</v>
          </cell>
          <cell r="O14">
            <v>10102</v>
          </cell>
          <cell r="P14" t="str">
            <v>AGRICHEMICAL</v>
          </cell>
        </row>
        <row r="15">
          <cell r="B15">
            <v>4328</v>
          </cell>
          <cell r="C15" t="str">
            <v>FLTI</v>
          </cell>
          <cell r="E15" t="str">
            <v>P14</v>
          </cell>
          <cell r="F15" t="str">
            <v>WILLIAM</v>
          </cell>
          <cell r="H15" t="str">
            <v>EBL</v>
          </cell>
          <cell r="I15" t="str">
            <v>KALTIM</v>
          </cell>
          <cell r="L15">
            <v>10103</v>
          </cell>
          <cell r="M15" t="str">
            <v>NA</v>
          </cell>
          <cell r="O15">
            <v>10103</v>
          </cell>
          <cell r="P15" t="str">
            <v>AGRICHEMICAL</v>
          </cell>
        </row>
        <row r="16">
          <cell r="B16">
            <v>4327</v>
          </cell>
          <cell r="C16" t="str">
            <v>FLTI</v>
          </cell>
          <cell r="H16" t="str">
            <v>EBL MILL</v>
          </cell>
          <cell r="I16" t="str">
            <v>KALTIM</v>
          </cell>
          <cell r="L16">
            <v>10104</v>
          </cell>
          <cell r="M16" t="str">
            <v>NA</v>
          </cell>
          <cell r="O16">
            <v>10104</v>
          </cell>
          <cell r="P16" t="str">
            <v>AGRICHEMICAL</v>
          </cell>
        </row>
        <row r="17">
          <cell r="B17">
            <v>4341</v>
          </cell>
          <cell r="C17" t="str">
            <v>FLTI MILL</v>
          </cell>
          <cell r="H17" t="str">
            <v>EBL HO</v>
          </cell>
          <cell r="I17" t="str">
            <v>KALTIM</v>
          </cell>
          <cell r="L17">
            <v>1011</v>
          </cell>
          <cell r="M17" t="str">
            <v>INFRASTRUKTUR</v>
          </cell>
          <cell r="O17">
            <v>1011</v>
          </cell>
          <cell r="P17" t="str">
            <v>NA</v>
          </cell>
        </row>
        <row r="18">
          <cell r="B18">
            <v>4411</v>
          </cell>
          <cell r="C18" t="str">
            <v>SKM HO</v>
          </cell>
          <cell r="H18" t="str">
            <v>KSD</v>
          </cell>
          <cell r="I18" t="str">
            <v>KALTIM</v>
          </cell>
          <cell r="L18">
            <v>1012</v>
          </cell>
          <cell r="M18" t="str">
            <v>NA</v>
          </cell>
          <cell r="O18">
            <v>1012</v>
          </cell>
          <cell r="P18" t="str">
            <v>NA</v>
          </cell>
        </row>
        <row r="19">
          <cell r="B19">
            <v>4414</v>
          </cell>
          <cell r="C19" t="str">
            <v>SKM</v>
          </cell>
          <cell r="H19" t="str">
            <v>MSL</v>
          </cell>
          <cell r="I19" t="str">
            <v>KALTIM</v>
          </cell>
          <cell r="L19">
            <v>1013</v>
          </cell>
          <cell r="M19" t="str">
            <v>Transportasi</v>
          </cell>
          <cell r="O19">
            <v>1013</v>
          </cell>
          <cell r="P19" t="str">
            <v>Transportasi</v>
          </cell>
        </row>
        <row r="20">
          <cell r="B20">
            <v>4421</v>
          </cell>
          <cell r="C20" t="str">
            <v>SKM</v>
          </cell>
          <cell r="H20" t="str">
            <v>MSL MILL</v>
          </cell>
          <cell r="I20" t="str">
            <v>KALTIM</v>
          </cell>
          <cell r="L20">
            <v>1014</v>
          </cell>
          <cell r="M20" t="str">
            <v>General Sparepart</v>
          </cell>
          <cell r="O20">
            <v>1014</v>
          </cell>
          <cell r="P20" t="str">
            <v>General Sparepart</v>
          </cell>
        </row>
        <row r="21">
          <cell r="B21">
            <v>4424</v>
          </cell>
          <cell r="C21" t="str">
            <v>SKM</v>
          </cell>
          <cell r="H21" t="str">
            <v>NPN</v>
          </cell>
          <cell r="I21" t="str">
            <v>KALTIM</v>
          </cell>
          <cell r="L21">
            <v>1015</v>
          </cell>
          <cell r="M21" t="str">
            <v>PERALATAN KERJA</v>
          </cell>
          <cell r="O21">
            <v>1015</v>
          </cell>
          <cell r="P21" t="str">
            <v xml:space="preserve">WORKSHOP </v>
          </cell>
        </row>
        <row r="22">
          <cell r="B22">
            <v>4428</v>
          </cell>
          <cell r="C22" t="str">
            <v>SKM</v>
          </cell>
          <cell r="H22" t="str">
            <v>DLJ</v>
          </cell>
          <cell r="I22" t="str">
            <v>KALTIM</v>
          </cell>
          <cell r="L22">
            <v>1016</v>
          </cell>
          <cell r="M22" t="str">
            <v>NA</v>
          </cell>
          <cell r="O22">
            <v>1016</v>
          </cell>
          <cell r="P22" t="str">
            <v>NA</v>
          </cell>
        </row>
        <row r="23">
          <cell r="B23">
            <v>4611</v>
          </cell>
          <cell r="C23" t="str">
            <v>TAN HO</v>
          </cell>
          <cell r="H23" t="str">
            <v>HPM</v>
          </cell>
          <cell r="I23" t="str">
            <v>KALTIM</v>
          </cell>
          <cell r="L23">
            <v>1017</v>
          </cell>
          <cell r="M23" t="str">
            <v>NA</v>
          </cell>
          <cell r="O23">
            <v>1017</v>
          </cell>
          <cell r="P23" t="str">
            <v>NA</v>
          </cell>
        </row>
        <row r="24">
          <cell r="B24">
            <v>4613</v>
          </cell>
          <cell r="C24" t="str">
            <v xml:space="preserve">TAN </v>
          </cell>
          <cell r="H24" t="str">
            <v>SAWA</v>
          </cell>
          <cell r="I24" t="str">
            <v>KALTIM</v>
          </cell>
          <cell r="L24">
            <v>10201</v>
          </cell>
          <cell r="M24" t="str">
            <v>NA</v>
          </cell>
          <cell r="O24">
            <v>10201</v>
          </cell>
          <cell r="P24" t="str">
            <v>BIBIT</v>
          </cell>
        </row>
        <row r="25">
          <cell r="B25">
            <v>4621</v>
          </cell>
          <cell r="C25" t="str">
            <v xml:space="preserve">TAN </v>
          </cell>
          <cell r="H25" t="str">
            <v>BHA 1</v>
          </cell>
          <cell r="I25" t="str">
            <v>KALBAR</v>
          </cell>
          <cell r="L25">
            <v>10301</v>
          </cell>
          <cell r="M25" t="str">
            <v>NA</v>
          </cell>
          <cell r="O25">
            <v>10301</v>
          </cell>
          <cell r="P25" t="str">
            <v>Kacangan</v>
          </cell>
        </row>
        <row r="26">
          <cell r="B26">
            <v>4623</v>
          </cell>
          <cell r="C26" t="str">
            <v xml:space="preserve">TAN </v>
          </cell>
          <cell r="H26" t="str">
            <v>BHA 2 UTARA</v>
          </cell>
          <cell r="I26" t="str">
            <v>KALBAR</v>
          </cell>
          <cell r="L26">
            <v>10401</v>
          </cell>
          <cell r="M26" t="str">
            <v>NA</v>
          </cell>
          <cell r="O26">
            <v>10401</v>
          </cell>
          <cell r="P26" t="str">
            <v>Alat Panen</v>
          </cell>
        </row>
        <row r="27">
          <cell r="B27">
            <v>4625</v>
          </cell>
          <cell r="C27" t="str">
            <v xml:space="preserve">TAN </v>
          </cell>
          <cell r="H27" t="str">
            <v>BHA 2 SELATAN</v>
          </cell>
          <cell r="I27" t="str">
            <v>KALBAR</v>
          </cell>
          <cell r="L27">
            <v>10402</v>
          </cell>
          <cell r="M27" t="str">
            <v>NA</v>
          </cell>
          <cell r="O27">
            <v>10402</v>
          </cell>
          <cell r="P27" t="str">
            <v>Pembibitan</v>
          </cell>
        </row>
        <row r="28">
          <cell r="B28">
            <v>5121</v>
          </cell>
          <cell r="C28" t="str">
            <v>EBL</v>
          </cell>
          <cell r="H28" t="str">
            <v>BHA 1 PLASMA</v>
          </cell>
          <cell r="I28" t="str">
            <v>KALBAR</v>
          </cell>
          <cell r="L28">
            <v>10403</v>
          </cell>
          <cell r="M28" t="str">
            <v>NA</v>
          </cell>
          <cell r="O28">
            <v>10403</v>
          </cell>
          <cell r="P28" t="str">
            <v>Alat Kebun</v>
          </cell>
        </row>
        <row r="29">
          <cell r="B29">
            <v>5132</v>
          </cell>
          <cell r="C29" t="str">
            <v>EBL</v>
          </cell>
          <cell r="H29" t="str">
            <v>BHA 2 PLASMA</v>
          </cell>
          <cell r="I29" t="str">
            <v>KALBAR</v>
          </cell>
          <cell r="L29">
            <v>10501</v>
          </cell>
          <cell r="M29" t="str">
            <v>NA</v>
          </cell>
          <cell r="O29">
            <v>10501</v>
          </cell>
          <cell r="P29" t="str">
            <v>Fertilizers</v>
          </cell>
        </row>
        <row r="30">
          <cell r="B30">
            <v>5133</v>
          </cell>
          <cell r="C30" t="str">
            <v>EBL</v>
          </cell>
          <cell r="H30" t="str">
            <v>BHA MILL</v>
          </cell>
          <cell r="I30" t="str">
            <v>KALBAR</v>
          </cell>
          <cell r="L30">
            <v>10502</v>
          </cell>
          <cell r="M30" t="str">
            <v>NA</v>
          </cell>
          <cell r="O30">
            <v>10502</v>
          </cell>
          <cell r="P30" t="str">
            <v>Fertilizers</v>
          </cell>
        </row>
        <row r="31">
          <cell r="B31">
            <v>5111</v>
          </cell>
          <cell r="C31" t="str">
            <v>EBL HO</v>
          </cell>
          <cell r="H31" t="str">
            <v>KSA 1</v>
          </cell>
          <cell r="I31" t="str">
            <v>KALBAR</v>
          </cell>
          <cell r="L31">
            <v>10503</v>
          </cell>
          <cell r="M31" t="str">
            <v>NA</v>
          </cell>
          <cell r="O31">
            <v>10503</v>
          </cell>
          <cell r="P31" t="str">
            <v>Fertilizers</v>
          </cell>
        </row>
        <row r="32">
          <cell r="B32">
            <v>5141</v>
          </cell>
          <cell r="C32" t="str">
            <v>EBL MILL</v>
          </cell>
          <cell r="H32" t="str">
            <v>KSA 2 UTARA</v>
          </cell>
          <cell r="I32" t="str">
            <v>KALBAR</v>
          </cell>
          <cell r="L32">
            <v>20101</v>
          </cell>
          <cell r="M32" t="str">
            <v>KEBUTUHAN UMUM PABRIK</v>
          </cell>
          <cell r="O32">
            <v>20101</v>
          </cell>
          <cell r="P32" t="str">
            <v>Kebutuhan kebun</v>
          </cell>
        </row>
        <row r="33">
          <cell r="B33">
            <v>3121</v>
          </cell>
          <cell r="C33" t="str">
            <v>BHA 1</v>
          </cell>
          <cell r="H33" t="str">
            <v xml:space="preserve">KSA 2 SELATAN </v>
          </cell>
          <cell r="I33" t="str">
            <v>KALBAR</v>
          </cell>
          <cell r="L33">
            <v>20102</v>
          </cell>
          <cell r="M33" t="str">
            <v>KEBUTUHAN UMUM PABRIK</v>
          </cell>
          <cell r="O33">
            <v>20102</v>
          </cell>
          <cell r="P33" t="str">
            <v>Kebutuhan kebun</v>
          </cell>
        </row>
        <row r="34">
          <cell r="B34">
            <v>3122</v>
          </cell>
          <cell r="C34" t="str">
            <v>BHA 2 UTARA</v>
          </cell>
          <cell r="H34" t="str">
            <v>KSA 3</v>
          </cell>
          <cell r="I34" t="str">
            <v>KALBAR</v>
          </cell>
          <cell r="L34">
            <v>20103</v>
          </cell>
          <cell r="M34" t="str">
            <v xml:space="preserve">WORKSHOP </v>
          </cell>
          <cell r="O34">
            <v>20103</v>
          </cell>
          <cell r="P34" t="str">
            <v xml:space="preserve">WORKSHOP </v>
          </cell>
        </row>
        <row r="35">
          <cell r="B35">
            <v>3123</v>
          </cell>
          <cell r="C35" t="str">
            <v>BHA 2 SELATAN</v>
          </cell>
          <cell r="H35" t="str">
            <v xml:space="preserve">KSA 5 </v>
          </cell>
          <cell r="I35" t="str">
            <v>KALBAR</v>
          </cell>
          <cell r="L35">
            <v>20104</v>
          </cell>
          <cell r="M35" t="str">
            <v xml:space="preserve">WORKSHOP </v>
          </cell>
          <cell r="O35">
            <v>20104</v>
          </cell>
          <cell r="P35" t="str">
            <v xml:space="preserve">WORKSHOP </v>
          </cell>
        </row>
        <row r="36">
          <cell r="B36">
            <v>3131</v>
          </cell>
          <cell r="C36" t="str">
            <v>BHA 1 PLASMA</v>
          </cell>
          <cell r="H36" t="str">
            <v>KSA 1 PLASMA</v>
          </cell>
          <cell r="I36" t="str">
            <v>KALBAR</v>
          </cell>
          <cell r="L36">
            <v>20201</v>
          </cell>
          <cell r="M36" t="str">
            <v>General Sparepart</v>
          </cell>
          <cell r="O36">
            <v>20201</v>
          </cell>
          <cell r="P36" t="str">
            <v>General Sparepart</v>
          </cell>
        </row>
        <row r="37">
          <cell r="B37">
            <v>3132</v>
          </cell>
          <cell r="C37" t="str">
            <v>BHA 2 PLASMA</v>
          </cell>
          <cell r="H37" t="str">
            <v>KSA 2 PLASMA</v>
          </cell>
          <cell r="I37" t="str">
            <v>KALBAR</v>
          </cell>
          <cell r="L37">
            <v>20202</v>
          </cell>
          <cell r="M37" t="str">
            <v>General Sparepart</v>
          </cell>
          <cell r="O37">
            <v>20202</v>
          </cell>
          <cell r="P37" t="str">
            <v>General Sparepart</v>
          </cell>
        </row>
        <row r="38">
          <cell r="B38">
            <v>3141</v>
          </cell>
          <cell r="C38" t="str">
            <v>BHA MILL</v>
          </cell>
          <cell r="H38" t="str">
            <v>KSA 3 PLASMA</v>
          </cell>
          <cell r="I38" t="str">
            <v>KALBAR</v>
          </cell>
          <cell r="L38">
            <v>20203</v>
          </cell>
          <cell r="M38" t="str">
            <v>General Sparepart</v>
          </cell>
          <cell r="O38">
            <v>20203</v>
          </cell>
          <cell r="P38" t="str">
            <v>General Sparepart</v>
          </cell>
        </row>
        <row r="39">
          <cell r="B39">
            <v>3221</v>
          </cell>
          <cell r="C39" t="str">
            <v>KSA 1</v>
          </cell>
          <cell r="H39" t="str">
            <v>KSA 5 PLASMA</v>
          </cell>
          <cell r="I39" t="str">
            <v>KALBAR</v>
          </cell>
          <cell r="L39">
            <v>20204</v>
          </cell>
          <cell r="M39" t="str">
            <v>POWER PLANT</v>
          </cell>
          <cell r="O39">
            <v>20204</v>
          </cell>
          <cell r="P39" t="str">
            <v>Parts Alat Berat</v>
          </cell>
        </row>
        <row r="40">
          <cell r="B40">
            <v>3222</v>
          </cell>
          <cell r="C40" t="str">
            <v>KSA 2 UTARA</v>
          </cell>
          <cell r="H40" t="str">
            <v>KSA MILL</v>
          </cell>
          <cell r="I40" t="str">
            <v>KALBAR</v>
          </cell>
          <cell r="L40">
            <v>20205</v>
          </cell>
          <cell r="M40" t="str">
            <v>PUMP &amp; PART</v>
          </cell>
          <cell r="O40">
            <v>20205</v>
          </cell>
          <cell r="P40" t="str">
            <v>Parts Mesin</v>
          </cell>
        </row>
        <row r="41">
          <cell r="B41">
            <v>3223</v>
          </cell>
          <cell r="C41" t="str">
            <v xml:space="preserve">KSA 2 SELATAN </v>
          </cell>
          <cell r="H41" t="str">
            <v>DAP 1</v>
          </cell>
          <cell r="I41" t="str">
            <v>KALBAR</v>
          </cell>
          <cell r="L41">
            <v>20206</v>
          </cell>
          <cell r="M41" t="str">
            <v>BAN</v>
          </cell>
          <cell r="O41">
            <v>20206</v>
          </cell>
          <cell r="P41" t="str">
            <v>BAN</v>
          </cell>
        </row>
        <row r="42">
          <cell r="B42">
            <v>3224</v>
          </cell>
          <cell r="C42" t="str">
            <v>KSA 3</v>
          </cell>
          <cell r="H42" t="str">
            <v>DAP 2</v>
          </cell>
          <cell r="I42" t="str">
            <v>KALBAR</v>
          </cell>
          <cell r="L42">
            <v>20207</v>
          </cell>
          <cell r="M42" t="str">
            <v>BAN</v>
          </cell>
          <cell r="O42">
            <v>20207</v>
          </cell>
          <cell r="P42" t="str">
            <v>BAN</v>
          </cell>
        </row>
        <row r="43">
          <cell r="B43">
            <v>3225</v>
          </cell>
          <cell r="C43" t="str">
            <v xml:space="preserve">KSA 5 </v>
          </cell>
          <cell r="H43" t="str">
            <v>DAP 3</v>
          </cell>
          <cell r="I43" t="str">
            <v>KALBAR</v>
          </cell>
          <cell r="L43">
            <v>20208</v>
          </cell>
          <cell r="M43" t="str">
            <v>MILL MACHINERIES</v>
          </cell>
          <cell r="O43">
            <v>20208</v>
          </cell>
          <cell r="P43" t="str">
            <v>Parts Mesin</v>
          </cell>
        </row>
        <row r="44">
          <cell r="B44">
            <v>3231</v>
          </cell>
          <cell r="C44" t="str">
            <v>KSA 1 PLASMA</v>
          </cell>
          <cell r="H44" t="str">
            <v>SEP</v>
          </cell>
          <cell r="I44" t="str">
            <v>KALBAR</v>
          </cell>
          <cell r="L44">
            <v>20209</v>
          </cell>
          <cell r="M44" t="str">
            <v>MILL MACHINERIES</v>
          </cell>
          <cell r="O44">
            <v>20209</v>
          </cell>
          <cell r="P44" t="str">
            <v>General Sparepart</v>
          </cell>
        </row>
        <row r="45">
          <cell r="B45">
            <v>3232</v>
          </cell>
          <cell r="C45" t="str">
            <v>KSA 2 PLASMA</v>
          </cell>
          <cell r="L45">
            <v>20301</v>
          </cell>
          <cell r="M45" t="str">
            <v>METAL LOGAM</v>
          </cell>
          <cell r="O45">
            <v>20301</v>
          </cell>
          <cell r="P45" t="str">
            <v>NA</v>
          </cell>
        </row>
        <row r="46">
          <cell r="B46">
            <v>3233</v>
          </cell>
          <cell r="C46" t="str">
            <v>KSA 3 PLASMA</v>
          </cell>
          <cell r="L46">
            <v>20302</v>
          </cell>
          <cell r="M46" t="str">
            <v>METAL LOGAM</v>
          </cell>
          <cell r="O46">
            <v>20302</v>
          </cell>
          <cell r="P46" t="str">
            <v>NA</v>
          </cell>
        </row>
        <row r="47">
          <cell r="B47">
            <v>3235</v>
          </cell>
          <cell r="C47" t="str">
            <v>KSA 5 PLASMA</v>
          </cell>
          <cell r="L47">
            <v>20303</v>
          </cell>
          <cell r="M47" t="str">
            <v>METAL LOGAM</v>
          </cell>
          <cell r="O47">
            <v>20303</v>
          </cell>
          <cell r="P47" t="str">
            <v>NA</v>
          </cell>
        </row>
        <row r="48">
          <cell r="B48">
            <v>3241</v>
          </cell>
          <cell r="C48" t="str">
            <v>KSA MILL</v>
          </cell>
          <cell r="L48">
            <v>20304</v>
          </cell>
          <cell r="M48" t="str">
            <v>METAL LOGAM</v>
          </cell>
          <cell r="O48">
            <v>20304</v>
          </cell>
          <cell r="P48" t="str">
            <v>NA</v>
          </cell>
        </row>
        <row r="49">
          <cell r="B49">
            <v>3321</v>
          </cell>
          <cell r="C49" t="str">
            <v>DAP 1</v>
          </cell>
          <cell r="L49">
            <v>20305</v>
          </cell>
          <cell r="M49" t="str">
            <v>METAL LOGAM</v>
          </cell>
          <cell r="O49">
            <v>20305</v>
          </cell>
          <cell r="P49" t="str">
            <v>NA</v>
          </cell>
        </row>
        <row r="50">
          <cell r="B50">
            <v>3322</v>
          </cell>
          <cell r="C50" t="str">
            <v>DAP 2</v>
          </cell>
          <cell r="L50">
            <v>20306</v>
          </cell>
          <cell r="M50" t="str">
            <v>METAL LOGAM</v>
          </cell>
          <cell r="O50">
            <v>20306</v>
          </cell>
          <cell r="P50" t="str">
            <v>NA</v>
          </cell>
        </row>
        <row r="51">
          <cell r="B51">
            <v>3323</v>
          </cell>
          <cell r="C51" t="str">
            <v>DAP 3</v>
          </cell>
          <cell r="L51">
            <v>20307</v>
          </cell>
          <cell r="M51" t="str">
            <v>METAL LOGAM</v>
          </cell>
          <cell r="O51">
            <v>20307</v>
          </cell>
          <cell r="P51" t="str">
            <v>NA</v>
          </cell>
        </row>
        <row r="52">
          <cell r="B52">
            <v>3421</v>
          </cell>
          <cell r="C52" t="str">
            <v>SEP</v>
          </cell>
          <cell r="L52">
            <v>20308</v>
          </cell>
          <cell r="M52" t="str">
            <v>METAL LOGAM</v>
          </cell>
          <cell r="O52">
            <v>20308</v>
          </cell>
          <cell r="P52" t="str">
            <v>NA</v>
          </cell>
        </row>
        <row r="53">
          <cell r="L53">
            <v>20309</v>
          </cell>
          <cell r="M53" t="str">
            <v>METAL LOGAM</v>
          </cell>
          <cell r="O53">
            <v>20309</v>
          </cell>
          <cell r="P53" t="str">
            <v>NA</v>
          </cell>
        </row>
        <row r="54">
          <cell r="L54">
            <v>20401</v>
          </cell>
          <cell r="M54" t="str">
            <v>BEARING</v>
          </cell>
          <cell r="O54">
            <v>20401</v>
          </cell>
          <cell r="P54" t="str">
            <v>NA</v>
          </cell>
        </row>
        <row r="55">
          <cell r="L55">
            <v>20402</v>
          </cell>
          <cell r="M55" t="str">
            <v>BEARING</v>
          </cell>
          <cell r="O55">
            <v>20402</v>
          </cell>
          <cell r="P55" t="str">
            <v>NA</v>
          </cell>
        </row>
        <row r="56">
          <cell r="L56">
            <v>20403</v>
          </cell>
          <cell r="M56" t="str">
            <v>BEARING</v>
          </cell>
          <cell r="O56">
            <v>20403</v>
          </cell>
          <cell r="P56" t="str">
            <v>NA</v>
          </cell>
        </row>
        <row r="57">
          <cell r="L57">
            <v>20404</v>
          </cell>
          <cell r="M57" t="str">
            <v>BEARING</v>
          </cell>
          <cell r="O57">
            <v>20404</v>
          </cell>
          <cell r="P57" t="str">
            <v>NA</v>
          </cell>
        </row>
        <row r="58">
          <cell r="L58">
            <v>20405</v>
          </cell>
          <cell r="M58" t="str">
            <v>BEARING</v>
          </cell>
          <cell r="O58">
            <v>20405</v>
          </cell>
          <cell r="P58" t="str">
            <v>NA</v>
          </cell>
        </row>
        <row r="59">
          <cell r="L59">
            <v>20406</v>
          </cell>
          <cell r="M59" t="str">
            <v>BEARING</v>
          </cell>
          <cell r="O59">
            <v>20406</v>
          </cell>
          <cell r="P59" t="str">
            <v>NA</v>
          </cell>
        </row>
        <row r="60">
          <cell r="L60">
            <v>20407</v>
          </cell>
          <cell r="M60" t="str">
            <v>BEARING</v>
          </cell>
          <cell r="O60">
            <v>20407</v>
          </cell>
          <cell r="P60" t="str">
            <v>Bearing</v>
          </cell>
        </row>
        <row r="61">
          <cell r="L61">
            <v>20408</v>
          </cell>
          <cell r="M61" t="str">
            <v>BEARING</v>
          </cell>
          <cell r="O61">
            <v>20408</v>
          </cell>
          <cell r="P61" t="str">
            <v>Bearing</v>
          </cell>
        </row>
        <row r="62">
          <cell r="L62">
            <v>20409</v>
          </cell>
          <cell r="M62" t="str">
            <v>BEARING</v>
          </cell>
          <cell r="O62">
            <v>20409</v>
          </cell>
          <cell r="P62" t="str">
            <v>Bearing</v>
          </cell>
        </row>
        <row r="63">
          <cell r="L63">
            <v>20501</v>
          </cell>
          <cell r="M63" t="str">
            <v>VALVES</v>
          </cell>
          <cell r="O63">
            <v>20501</v>
          </cell>
          <cell r="P63" t="str">
            <v>NA</v>
          </cell>
        </row>
        <row r="64">
          <cell r="L64">
            <v>20502</v>
          </cell>
          <cell r="M64" t="str">
            <v>VALVES</v>
          </cell>
          <cell r="O64">
            <v>20502</v>
          </cell>
          <cell r="P64" t="str">
            <v>NA</v>
          </cell>
        </row>
        <row r="65">
          <cell r="L65">
            <v>20503</v>
          </cell>
          <cell r="M65" t="str">
            <v>VALVES</v>
          </cell>
          <cell r="O65">
            <v>20503</v>
          </cell>
          <cell r="P65" t="str">
            <v>NA</v>
          </cell>
        </row>
        <row r="66">
          <cell r="L66">
            <v>20504</v>
          </cell>
          <cell r="M66" t="str">
            <v>VALVES</v>
          </cell>
          <cell r="O66">
            <v>20504</v>
          </cell>
          <cell r="P66" t="str">
            <v>NA</v>
          </cell>
        </row>
        <row r="67">
          <cell r="L67">
            <v>20505</v>
          </cell>
          <cell r="M67" t="str">
            <v>VALVES</v>
          </cell>
          <cell r="O67">
            <v>20505</v>
          </cell>
          <cell r="P67" t="str">
            <v>NA</v>
          </cell>
        </row>
        <row r="68">
          <cell r="L68">
            <v>20506</v>
          </cell>
          <cell r="M68" t="str">
            <v>VALVES</v>
          </cell>
          <cell r="O68">
            <v>20506</v>
          </cell>
          <cell r="P68" t="str">
            <v>NA</v>
          </cell>
        </row>
        <row r="69">
          <cell r="L69">
            <v>20507</v>
          </cell>
          <cell r="M69" t="str">
            <v>VALVES</v>
          </cell>
          <cell r="O69">
            <v>20507</v>
          </cell>
          <cell r="P69" t="str">
            <v>NA</v>
          </cell>
        </row>
        <row r="70">
          <cell r="L70">
            <v>20508</v>
          </cell>
          <cell r="M70" t="str">
            <v>VALVES</v>
          </cell>
          <cell r="O70">
            <v>20508</v>
          </cell>
          <cell r="P70" t="str">
            <v>NA</v>
          </cell>
        </row>
        <row r="71">
          <cell r="L71">
            <v>20509</v>
          </cell>
          <cell r="M71" t="str">
            <v>VALVES</v>
          </cell>
          <cell r="O71">
            <v>20509</v>
          </cell>
          <cell r="P71" t="str">
            <v>NA</v>
          </cell>
        </row>
        <row r="72">
          <cell r="L72">
            <v>20510</v>
          </cell>
          <cell r="M72" t="str">
            <v>VALVES</v>
          </cell>
          <cell r="O72">
            <v>20510</v>
          </cell>
          <cell r="P72" t="str">
            <v>NA</v>
          </cell>
        </row>
        <row r="73">
          <cell r="L73">
            <v>20601</v>
          </cell>
          <cell r="M73" t="str">
            <v>ELEKTRIKAL</v>
          </cell>
          <cell r="O73">
            <v>20601</v>
          </cell>
          <cell r="P73" t="str">
            <v>NA</v>
          </cell>
        </row>
        <row r="74">
          <cell r="L74">
            <v>20602</v>
          </cell>
          <cell r="M74" t="str">
            <v>ELEKTRIKAL</v>
          </cell>
          <cell r="O74">
            <v>20602</v>
          </cell>
          <cell r="P74" t="str">
            <v>NA</v>
          </cell>
        </row>
        <row r="75">
          <cell r="L75">
            <v>20603</v>
          </cell>
          <cell r="M75" t="str">
            <v>ELEKTRIKAL</v>
          </cell>
          <cell r="O75">
            <v>20603</v>
          </cell>
          <cell r="P75" t="str">
            <v>NA</v>
          </cell>
        </row>
        <row r="76">
          <cell r="L76">
            <v>20604</v>
          </cell>
          <cell r="M76" t="str">
            <v>ELEKTRIKAL</v>
          </cell>
          <cell r="O76">
            <v>20604</v>
          </cell>
          <cell r="P76" t="str">
            <v>NA</v>
          </cell>
        </row>
        <row r="77">
          <cell r="L77">
            <v>20605</v>
          </cell>
          <cell r="M77" t="str">
            <v>ELEKTRIKAL</v>
          </cell>
          <cell r="O77">
            <v>20605</v>
          </cell>
          <cell r="P77" t="str">
            <v>NA</v>
          </cell>
        </row>
        <row r="78">
          <cell r="L78">
            <v>20606</v>
          </cell>
          <cell r="M78" t="str">
            <v>ELEKTRIKAL</v>
          </cell>
          <cell r="O78">
            <v>20606</v>
          </cell>
          <cell r="P78" t="str">
            <v>NA</v>
          </cell>
        </row>
        <row r="79">
          <cell r="L79">
            <v>20607</v>
          </cell>
          <cell r="M79" t="str">
            <v>ELEKTRIKAL</v>
          </cell>
          <cell r="O79">
            <v>20607</v>
          </cell>
          <cell r="P79" t="str">
            <v>NA</v>
          </cell>
        </row>
        <row r="80">
          <cell r="L80">
            <v>20608</v>
          </cell>
          <cell r="M80" t="str">
            <v>ELEKTRIKAL</v>
          </cell>
          <cell r="O80">
            <v>20608</v>
          </cell>
          <cell r="P80" t="str">
            <v>NA</v>
          </cell>
        </row>
        <row r="81">
          <cell r="L81">
            <v>20609</v>
          </cell>
          <cell r="M81" t="str">
            <v>ELEKTRIKAL</v>
          </cell>
          <cell r="O81">
            <v>20609</v>
          </cell>
          <cell r="P81" t="str">
            <v>NA</v>
          </cell>
        </row>
        <row r="82">
          <cell r="L82">
            <v>20610</v>
          </cell>
          <cell r="M82" t="str">
            <v>ELEKTRIKAL</v>
          </cell>
          <cell r="O82">
            <v>20610</v>
          </cell>
          <cell r="P82" t="str">
            <v>ELEKTRIKAL</v>
          </cell>
        </row>
        <row r="83">
          <cell r="L83">
            <v>20701</v>
          </cell>
          <cell r="M83" t="str">
            <v>OIL, FUEL, &amp; LUBRICANT</v>
          </cell>
          <cell r="O83">
            <v>20701</v>
          </cell>
          <cell r="P83" t="str">
            <v>OIL, FUEL, &amp; LUBRICANT</v>
          </cell>
        </row>
        <row r="84">
          <cell r="L84">
            <v>20702</v>
          </cell>
          <cell r="M84" t="str">
            <v>OIL, FUEL, &amp; LUBRICANT</v>
          </cell>
          <cell r="O84">
            <v>20702</v>
          </cell>
          <cell r="P84" t="str">
            <v>OIL, FUEL, &amp; LUBRICANT</v>
          </cell>
        </row>
        <row r="85">
          <cell r="L85">
            <v>20703</v>
          </cell>
          <cell r="M85" t="str">
            <v>OIL, FUEL, &amp; LUBRICANT</v>
          </cell>
          <cell r="O85">
            <v>20703</v>
          </cell>
          <cell r="P85" t="str">
            <v>OIL, FUEL, &amp; LUBRICANT</v>
          </cell>
        </row>
        <row r="86">
          <cell r="L86">
            <v>20704</v>
          </cell>
          <cell r="M86" t="str">
            <v>OIL, FUEL, &amp; LUBRICANT</v>
          </cell>
          <cell r="O86">
            <v>20704</v>
          </cell>
          <cell r="P86" t="str">
            <v>OIL, FUEL, &amp; LUBRICANT</v>
          </cell>
        </row>
        <row r="87">
          <cell r="L87">
            <v>20705</v>
          </cell>
          <cell r="M87" t="str">
            <v>OIL, FUEL, &amp; LUBRICANT</v>
          </cell>
          <cell r="O87">
            <v>20705</v>
          </cell>
          <cell r="P87" t="str">
            <v>OIL, FUEL, &amp; LUBRICANT</v>
          </cell>
        </row>
        <row r="88">
          <cell r="L88">
            <v>20706</v>
          </cell>
          <cell r="M88" t="str">
            <v>OIL, FUEL, &amp; LUBRICANT</v>
          </cell>
          <cell r="O88">
            <v>20706</v>
          </cell>
          <cell r="P88" t="str">
            <v>OIL, FUEL, &amp; LUBRICANT</v>
          </cell>
        </row>
        <row r="89">
          <cell r="L89">
            <v>20801</v>
          </cell>
          <cell r="M89" t="str">
            <v>BAHAN BANGUNAN</v>
          </cell>
          <cell r="O89">
            <v>20801</v>
          </cell>
          <cell r="P89" t="str">
            <v>NA</v>
          </cell>
        </row>
        <row r="90">
          <cell r="L90">
            <v>20802</v>
          </cell>
          <cell r="M90" t="str">
            <v>BAHAN BANGUNAN</v>
          </cell>
          <cell r="O90">
            <v>20802</v>
          </cell>
          <cell r="P90" t="str">
            <v>NA</v>
          </cell>
        </row>
        <row r="91">
          <cell r="L91">
            <v>20803</v>
          </cell>
          <cell r="M91" t="str">
            <v>BAHAN BANGUNAN</v>
          </cell>
          <cell r="O91">
            <v>20803</v>
          </cell>
          <cell r="P91" t="str">
            <v>NA</v>
          </cell>
        </row>
        <row r="92">
          <cell r="L92">
            <v>20804</v>
          </cell>
          <cell r="M92" t="str">
            <v>BAHAN BANGUNAN</v>
          </cell>
          <cell r="O92">
            <v>20804</v>
          </cell>
          <cell r="P92" t="str">
            <v>NA</v>
          </cell>
        </row>
        <row r="93">
          <cell r="L93">
            <v>20805</v>
          </cell>
          <cell r="M93" t="str">
            <v>BAHAN BANGUNAN</v>
          </cell>
          <cell r="O93">
            <v>20805</v>
          </cell>
          <cell r="P93" t="str">
            <v>NA</v>
          </cell>
        </row>
        <row r="94">
          <cell r="L94">
            <v>20806</v>
          </cell>
          <cell r="M94" t="str">
            <v>BAHAN BANGUNAN</v>
          </cell>
          <cell r="O94">
            <v>20806</v>
          </cell>
          <cell r="P94" t="str">
            <v>NA</v>
          </cell>
        </row>
        <row r="95">
          <cell r="L95">
            <v>20807</v>
          </cell>
          <cell r="M95" t="str">
            <v>BAHAN BANGUNAN</v>
          </cell>
          <cell r="O95">
            <v>20807</v>
          </cell>
          <cell r="P95" t="str">
            <v>NA</v>
          </cell>
        </row>
        <row r="96">
          <cell r="L96">
            <v>20901</v>
          </cell>
          <cell r="M96" t="str">
            <v>TRANSMISSION</v>
          </cell>
          <cell r="O96">
            <v>20901</v>
          </cell>
          <cell r="P96" t="str">
            <v>NA</v>
          </cell>
        </row>
        <row r="97">
          <cell r="L97">
            <v>20902</v>
          </cell>
          <cell r="M97" t="str">
            <v>TRANSMISSION</v>
          </cell>
          <cell r="O97">
            <v>20902</v>
          </cell>
          <cell r="P97" t="str">
            <v>NA</v>
          </cell>
        </row>
        <row r="98">
          <cell r="L98">
            <v>20903</v>
          </cell>
          <cell r="M98" t="str">
            <v>TRANSMISSION</v>
          </cell>
          <cell r="O98">
            <v>20903</v>
          </cell>
          <cell r="P98" t="str">
            <v>NA</v>
          </cell>
        </row>
        <row r="99">
          <cell r="L99">
            <v>20904</v>
          </cell>
          <cell r="M99" t="str">
            <v>TRANSMISSION</v>
          </cell>
          <cell r="O99">
            <v>20904</v>
          </cell>
          <cell r="P99" t="str">
            <v>NA</v>
          </cell>
        </row>
        <row r="100">
          <cell r="L100">
            <v>20905</v>
          </cell>
          <cell r="M100" t="str">
            <v>TRANSMISSION</v>
          </cell>
          <cell r="O100">
            <v>20905</v>
          </cell>
          <cell r="P100" t="str">
            <v>NA</v>
          </cell>
        </row>
        <row r="101">
          <cell r="L101">
            <v>21001</v>
          </cell>
          <cell r="M101" t="str">
            <v>PACKING / FITTING</v>
          </cell>
          <cell r="O101">
            <v>21001</v>
          </cell>
          <cell r="P101" t="str">
            <v>NA</v>
          </cell>
        </row>
        <row r="102">
          <cell r="L102">
            <v>21002</v>
          </cell>
          <cell r="M102" t="str">
            <v>PACKING / FITTING</v>
          </cell>
          <cell r="O102">
            <v>21002</v>
          </cell>
          <cell r="P102" t="str">
            <v>NA</v>
          </cell>
        </row>
        <row r="103">
          <cell r="L103">
            <v>21003</v>
          </cell>
          <cell r="M103" t="str">
            <v>PACKING / FITTING</v>
          </cell>
          <cell r="O103">
            <v>21003</v>
          </cell>
          <cell r="P103" t="str">
            <v>NA</v>
          </cell>
        </row>
        <row r="104">
          <cell r="L104">
            <v>21004</v>
          </cell>
          <cell r="M104" t="str">
            <v>PACKING / FITTING</v>
          </cell>
          <cell r="O104">
            <v>21004</v>
          </cell>
          <cell r="P104" t="str">
            <v>NA</v>
          </cell>
        </row>
        <row r="105">
          <cell r="L105">
            <v>21005</v>
          </cell>
          <cell r="M105" t="str">
            <v>PACKING / FITTING</v>
          </cell>
          <cell r="O105">
            <v>21005</v>
          </cell>
          <cell r="P105" t="str">
            <v>NA</v>
          </cell>
        </row>
        <row r="106">
          <cell r="L106">
            <v>21101</v>
          </cell>
          <cell r="M106" t="str">
            <v>Parts Alat Berat</v>
          </cell>
          <cell r="O106">
            <v>21101</v>
          </cell>
          <cell r="P106" t="str">
            <v>Parts Alat Berat</v>
          </cell>
        </row>
        <row r="107">
          <cell r="L107">
            <v>21102</v>
          </cell>
          <cell r="M107" t="str">
            <v>Parts Alat Berat</v>
          </cell>
          <cell r="O107">
            <v>21102</v>
          </cell>
          <cell r="P107" t="str">
            <v>Parts Alat Berat</v>
          </cell>
        </row>
        <row r="108">
          <cell r="L108">
            <v>21103</v>
          </cell>
          <cell r="M108" t="str">
            <v>Parts Alat Berat</v>
          </cell>
          <cell r="O108">
            <v>21103</v>
          </cell>
          <cell r="P108" t="str">
            <v>Parts Alat Berat</v>
          </cell>
        </row>
        <row r="109">
          <cell r="L109">
            <v>21104</v>
          </cell>
          <cell r="M109" t="str">
            <v>Parts Alat Berat</v>
          </cell>
          <cell r="O109">
            <v>21104</v>
          </cell>
          <cell r="P109" t="str">
            <v>Parts Alat Berat</v>
          </cell>
        </row>
        <row r="110">
          <cell r="L110">
            <v>21105</v>
          </cell>
          <cell r="M110" t="str">
            <v>Parts Alat Berat</v>
          </cell>
          <cell r="O110">
            <v>21105</v>
          </cell>
          <cell r="P110" t="str">
            <v>Parts Alat Berat</v>
          </cell>
        </row>
        <row r="111">
          <cell r="L111">
            <v>21106</v>
          </cell>
          <cell r="M111" t="str">
            <v>Parts Alat Berat</v>
          </cell>
          <cell r="O111">
            <v>21106</v>
          </cell>
          <cell r="P111" t="str">
            <v>Parts Alat Berat</v>
          </cell>
        </row>
        <row r="112">
          <cell r="L112">
            <v>21107</v>
          </cell>
          <cell r="M112" t="str">
            <v>Parts Alat Berat</v>
          </cell>
          <cell r="O112">
            <v>21107</v>
          </cell>
          <cell r="P112" t="str">
            <v>Parts Alat Berat</v>
          </cell>
        </row>
        <row r="113">
          <cell r="L113">
            <v>21108</v>
          </cell>
          <cell r="M113" t="str">
            <v>Parts Alat Berat</v>
          </cell>
          <cell r="O113">
            <v>21108</v>
          </cell>
          <cell r="P113" t="str">
            <v>Parts Alat Berat</v>
          </cell>
        </row>
        <row r="114">
          <cell r="L114">
            <v>21109</v>
          </cell>
          <cell r="M114" t="str">
            <v>Parts Alat Berat</v>
          </cell>
          <cell r="O114">
            <v>21109</v>
          </cell>
          <cell r="P114" t="str">
            <v>Parts Alat Berat</v>
          </cell>
        </row>
        <row r="115">
          <cell r="L115">
            <v>21110</v>
          </cell>
          <cell r="M115" t="str">
            <v>Parts Alat Berat</v>
          </cell>
          <cell r="O115">
            <v>21110</v>
          </cell>
          <cell r="P115" t="str">
            <v>Parts Alat Berat</v>
          </cell>
        </row>
        <row r="116">
          <cell r="L116">
            <v>21111</v>
          </cell>
          <cell r="M116" t="str">
            <v>Parts Alat Berat</v>
          </cell>
          <cell r="O116">
            <v>21111</v>
          </cell>
          <cell r="P116" t="str">
            <v>Parts Alat Berat</v>
          </cell>
        </row>
        <row r="117">
          <cell r="L117">
            <v>21112</v>
          </cell>
          <cell r="M117" t="str">
            <v>Attachment Alat Berat</v>
          </cell>
          <cell r="O117">
            <v>21112</v>
          </cell>
          <cell r="P117" t="str">
            <v>Attachment Alat Berat</v>
          </cell>
        </row>
        <row r="118">
          <cell r="L118">
            <v>21201</v>
          </cell>
          <cell r="M118" t="str">
            <v>Parts Kendaraan</v>
          </cell>
          <cell r="O118">
            <v>21201</v>
          </cell>
          <cell r="P118" t="str">
            <v>Parts Kendaraan</v>
          </cell>
        </row>
        <row r="119">
          <cell r="L119">
            <v>21202</v>
          </cell>
          <cell r="M119" t="str">
            <v>Parts Kendaraan</v>
          </cell>
          <cell r="O119">
            <v>21202</v>
          </cell>
          <cell r="P119" t="str">
            <v>Parts Kendaraan</v>
          </cell>
        </row>
        <row r="120">
          <cell r="L120">
            <v>21203</v>
          </cell>
          <cell r="M120" t="str">
            <v>Parts Kendaraan</v>
          </cell>
          <cell r="O120">
            <v>21203</v>
          </cell>
          <cell r="P120" t="str">
            <v>Parts Kendaraan</v>
          </cell>
        </row>
        <row r="121">
          <cell r="L121">
            <v>21204</v>
          </cell>
          <cell r="M121" t="str">
            <v>Parts Kendaraan</v>
          </cell>
          <cell r="O121">
            <v>21204</v>
          </cell>
          <cell r="P121" t="str">
            <v>Parts Kendaraan</v>
          </cell>
        </row>
        <row r="122">
          <cell r="L122">
            <v>21205</v>
          </cell>
          <cell r="M122" t="str">
            <v>Parts Kendaraan</v>
          </cell>
          <cell r="O122">
            <v>21205</v>
          </cell>
          <cell r="P122" t="str">
            <v>Parts Kendaraan</v>
          </cell>
        </row>
        <row r="123">
          <cell r="L123">
            <v>21206</v>
          </cell>
          <cell r="M123" t="str">
            <v>Parts Kendaraan</v>
          </cell>
          <cell r="O123">
            <v>21206</v>
          </cell>
          <cell r="P123" t="str">
            <v>Parts Kendaraan</v>
          </cell>
        </row>
        <row r="124">
          <cell r="L124">
            <v>21207</v>
          </cell>
          <cell r="M124" t="str">
            <v>Parts Kendaraan</v>
          </cell>
          <cell r="O124">
            <v>21207</v>
          </cell>
          <cell r="P124" t="str">
            <v>Parts Kendaraan</v>
          </cell>
        </row>
        <row r="125">
          <cell r="L125">
            <v>21208</v>
          </cell>
          <cell r="M125" t="str">
            <v>Parts Kendaraan</v>
          </cell>
          <cell r="O125">
            <v>21208</v>
          </cell>
          <cell r="P125" t="str">
            <v>Parts Kendaraan</v>
          </cell>
        </row>
        <row r="126">
          <cell r="L126">
            <v>21301</v>
          </cell>
          <cell r="M126" t="str">
            <v>ALL FILTERS / STRAINERS</v>
          </cell>
          <cell r="O126">
            <v>21301</v>
          </cell>
          <cell r="P126" t="str">
            <v>General Sparepart</v>
          </cell>
        </row>
        <row r="127">
          <cell r="L127">
            <v>21302</v>
          </cell>
          <cell r="M127" t="str">
            <v>ALL FILTERS / STRAINERS</v>
          </cell>
          <cell r="O127">
            <v>21302</v>
          </cell>
          <cell r="P127" t="str">
            <v>NA</v>
          </cell>
        </row>
        <row r="128">
          <cell r="L128">
            <v>21303</v>
          </cell>
          <cell r="M128" t="str">
            <v>ALL FILTERS / STRAINERS</v>
          </cell>
          <cell r="O128">
            <v>21303</v>
          </cell>
          <cell r="P128" t="str">
            <v>NA</v>
          </cell>
        </row>
        <row r="129">
          <cell r="L129">
            <v>21304</v>
          </cell>
          <cell r="M129" t="str">
            <v>ALL FILTERS / STRAINERS</v>
          </cell>
          <cell r="O129">
            <v>21304</v>
          </cell>
          <cell r="P129" t="str">
            <v>NA</v>
          </cell>
        </row>
        <row r="130">
          <cell r="L130">
            <v>21305</v>
          </cell>
          <cell r="M130" t="str">
            <v>ALL FILTERS / STRAINERS</v>
          </cell>
          <cell r="O130">
            <v>21305</v>
          </cell>
          <cell r="P130" t="str">
            <v>NA</v>
          </cell>
        </row>
        <row r="131">
          <cell r="L131">
            <v>21306</v>
          </cell>
          <cell r="M131" t="str">
            <v>ALL FILTERS / STRAINERS</v>
          </cell>
          <cell r="O131">
            <v>21306</v>
          </cell>
          <cell r="P131" t="str">
            <v>NA</v>
          </cell>
        </row>
        <row r="132">
          <cell r="L132">
            <v>21307</v>
          </cell>
          <cell r="M132" t="str">
            <v>ALL FILTERS / STRAINERS</v>
          </cell>
          <cell r="O132">
            <v>21307</v>
          </cell>
          <cell r="P132" t="str">
            <v>NA</v>
          </cell>
        </row>
        <row r="133">
          <cell r="L133">
            <v>21308</v>
          </cell>
          <cell r="M133" t="str">
            <v>ALL FILTERS / STRAINERS</v>
          </cell>
          <cell r="O133">
            <v>21308</v>
          </cell>
          <cell r="P133" t="str">
            <v>NA</v>
          </cell>
        </row>
        <row r="134">
          <cell r="L134">
            <v>21401</v>
          </cell>
          <cell r="M134" t="str">
            <v>Computer &amp; Parts</v>
          </cell>
          <cell r="O134">
            <v>21401</v>
          </cell>
          <cell r="P134" t="str">
            <v>Computer &amp; Parts</v>
          </cell>
        </row>
        <row r="135">
          <cell r="L135">
            <v>21501</v>
          </cell>
          <cell r="M135" t="str">
            <v>ATK &amp; Cetakan</v>
          </cell>
          <cell r="O135">
            <v>21501</v>
          </cell>
          <cell r="P135" t="str">
            <v>ATK &amp; Cetakan</v>
          </cell>
        </row>
        <row r="136">
          <cell r="L136">
            <v>21502</v>
          </cell>
          <cell r="M136" t="str">
            <v>ATK &amp; Cetakan</v>
          </cell>
          <cell r="O136">
            <v>21502</v>
          </cell>
          <cell r="P136" t="str">
            <v>ATK &amp; Cetakan</v>
          </cell>
        </row>
        <row r="137">
          <cell r="L137">
            <v>21503</v>
          </cell>
          <cell r="M137" t="str">
            <v>ATK &amp; Cetakan</v>
          </cell>
          <cell r="O137">
            <v>21503</v>
          </cell>
          <cell r="P137" t="str">
            <v>ATK &amp; Cetakan</v>
          </cell>
        </row>
        <row r="138">
          <cell r="L138">
            <v>21601</v>
          </cell>
          <cell r="M138" t="str">
            <v>KEBUTUHAN UMUM PABRIK</v>
          </cell>
          <cell r="O138">
            <v>21601</v>
          </cell>
          <cell r="P138" t="str">
            <v>Kebutuhan kebun</v>
          </cell>
        </row>
        <row r="139">
          <cell r="L139">
            <v>21602</v>
          </cell>
          <cell r="M139" t="str">
            <v>PACKING / FITTING</v>
          </cell>
          <cell r="O139">
            <v>21602</v>
          </cell>
          <cell r="P139" t="str">
            <v>NA</v>
          </cell>
        </row>
        <row r="140">
          <cell r="L140">
            <v>21603</v>
          </cell>
          <cell r="M140" t="str">
            <v>TANGKI</v>
          </cell>
          <cell r="O140">
            <v>21603</v>
          </cell>
          <cell r="P140" t="str">
            <v>NA</v>
          </cell>
        </row>
        <row r="141">
          <cell r="L141">
            <v>21604</v>
          </cell>
          <cell r="M141" t="str">
            <v>LABORATORIUM</v>
          </cell>
          <cell r="O141">
            <v>21604</v>
          </cell>
          <cell r="P141" t="str">
            <v>NA</v>
          </cell>
        </row>
        <row r="142">
          <cell r="L142">
            <v>21605</v>
          </cell>
          <cell r="M142" t="str">
            <v>Safety</v>
          </cell>
          <cell r="O142">
            <v>21605</v>
          </cell>
          <cell r="P142" t="str">
            <v>Safety</v>
          </cell>
        </row>
        <row r="143">
          <cell r="L143">
            <v>21606</v>
          </cell>
          <cell r="M143" t="str">
            <v>Safety</v>
          </cell>
          <cell r="O143">
            <v>21606</v>
          </cell>
          <cell r="P143" t="str">
            <v>Safety</v>
          </cell>
        </row>
        <row r="144">
          <cell r="L144">
            <v>21607</v>
          </cell>
          <cell r="M144" t="str">
            <v>Safety</v>
          </cell>
          <cell r="O144">
            <v>21607</v>
          </cell>
          <cell r="P144" t="str">
            <v>Safety</v>
          </cell>
        </row>
        <row r="145">
          <cell r="L145">
            <v>21701</v>
          </cell>
          <cell r="M145" t="str">
            <v>Obat</v>
          </cell>
          <cell r="O145">
            <v>21701</v>
          </cell>
          <cell r="P145" t="str">
            <v>Obat</v>
          </cell>
        </row>
        <row r="146">
          <cell r="L146">
            <v>21702</v>
          </cell>
          <cell r="M146" t="str">
            <v>Alkes</v>
          </cell>
          <cell r="O146">
            <v>21702</v>
          </cell>
          <cell r="P146" t="str">
            <v>Alkes</v>
          </cell>
        </row>
        <row r="147">
          <cell r="L147">
            <v>21703</v>
          </cell>
          <cell r="M147" t="str">
            <v>Uniform</v>
          </cell>
          <cell r="O147">
            <v>21703</v>
          </cell>
          <cell r="P147" t="str">
            <v>Uniform</v>
          </cell>
        </row>
        <row r="148">
          <cell r="L148">
            <v>21704</v>
          </cell>
          <cell r="M148" t="str">
            <v>KEBUTUHAN UMUM PABRIK</v>
          </cell>
          <cell r="O148">
            <v>21704</v>
          </cell>
          <cell r="P148" t="str">
            <v>Kebutuhan kebun</v>
          </cell>
        </row>
        <row r="149">
          <cell r="L149">
            <v>21801</v>
          </cell>
          <cell r="M149" t="str">
            <v>LABORATORIUM</v>
          </cell>
          <cell r="O149">
            <v>21801</v>
          </cell>
          <cell r="P149" t="str">
            <v>Alat Lab</v>
          </cell>
        </row>
        <row r="150">
          <cell r="L150">
            <v>21802</v>
          </cell>
          <cell r="M150" t="str">
            <v>LABORATORIUM</v>
          </cell>
          <cell r="O150">
            <v>21802</v>
          </cell>
          <cell r="P150" t="str">
            <v>Alat Lab</v>
          </cell>
        </row>
        <row r="151">
          <cell r="L151">
            <v>21803</v>
          </cell>
          <cell r="M151" t="str">
            <v>LABORATORIUM</v>
          </cell>
          <cell r="O151">
            <v>21803</v>
          </cell>
          <cell r="P151" t="str">
            <v>Alat Lab</v>
          </cell>
        </row>
        <row r="152">
          <cell r="L152">
            <v>21901</v>
          </cell>
          <cell r="M152" t="str">
            <v>SURVEY</v>
          </cell>
          <cell r="O152">
            <v>21901</v>
          </cell>
          <cell r="P152" t="str">
            <v>Survey</v>
          </cell>
        </row>
        <row r="153">
          <cell r="L153">
            <v>22001</v>
          </cell>
          <cell r="M153" t="str">
            <v>KEBUTUHAN UMUM PABRIK</v>
          </cell>
          <cell r="O153">
            <v>22001</v>
          </cell>
          <cell r="P153" t="str">
            <v>Kebutuhan kebun</v>
          </cell>
        </row>
        <row r="154">
          <cell r="L154">
            <v>30101</v>
          </cell>
          <cell r="M154" t="str">
            <v>CONVEYOR ROLLER CHAIN &amp; SPROCKET</v>
          </cell>
          <cell r="O154">
            <v>30101</v>
          </cell>
          <cell r="P154" t="str">
            <v>NA</v>
          </cell>
        </row>
        <row r="155">
          <cell r="L155">
            <v>30201</v>
          </cell>
          <cell r="M155" t="str">
            <v>HYDRAULIC PARTS</v>
          </cell>
          <cell r="O155">
            <v>30201</v>
          </cell>
          <cell r="P155" t="str">
            <v>NA</v>
          </cell>
        </row>
        <row r="156">
          <cell r="L156">
            <v>30301</v>
          </cell>
          <cell r="M156" t="str">
            <v>PUMP &amp; PART</v>
          </cell>
          <cell r="O156">
            <v>30301</v>
          </cell>
          <cell r="P156" t="str">
            <v>NA</v>
          </cell>
        </row>
        <row r="157">
          <cell r="L157">
            <v>30302</v>
          </cell>
          <cell r="M157" t="str">
            <v>PUMP &amp; PART</v>
          </cell>
          <cell r="O157">
            <v>30302</v>
          </cell>
          <cell r="P157" t="str">
            <v>NA</v>
          </cell>
        </row>
        <row r="158">
          <cell r="L158">
            <v>30303</v>
          </cell>
          <cell r="M158" t="str">
            <v>PUMP &amp; PART</v>
          </cell>
          <cell r="O158">
            <v>30303</v>
          </cell>
          <cell r="P158" t="str">
            <v>NA</v>
          </cell>
        </row>
        <row r="159">
          <cell r="L159">
            <v>30304</v>
          </cell>
          <cell r="M159" t="str">
            <v>PUMP &amp; PART</v>
          </cell>
          <cell r="O159">
            <v>30304</v>
          </cell>
          <cell r="P159" t="str">
            <v>NA</v>
          </cell>
        </row>
        <row r="160">
          <cell r="L160">
            <v>30401</v>
          </cell>
          <cell r="M160" t="str">
            <v>SCREW CONVEYORS AND ELEVATORS PARTS</v>
          </cell>
          <cell r="O160">
            <v>30401</v>
          </cell>
          <cell r="P160" t="str">
            <v>NA</v>
          </cell>
        </row>
        <row r="161">
          <cell r="L161">
            <v>30402</v>
          </cell>
          <cell r="M161" t="str">
            <v>SCREW CONVEYORS AND ELEVATORS PARTS</v>
          </cell>
          <cell r="O161">
            <v>30402</v>
          </cell>
          <cell r="P161" t="str">
            <v>NA</v>
          </cell>
        </row>
        <row r="162">
          <cell r="L162">
            <v>30501</v>
          </cell>
          <cell r="M162" t="str">
            <v>FFB RECEPTION STATION</v>
          </cell>
          <cell r="O162">
            <v>30501</v>
          </cell>
          <cell r="P162" t="str">
            <v>NA</v>
          </cell>
        </row>
        <row r="163">
          <cell r="L163">
            <v>30502</v>
          </cell>
          <cell r="M163" t="str">
            <v>FFB RECEPTION STATION</v>
          </cell>
          <cell r="O163">
            <v>30502</v>
          </cell>
          <cell r="P163" t="str">
            <v>NA</v>
          </cell>
        </row>
        <row r="164">
          <cell r="L164">
            <v>30601</v>
          </cell>
          <cell r="M164" t="str">
            <v>STERILIZER STATION</v>
          </cell>
          <cell r="O164">
            <v>30601</v>
          </cell>
          <cell r="P164" t="str">
            <v>NA</v>
          </cell>
        </row>
        <row r="165">
          <cell r="L165">
            <v>30602</v>
          </cell>
          <cell r="M165" t="str">
            <v>STERILIZER STATION</v>
          </cell>
          <cell r="O165">
            <v>30602</v>
          </cell>
          <cell r="P165" t="str">
            <v>NA</v>
          </cell>
        </row>
        <row r="166">
          <cell r="L166">
            <v>30603</v>
          </cell>
          <cell r="M166" t="str">
            <v>STERILIZER STATION</v>
          </cell>
          <cell r="O166">
            <v>30603</v>
          </cell>
          <cell r="P166" t="str">
            <v>NA</v>
          </cell>
        </row>
        <row r="167">
          <cell r="L167">
            <v>30701</v>
          </cell>
          <cell r="M167" t="str">
            <v>HOISTING &amp; THRESHING STATION</v>
          </cell>
          <cell r="O167">
            <v>30701</v>
          </cell>
          <cell r="P167" t="str">
            <v>NA</v>
          </cell>
        </row>
        <row r="168">
          <cell r="L168">
            <v>30702</v>
          </cell>
          <cell r="M168" t="str">
            <v>HOISTING &amp; THRESHING STATION</v>
          </cell>
          <cell r="O168">
            <v>30702</v>
          </cell>
          <cell r="P168" t="str">
            <v>NA</v>
          </cell>
        </row>
        <row r="169">
          <cell r="L169">
            <v>30703</v>
          </cell>
          <cell r="M169" t="str">
            <v>HOISTING &amp; THRESHING STATION</v>
          </cell>
          <cell r="O169">
            <v>30703</v>
          </cell>
          <cell r="P169" t="str">
            <v>NA</v>
          </cell>
        </row>
        <row r="170">
          <cell r="L170">
            <v>30801</v>
          </cell>
          <cell r="M170" t="str">
            <v>EMPTY BUNCH PRESSING STATION</v>
          </cell>
          <cell r="O170">
            <v>30801</v>
          </cell>
          <cell r="P170" t="str">
            <v>NA</v>
          </cell>
        </row>
        <row r="171">
          <cell r="L171">
            <v>30802</v>
          </cell>
          <cell r="M171" t="str">
            <v>EMPTY BUNCH PRESSING STATION</v>
          </cell>
          <cell r="O171">
            <v>30802</v>
          </cell>
          <cell r="P171" t="str">
            <v>NA</v>
          </cell>
        </row>
        <row r="172">
          <cell r="L172">
            <v>30803</v>
          </cell>
          <cell r="M172" t="str">
            <v>EMPTY BUNCH PRESSING STATION</v>
          </cell>
          <cell r="O172">
            <v>30803</v>
          </cell>
          <cell r="P172" t="str">
            <v>NA</v>
          </cell>
        </row>
        <row r="173">
          <cell r="L173">
            <v>30804</v>
          </cell>
          <cell r="M173" t="str">
            <v>EMPTY BUNCH PRESSING STATION</v>
          </cell>
          <cell r="O173">
            <v>30804</v>
          </cell>
          <cell r="P173" t="str">
            <v>NA</v>
          </cell>
        </row>
        <row r="174">
          <cell r="L174">
            <v>30901</v>
          </cell>
          <cell r="M174" t="str">
            <v>DIGESTER &amp; PRESSING STATION</v>
          </cell>
          <cell r="O174">
            <v>30901</v>
          </cell>
          <cell r="P174" t="str">
            <v>NA</v>
          </cell>
        </row>
        <row r="175">
          <cell r="L175">
            <v>30902</v>
          </cell>
          <cell r="M175" t="str">
            <v>DIGESTER &amp; PRESSING STATION</v>
          </cell>
          <cell r="O175">
            <v>30902</v>
          </cell>
          <cell r="P175" t="str">
            <v>NA</v>
          </cell>
        </row>
        <row r="176">
          <cell r="L176">
            <v>30903</v>
          </cell>
          <cell r="M176" t="str">
            <v>DIGESTER &amp; PRESSING STATION</v>
          </cell>
          <cell r="O176">
            <v>30903</v>
          </cell>
          <cell r="P176" t="str">
            <v>NA</v>
          </cell>
        </row>
        <row r="177">
          <cell r="L177">
            <v>31001</v>
          </cell>
          <cell r="M177" t="str">
            <v>DEPERICARPING STATION</v>
          </cell>
          <cell r="O177">
            <v>31001</v>
          </cell>
          <cell r="P177" t="str">
            <v>NA</v>
          </cell>
        </row>
        <row r="178">
          <cell r="L178">
            <v>31101</v>
          </cell>
          <cell r="M178" t="str">
            <v>OIL CLARIFICATION STATION</v>
          </cell>
          <cell r="O178">
            <v>31101</v>
          </cell>
          <cell r="P178" t="str">
            <v>NA</v>
          </cell>
        </row>
        <row r="179">
          <cell r="L179">
            <v>31102</v>
          </cell>
          <cell r="M179" t="str">
            <v>OIL CLARIFICATION STATION</v>
          </cell>
          <cell r="O179">
            <v>31102</v>
          </cell>
          <cell r="P179" t="str">
            <v>NA</v>
          </cell>
        </row>
        <row r="180">
          <cell r="L180">
            <v>31103</v>
          </cell>
          <cell r="M180" t="str">
            <v>OIL CLARIFICATION STATION</v>
          </cell>
          <cell r="O180">
            <v>31103</v>
          </cell>
          <cell r="P180" t="str">
            <v>NA</v>
          </cell>
        </row>
        <row r="181">
          <cell r="L181">
            <v>31104</v>
          </cell>
          <cell r="M181" t="str">
            <v>OIL CLARIFICATION STATION</v>
          </cell>
          <cell r="O181">
            <v>31104</v>
          </cell>
          <cell r="P181" t="str">
            <v>NA</v>
          </cell>
        </row>
        <row r="182">
          <cell r="L182">
            <v>31105</v>
          </cell>
          <cell r="M182" t="str">
            <v>OIL CLARIFICATION STATION</v>
          </cell>
          <cell r="O182">
            <v>31105</v>
          </cell>
          <cell r="P182" t="str">
            <v>NA</v>
          </cell>
        </row>
        <row r="183">
          <cell r="L183">
            <v>31106</v>
          </cell>
          <cell r="M183" t="str">
            <v>OIL CLARIFICATION STATION</v>
          </cell>
          <cell r="O183">
            <v>31106</v>
          </cell>
          <cell r="P183" t="str">
            <v>NA</v>
          </cell>
        </row>
        <row r="184">
          <cell r="L184">
            <v>31107</v>
          </cell>
          <cell r="M184" t="str">
            <v>OIL CLARIFICATION STATION</v>
          </cell>
          <cell r="O184">
            <v>31107</v>
          </cell>
          <cell r="P184" t="str">
            <v>NA</v>
          </cell>
        </row>
        <row r="185">
          <cell r="L185">
            <v>31108</v>
          </cell>
          <cell r="M185" t="str">
            <v>OIL CLARIFICATION STATION</v>
          </cell>
          <cell r="O185">
            <v>31108</v>
          </cell>
          <cell r="P185" t="str">
            <v>NA</v>
          </cell>
        </row>
        <row r="186">
          <cell r="L186">
            <v>31201</v>
          </cell>
          <cell r="M186" t="str">
            <v>KERNEL RECOVERY STATION</v>
          </cell>
          <cell r="O186">
            <v>31201</v>
          </cell>
          <cell r="P186" t="str">
            <v>NA</v>
          </cell>
        </row>
        <row r="187">
          <cell r="L187">
            <v>31202</v>
          </cell>
          <cell r="M187" t="str">
            <v>KERNEL RECOVERY STATION</v>
          </cell>
          <cell r="O187">
            <v>31202</v>
          </cell>
          <cell r="P187" t="str">
            <v>NA</v>
          </cell>
        </row>
        <row r="188">
          <cell r="L188">
            <v>31203</v>
          </cell>
          <cell r="M188" t="str">
            <v>KERNEL RECOVERY STATION</v>
          </cell>
          <cell r="O188">
            <v>31203</v>
          </cell>
          <cell r="P188" t="str">
            <v>NA</v>
          </cell>
        </row>
        <row r="189">
          <cell r="L189">
            <v>31301</v>
          </cell>
          <cell r="M189" t="str">
            <v>BOILER HOUSE</v>
          </cell>
          <cell r="O189">
            <v>31301</v>
          </cell>
          <cell r="P189" t="str">
            <v>NA</v>
          </cell>
        </row>
        <row r="190">
          <cell r="L190">
            <v>31302</v>
          </cell>
          <cell r="M190" t="str">
            <v>BOILER HOUSE</v>
          </cell>
          <cell r="O190">
            <v>31302</v>
          </cell>
          <cell r="P190" t="str">
            <v>NA</v>
          </cell>
        </row>
        <row r="191">
          <cell r="L191">
            <v>31303</v>
          </cell>
          <cell r="M191" t="str">
            <v>BOILER HOUSE</v>
          </cell>
          <cell r="O191">
            <v>31303</v>
          </cell>
          <cell r="P191" t="str">
            <v>NA</v>
          </cell>
        </row>
        <row r="192">
          <cell r="L192">
            <v>31401</v>
          </cell>
          <cell r="M192" t="str">
            <v>POWER PLANT</v>
          </cell>
          <cell r="O192">
            <v>31401</v>
          </cell>
          <cell r="P192" t="str">
            <v>NA</v>
          </cell>
        </row>
        <row r="193">
          <cell r="L193">
            <v>31402</v>
          </cell>
          <cell r="M193" t="str">
            <v>POWER PLANT</v>
          </cell>
          <cell r="O193">
            <v>31402</v>
          </cell>
          <cell r="P193" t="str">
            <v>NA</v>
          </cell>
        </row>
        <row r="194">
          <cell r="L194">
            <v>31403</v>
          </cell>
          <cell r="M194" t="str">
            <v>POWER PLANT</v>
          </cell>
          <cell r="O194">
            <v>31403</v>
          </cell>
          <cell r="P194" t="str">
            <v>NA</v>
          </cell>
        </row>
        <row r="195">
          <cell r="L195">
            <v>31404</v>
          </cell>
          <cell r="M195" t="str">
            <v>POWER PLANT</v>
          </cell>
          <cell r="O195">
            <v>31404</v>
          </cell>
          <cell r="P195" t="str">
            <v>NA</v>
          </cell>
        </row>
        <row r="196">
          <cell r="L196">
            <v>31405</v>
          </cell>
          <cell r="M196" t="str">
            <v>POWER PLANT</v>
          </cell>
          <cell r="O196">
            <v>31405</v>
          </cell>
          <cell r="P196" t="str">
            <v>NA</v>
          </cell>
        </row>
        <row r="197">
          <cell r="L197">
            <v>31501</v>
          </cell>
          <cell r="M197" t="str">
            <v>WATER TREATMENT PLANT</v>
          </cell>
          <cell r="O197">
            <v>31501</v>
          </cell>
          <cell r="P197" t="str">
            <v>NA</v>
          </cell>
        </row>
        <row r="198">
          <cell r="L198">
            <v>31601</v>
          </cell>
          <cell r="M198" t="str">
            <v>BULK STORAGE TANK &amp; DESPATCH STATION</v>
          </cell>
          <cell r="O198">
            <v>31601</v>
          </cell>
          <cell r="P198" t="str">
            <v>NA</v>
          </cell>
        </row>
        <row r="199">
          <cell r="L199">
            <v>31701</v>
          </cell>
          <cell r="M199" t="str">
            <v>EFFLUENT TREATMENT PLANT</v>
          </cell>
          <cell r="O199">
            <v>31701</v>
          </cell>
          <cell r="P199" t="str">
            <v>NA</v>
          </cell>
        </row>
        <row r="200">
          <cell r="L200">
            <v>31801</v>
          </cell>
          <cell r="M200" t="str">
            <v>BIOGAS PLANT SPAREPARTS</v>
          </cell>
          <cell r="O200">
            <v>31801</v>
          </cell>
          <cell r="P200" t="str">
            <v>NA</v>
          </cell>
        </row>
        <row r="201">
          <cell r="L201">
            <v>31901</v>
          </cell>
          <cell r="M201" t="str">
            <v>EFB COMPOSTING PLANT PARTS</v>
          </cell>
          <cell r="O201">
            <v>31901</v>
          </cell>
          <cell r="P201" t="str">
            <v>NA</v>
          </cell>
        </row>
        <row r="202">
          <cell r="L202">
            <v>40101</v>
          </cell>
          <cell r="M202" t="str">
            <v>Pembibitan</v>
          </cell>
          <cell r="O202">
            <v>40101</v>
          </cell>
          <cell r="P202" t="str">
            <v>Pembibitan</v>
          </cell>
        </row>
        <row r="203">
          <cell r="L203">
            <v>40102</v>
          </cell>
          <cell r="M203" t="str">
            <v>INFRASTRUKTUR</v>
          </cell>
          <cell r="O203">
            <v>40102</v>
          </cell>
          <cell r="P203" t="str">
            <v>NA</v>
          </cell>
        </row>
        <row r="204">
          <cell r="L204">
            <v>40103</v>
          </cell>
          <cell r="M204" t="str">
            <v>ELEKTRIKAL</v>
          </cell>
          <cell r="O204">
            <v>40103</v>
          </cell>
          <cell r="P204" t="str">
            <v>NA</v>
          </cell>
        </row>
        <row r="205">
          <cell r="L205">
            <v>40201</v>
          </cell>
          <cell r="M205" t="str">
            <v>Kendaraan</v>
          </cell>
          <cell r="O205">
            <v>40201</v>
          </cell>
          <cell r="P205" t="str">
            <v>Kendaraan</v>
          </cell>
        </row>
        <row r="206">
          <cell r="L206">
            <v>40202</v>
          </cell>
          <cell r="M206" t="str">
            <v>Kendaraan</v>
          </cell>
          <cell r="O206">
            <v>40202</v>
          </cell>
          <cell r="P206" t="str">
            <v>Kendaraan</v>
          </cell>
        </row>
        <row r="207">
          <cell r="L207">
            <v>40203</v>
          </cell>
          <cell r="M207" t="str">
            <v>Kendaraan</v>
          </cell>
          <cell r="O207">
            <v>40203</v>
          </cell>
          <cell r="P207" t="str">
            <v>Kendaraan</v>
          </cell>
        </row>
        <row r="208">
          <cell r="L208">
            <v>40204</v>
          </cell>
          <cell r="M208" t="str">
            <v>Kendaraan</v>
          </cell>
          <cell r="O208">
            <v>40204</v>
          </cell>
          <cell r="P208" t="str">
            <v>Kendaraan</v>
          </cell>
        </row>
        <row r="209">
          <cell r="L209">
            <v>40205</v>
          </cell>
          <cell r="M209" t="str">
            <v>Kendaraan</v>
          </cell>
          <cell r="O209">
            <v>40205</v>
          </cell>
          <cell r="P209" t="str">
            <v>Kendaraan</v>
          </cell>
        </row>
        <row r="210">
          <cell r="L210">
            <v>40301</v>
          </cell>
          <cell r="M210" t="str">
            <v>Alat Berat</v>
          </cell>
          <cell r="O210">
            <v>40301</v>
          </cell>
          <cell r="P210" t="str">
            <v>Alat Berat</v>
          </cell>
        </row>
        <row r="211">
          <cell r="L211">
            <v>40302</v>
          </cell>
          <cell r="M211" t="str">
            <v>Alat Berat</v>
          </cell>
          <cell r="O211">
            <v>40302</v>
          </cell>
          <cell r="P211" t="str">
            <v>Alat Berat</v>
          </cell>
        </row>
        <row r="212">
          <cell r="L212">
            <v>40303</v>
          </cell>
          <cell r="M212" t="str">
            <v>Alat Berat</v>
          </cell>
          <cell r="O212">
            <v>40303</v>
          </cell>
          <cell r="P212" t="str">
            <v>Alat Berat</v>
          </cell>
        </row>
        <row r="213">
          <cell r="L213">
            <v>40304</v>
          </cell>
          <cell r="M213" t="str">
            <v>Alat Berat</v>
          </cell>
          <cell r="O213">
            <v>40304</v>
          </cell>
          <cell r="P213" t="str">
            <v>Alat Berat</v>
          </cell>
        </row>
        <row r="214">
          <cell r="L214">
            <v>40305</v>
          </cell>
          <cell r="M214" t="str">
            <v>Alat Berat</v>
          </cell>
          <cell r="O214">
            <v>40305</v>
          </cell>
          <cell r="P214" t="str">
            <v>Alat Berat</v>
          </cell>
        </row>
        <row r="215">
          <cell r="L215">
            <v>40306</v>
          </cell>
          <cell r="M215" t="str">
            <v>Alat Berat</v>
          </cell>
          <cell r="O215">
            <v>40306</v>
          </cell>
          <cell r="P215" t="str">
            <v>Alat Berat</v>
          </cell>
        </row>
        <row r="216">
          <cell r="L216">
            <v>40307</v>
          </cell>
          <cell r="M216" t="str">
            <v>Alat Berat</v>
          </cell>
          <cell r="O216">
            <v>40307</v>
          </cell>
          <cell r="P216" t="str">
            <v>Alat Berat</v>
          </cell>
        </row>
        <row r="217">
          <cell r="L217">
            <v>40308</v>
          </cell>
          <cell r="M217" t="str">
            <v>Alat Berat</v>
          </cell>
          <cell r="O217">
            <v>40308</v>
          </cell>
          <cell r="P217" t="str">
            <v>Alat Berat</v>
          </cell>
        </row>
        <row r="218">
          <cell r="L218">
            <v>40309</v>
          </cell>
          <cell r="M218" t="str">
            <v>Alat Berat</v>
          </cell>
          <cell r="O218">
            <v>40309</v>
          </cell>
          <cell r="P218" t="str">
            <v>Alat Berat</v>
          </cell>
        </row>
        <row r="219">
          <cell r="L219">
            <v>40310</v>
          </cell>
          <cell r="M219" t="str">
            <v>Alat Berat</v>
          </cell>
          <cell r="O219">
            <v>40310</v>
          </cell>
          <cell r="P219" t="str">
            <v>Alat Berat</v>
          </cell>
        </row>
        <row r="220">
          <cell r="L220">
            <v>40311</v>
          </cell>
          <cell r="M220" t="str">
            <v>Alat Berat</v>
          </cell>
          <cell r="O220">
            <v>40311</v>
          </cell>
          <cell r="P220" t="str">
            <v>Alat Berat</v>
          </cell>
        </row>
        <row r="221">
          <cell r="L221">
            <v>40312</v>
          </cell>
          <cell r="M221" t="str">
            <v>Attachment Alat Berat</v>
          </cell>
          <cell r="O221">
            <v>40312</v>
          </cell>
          <cell r="P221" t="str">
            <v>Attachment Alat Berat</v>
          </cell>
        </row>
        <row r="222">
          <cell r="L222">
            <v>40401</v>
          </cell>
          <cell r="M222" t="str">
            <v>Attachment Alat Berat</v>
          </cell>
          <cell r="O222">
            <v>40401</v>
          </cell>
          <cell r="P222" t="str">
            <v>Attachment Alat Berat</v>
          </cell>
        </row>
        <row r="223">
          <cell r="L223">
            <v>40402</v>
          </cell>
          <cell r="M223" t="str">
            <v>Kendaraan</v>
          </cell>
          <cell r="O223">
            <v>40402</v>
          </cell>
          <cell r="P223" t="str">
            <v>Kendaraan</v>
          </cell>
        </row>
        <row r="224">
          <cell r="L224">
            <v>40403</v>
          </cell>
          <cell r="M224" t="str">
            <v>POWER PLANT</v>
          </cell>
          <cell r="O224">
            <v>40403</v>
          </cell>
          <cell r="P224" t="str">
            <v>NA</v>
          </cell>
        </row>
        <row r="225">
          <cell r="L225">
            <v>40404</v>
          </cell>
          <cell r="M225" t="str">
            <v>MILL MACHINERIES</v>
          </cell>
          <cell r="O225">
            <v>40404</v>
          </cell>
          <cell r="P225" t="str">
            <v>NA</v>
          </cell>
        </row>
        <row r="226">
          <cell r="L226">
            <v>40405</v>
          </cell>
          <cell r="M226" t="str">
            <v>PUMP &amp; PART</v>
          </cell>
          <cell r="O226">
            <v>40405</v>
          </cell>
          <cell r="P226" t="str">
            <v>Mesin</v>
          </cell>
        </row>
        <row r="227">
          <cell r="L227">
            <v>40406</v>
          </cell>
          <cell r="M227" t="str">
            <v>WATER TREATMENT PLANT</v>
          </cell>
          <cell r="O227">
            <v>40406</v>
          </cell>
          <cell r="P227" t="str">
            <v>NA</v>
          </cell>
        </row>
        <row r="228">
          <cell r="L228">
            <v>40407</v>
          </cell>
          <cell r="M228" t="str">
            <v>LABORATORIUM</v>
          </cell>
          <cell r="O228">
            <v>40407</v>
          </cell>
          <cell r="P228" t="str">
            <v>NA</v>
          </cell>
        </row>
        <row r="229">
          <cell r="L229">
            <v>40408</v>
          </cell>
          <cell r="M229" t="str">
            <v>MILL MACHINERIES</v>
          </cell>
          <cell r="O229">
            <v>40408</v>
          </cell>
          <cell r="P229" t="str">
            <v>NA</v>
          </cell>
        </row>
        <row r="230">
          <cell r="L230">
            <v>40409</v>
          </cell>
          <cell r="M230" t="str">
            <v>MILL MACHINERIES</v>
          </cell>
          <cell r="O230">
            <v>40409</v>
          </cell>
          <cell r="P230" t="str">
            <v>NA</v>
          </cell>
        </row>
        <row r="231">
          <cell r="L231">
            <v>40410</v>
          </cell>
          <cell r="M231" t="str">
            <v xml:space="preserve">WORKSHOP </v>
          </cell>
          <cell r="O231">
            <v>40410</v>
          </cell>
          <cell r="P231" t="str">
            <v>Mesin</v>
          </cell>
        </row>
        <row r="232">
          <cell r="L232">
            <v>40411</v>
          </cell>
          <cell r="M232" t="str">
            <v>MILL MACHINERIES</v>
          </cell>
          <cell r="O232">
            <v>40411</v>
          </cell>
          <cell r="P232" t="str">
            <v>Mesin</v>
          </cell>
        </row>
        <row r="233">
          <cell r="L233">
            <v>40501</v>
          </cell>
          <cell r="M233" t="str">
            <v>Furniture</v>
          </cell>
          <cell r="O233">
            <v>40501</v>
          </cell>
          <cell r="P233" t="str">
            <v>Furniture</v>
          </cell>
        </row>
        <row r="234">
          <cell r="L234">
            <v>40502</v>
          </cell>
          <cell r="M234" t="str">
            <v>ELEKTRONIK</v>
          </cell>
          <cell r="O234">
            <v>40502</v>
          </cell>
          <cell r="P234" t="str">
            <v>Elektronik</v>
          </cell>
        </row>
        <row r="235">
          <cell r="L235">
            <v>40601</v>
          </cell>
          <cell r="M235" t="str">
            <v>Computer &amp; Parts</v>
          </cell>
          <cell r="O235">
            <v>40601</v>
          </cell>
          <cell r="P235" t="str">
            <v>Computer &amp; Parts</v>
          </cell>
        </row>
        <row r="236">
          <cell r="L236">
            <v>40602</v>
          </cell>
          <cell r="M236" t="str">
            <v>ELEKTRONIK</v>
          </cell>
          <cell r="O236">
            <v>40602</v>
          </cell>
          <cell r="P236" t="str">
            <v>Elektronik</v>
          </cell>
        </row>
        <row r="237">
          <cell r="L237">
            <v>40603</v>
          </cell>
          <cell r="M237" t="str">
            <v>LABORATORIUM</v>
          </cell>
          <cell r="O237">
            <v>40603</v>
          </cell>
          <cell r="P237" t="str">
            <v>Alat Lab</v>
          </cell>
        </row>
        <row r="238">
          <cell r="L238">
            <v>40604</v>
          </cell>
          <cell r="M238" t="str">
            <v>SURVEY</v>
          </cell>
          <cell r="O238">
            <v>40604</v>
          </cell>
          <cell r="P238" t="str">
            <v>Survey</v>
          </cell>
        </row>
        <row r="239">
          <cell r="L239">
            <v>40605</v>
          </cell>
          <cell r="M239" t="str">
            <v>TANGKI</v>
          </cell>
          <cell r="O239">
            <v>40605</v>
          </cell>
          <cell r="P239" t="str">
            <v>Kebutuhan kebun</v>
          </cell>
        </row>
        <row r="240">
          <cell r="L240">
            <v>40606</v>
          </cell>
          <cell r="M240" t="str">
            <v xml:space="preserve">WORKSHOP </v>
          </cell>
          <cell r="O240">
            <v>40606</v>
          </cell>
          <cell r="P240" t="str">
            <v>Mesin</v>
          </cell>
        </row>
        <row r="241">
          <cell r="L241">
            <v>40701</v>
          </cell>
          <cell r="M241" t="str">
            <v>Computer &amp; Parts</v>
          </cell>
          <cell r="O241">
            <v>40701</v>
          </cell>
          <cell r="P241" t="str">
            <v>Computer &amp; Parts</v>
          </cell>
        </row>
        <row r="242">
          <cell r="L242">
            <v>50100</v>
          </cell>
          <cell r="M242" t="str">
            <v>NA</v>
          </cell>
          <cell r="O242">
            <v>50100</v>
          </cell>
          <cell r="P242" t="str">
            <v>NA</v>
          </cell>
        </row>
        <row r="243">
          <cell r="L243">
            <v>50200</v>
          </cell>
          <cell r="M243" t="str">
            <v>NA</v>
          </cell>
          <cell r="O243">
            <v>50200</v>
          </cell>
          <cell r="P243" t="str">
            <v>NA</v>
          </cell>
        </row>
        <row r="244">
          <cell r="L244">
            <v>50300</v>
          </cell>
          <cell r="M244" t="str">
            <v>NA</v>
          </cell>
          <cell r="O244">
            <v>50300</v>
          </cell>
          <cell r="P244" t="str">
            <v>NA</v>
          </cell>
        </row>
        <row r="245">
          <cell r="L245">
            <v>50400</v>
          </cell>
          <cell r="M245" t="str">
            <v>NA</v>
          </cell>
          <cell r="O245">
            <v>50400</v>
          </cell>
          <cell r="P245" t="str">
            <v>NA</v>
          </cell>
        </row>
        <row r="246">
          <cell r="L246">
            <v>60100</v>
          </cell>
          <cell r="M246" t="str">
            <v>NA</v>
          </cell>
          <cell r="O246">
            <v>60100</v>
          </cell>
          <cell r="P246" t="str">
            <v>NA</v>
          </cell>
        </row>
        <row r="247">
          <cell r="L247">
            <v>60200</v>
          </cell>
          <cell r="M247" t="str">
            <v>NA</v>
          </cell>
          <cell r="O247">
            <v>60200</v>
          </cell>
          <cell r="P247" t="str">
            <v>NA</v>
          </cell>
        </row>
        <row r="248">
          <cell r="L248">
            <v>60300</v>
          </cell>
          <cell r="M248" t="str">
            <v>NA</v>
          </cell>
          <cell r="O248">
            <v>60300</v>
          </cell>
          <cell r="P248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Name"/>
      <sheetName val="ChargeCode"/>
      <sheetName val="PM Tools 1 "/>
      <sheetName val="PMtools excel"/>
      <sheetName val="PM Tools 2"/>
      <sheetName val="PM Tools 3"/>
      <sheetName val="PM Tools 4"/>
      <sheetName val="PM Tools 5"/>
      <sheetName val="PM Tools 6"/>
      <sheetName val="PM Tools 7"/>
      <sheetName val="PM Tools 8"/>
      <sheetName val="PM Tools 9"/>
      <sheetName val="PM Tools 10"/>
      <sheetName val="TimeSheet"/>
    </sheetNames>
    <sheetDataSet>
      <sheetData sheetId="0"/>
      <sheetData sheetId="1"/>
      <sheetData sheetId="2"/>
      <sheetData sheetId="3">
        <row r="2">
          <cell r="C2" t="str">
            <v>Marisa Anggraini Mutiara</v>
          </cell>
        </row>
        <row r="5">
          <cell r="D5" t="str">
            <v>Finance, Accounting &amp; Tax Division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Upload (2)"/>
      <sheetName val="Charge Code"/>
      <sheetName val="Name"/>
      <sheetName val="PM Tools 1 "/>
      <sheetName val="TimeSheet"/>
      <sheetName val="Sheet1"/>
    </sheetNames>
    <sheetDataSet>
      <sheetData sheetId="0"/>
      <sheetData sheetId="1"/>
      <sheetData sheetId="2"/>
      <sheetData sheetId="3">
        <row r="3">
          <cell r="B3" t="str">
            <v>Afdal Afif Amran</v>
          </cell>
        </row>
        <row r="4">
          <cell r="B4" t="str">
            <v>Affandy Rey</v>
          </cell>
        </row>
        <row r="5">
          <cell r="B5" t="str">
            <v>Ahmad Maulana Yusuf Bahtiar</v>
          </cell>
        </row>
        <row r="6">
          <cell r="B6" t="str">
            <v>Ahmad Shufi</v>
          </cell>
        </row>
        <row r="7">
          <cell r="B7" t="str">
            <v>Ahsan Khuluk</v>
          </cell>
        </row>
        <row r="8">
          <cell r="B8" t="str">
            <v>Ajeng Fitrianingtyas</v>
          </cell>
        </row>
        <row r="9">
          <cell r="B9" t="str">
            <v>Akbar Fauzi</v>
          </cell>
        </row>
        <row r="10">
          <cell r="B10" t="str">
            <v>Akbar Maulana</v>
          </cell>
        </row>
        <row r="11">
          <cell r="B11" t="str">
            <v>Alfarabi Alvin Chena</v>
          </cell>
        </row>
        <row r="12">
          <cell r="B12" t="str">
            <v>Alva Kristianto Mardi</v>
          </cell>
        </row>
        <row r="13">
          <cell r="B13" t="str">
            <v>Amanda Oktavina</v>
          </cell>
        </row>
        <row r="14">
          <cell r="B14" t="str">
            <v>Ananto Umar Abdillah</v>
          </cell>
        </row>
        <row r="15">
          <cell r="B15" t="str">
            <v>Andre Christian</v>
          </cell>
        </row>
        <row r="16">
          <cell r="B16" t="str">
            <v>Arfin Syadziy Bairuha</v>
          </cell>
        </row>
        <row r="17">
          <cell r="B17" t="str">
            <v>Arie Valdano T</v>
          </cell>
        </row>
        <row r="18">
          <cell r="B18" t="str">
            <v>Bambang Feri Hermasnyah</v>
          </cell>
        </row>
        <row r="19">
          <cell r="B19" t="str">
            <v>Bima Kurnia Syaputra</v>
          </cell>
        </row>
        <row r="20">
          <cell r="B20" t="str">
            <v>Budiharta</v>
          </cell>
        </row>
        <row r="21">
          <cell r="B21" t="str">
            <v>Cornel Hugroseno</v>
          </cell>
        </row>
        <row r="22">
          <cell r="B22" t="str">
            <v>Dani Riyanto Putro</v>
          </cell>
        </row>
        <row r="23">
          <cell r="B23" t="str">
            <v>David Aaron</v>
          </cell>
        </row>
        <row r="24">
          <cell r="B24" t="str">
            <v>Deni Rinaldi</v>
          </cell>
        </row>
        <row r="25">
          <cell r="B25" t="str">
            <v>Denny</v>
          </cell>
        </row>
        <row r="26">
          <cell r="B26" t="str">
            <v>Deny Mulyadi</v>
          </cell>
        </row>
        <row r="27">
          <cell r="B27" t="str">
            <v>Desi Windiana Lazury</v>
          </cell>
        </row>
        <row r="28">
          <cell r="B28" t="str">
            <v>Dida Adams Arizona</v>
          </cell>
        </row>
        <row r="29">
          <cell r="B29" t="str">
            <v>Dwi Surahman</v>
          </cell>
        </row>
        <row r="30">
          <cell r="B30" t="str">
            <v>Edi Gunawan</v>
          </cell>
        </row>
        <row r="31">
          <cell r="B31" t="str">
            <v>Elang Fajar Sasongko</v>
          </cell>
        </row>
        <row r="32">
          <cell r="B32" t="str">
            <v>Evander Filipi</v>
          </cell>
        </row>
        <row r="33">
          <cell r="B33" t="str">
            <v>Fachri Abdilah</v>
          </cell>
        </row>
        <row r="34">
          <cell r="B34" t="str">
            <v>Fadhlillah Fariz Hasabi</v>
          </cell>
        </row>
        <row r="35">
          <cell r="B35" t="str">
            <v>Fadli Oktafiano</v>
          </cell>
        </row>
        <row r="36">
          <cell r="B36" t="str">
            <v>Fahrul Ramadhan</v>
          </cell>
        </row>
        <row r="37">
          <cell r="B37" t="str">
            <v>Faisal Hamdi Hasibuan</v>
          </cell>
        </row>
        <row r="38">
          <cell r="B38" t="str">
            <v>Fajarwati</v>
          </cell>
        </row>
        <row r="39">
          <cell r="B39" t="str">
            <v>Ferry Jayadipura</v>
          </cell>
        </row>
        <row r="40">
          <cell r="B40" t="str">
            <v>Feterachman Berlian Yahya</v>
          </cell>
        </row>
        <row r="41">
          <cell r="B41" t="str">
            <v>Gema Thifal Ariq Ghani</v>
          </cell>
        </row>
        <row r="42">
          <cell r="B42" t="str">
            <v>Gina Permana</v>
          </cell>
        </row>
        <row r="43">
          <cell r="B43" t="str">
            <v>Hardiansyah</v>
          </cell>
        </row>
        <row r="44">
          <cell r="B44" t="str">
            <v>Hardiansyah (aceng)</v>
          </cell>
        </row>
        <row r="45">
          <cell r="B45" t="str">
            <v>Hikmah Lia Amalia Solihah</v>
          </cell>
        </row>
        <row r="46">
          <cell r="B46" t="str">
            <v>Irma Siti Rochmat</v>
          </cell>
        </row>
        <row r="47">
          <cell r="B47" t="str">
            <v>Irvan Hidayat</v>
          </cell>
        </row>
        <row r="48">
          <cell r="B48" t="str">
            <v>Iswahyudi</v>
          </cell>
        </row>
        <row r="49">
          <cell r="B49" t="str">
            <v>Izzha Kurniawan</v>
          </cell>
        </row>
        <row r="50">
          <cell r="B50" t="str">
            <v>Jingga Sella</v>
          </cell>
        </row>
        <row r="51">
          <cell r="B51" t="str">
            <v>Kartika Utami</v>
          </cell>
        </row>
        <row r="52">
          <cell r="B52" t="str">
            <v>Koyo Alex Oka Malau</v>
          </cell>
        </row>
        <row r="53">
          <cell r="B53" t="str">
            <v>Kuncoro Renaldy Surya</v>
          </cell>
        </row>
        <row r="54">
          <cell r="B54" t="str">
            <v>Leevy Dano Malik</v>
          </cell>
        </row>
        <row r="55">
          <cell r="B55" t="str">
            <v>Lukas Orvin Orbandi</v>
          </cell>
        </row>
        <row r="56">
          <cell r="B56" t="str">
            <v>Lukmanul Hakim</v>
          </cell>
        </row>
        <row r="57">
          <cell r="B57" t="str">
            <v>M. Ikhwanul Luthfie</v>
          </cell>
        </row>
        <row r="58">
          <cell r="B58" t="str">
            <v>Marisa Anggraini Mutiara</v>
          </cell>
        </row>
        <row r="59">
          <cell r="B59" t="str">
            <v>Marlina</v>
          </cell>
        </row>
        <row r="60">
          <cell r="B60" t="str">
            <v>Meirani Pinantun Sukmanding</v>
          </cell>
        </row>
        <row r="61">
          <cell r="B61" t="str">
            <v>Merlin</v>
          </cell>
        </row>
        <row r="62">
          <cell r="B62" t="str">
            <v>Moh. Rizki Yuliansyah</v>
          </cell>
        </row>
        <row r="63">
          <cell r="B63" t="str">
            <v>Muadz Askarul Muslim</v>
          </cell>
        </row>
        <row r="64">
          <cell r="B64" t="str">
            <v>Muchamad Ardiansyah</v>
          </cell>
        </row>
        <row r="65">
          <cell r="B65" t="str">
            <v>Muhamad Syukron Nafik</v>
          </cell>
        </row>
        <row r="66">
          <cell r="B66" t="str">
            <v>Muhammad Ammar Rinjani</v>
          </cell>
        </row>
        <row r="67">
          <cell r="B67" t="str">
            <v>Muhammad Kahfi</v>
          </cell>
        </row>
        <row r="68">
          <cell r="B68" t="str">
            <v>Muhammad Rifky Raynaldi</v>
          </cell>
        </row>
        <row r="69">
          <cell r="B69" t="str">
            <v>Muhammad Rizky Hijriyah Bahri</v>
          </cell>
        </row>
        <row r="70">
          <cell r="B70" t="str">
            <v>Mustika Putri</v>
          </cell>
        </row>
        <row r="71">
          <cell r="B71" t="str">
            <v>Nadya Fadhila</v>
          </cell>
        </row>
        <row r="72">
          <cell r="B72" t="str">
            <v>Naufal Hisyam Faizsyahly Fadhilah</v>
          </cell>
        </row>
        <row r="73">
          <cell r="B73" t="str">
            <v>Nauval Purnomo Sidi</v>
          </cell>
        </row>
        <row r="74">
          <cell r="B74" t="str">
            <v>Noldy Febby Inaldo</v>
          </cell>
        </row>
        <row r="75">
          <cell r="B75" t="str">
            <v>Nugroho Dwi Saputro</v>
          </cell>
        </row>
        <row r="76">
          <cell r="B76" t="str">
            <v>Pramudya Rian Dewantoro</v>
          </cell>
        </row>
        <row r="77">
          <cell r="B77" t="str">
            <v>Rafdhi Herlisandhi Muharram</v>
          </cell>
        </row>
        <row r="78">
          <cell r="B78" t="str">
            <v>Randy William</v>
          </cell>
        </row>
        <row r="79">
          <cell r="B79" t="str">
            <v>Ratna Indriani</v>
          </cell>
        </row>
        <row r="80">
          <cell r="B80" t="str">
            <v>Ravi</v>
          </cell>
        </row>
        <row r="81">
          <cell r="B81" t="str">
            <v>Revilia Patra, S.Kom</v>
          </cell>
        </row>
        <row r="82">
          <cell r="B82" t="str">
            <v>Ricky Wardani</v>
          </cell>
        </row>
        <row r="83">
          <cell r="B83" t="str">
            <v>Ridhwan Khairullah Nurinsani</v>
          </cell>
        </row>
        <row r="84">
          <cell r="B84" t="str">
            <v>Rifka Kurnia Irfiana</v>
          </cell>
        </row>
        <row r="85">
          <cell r="B85" t="str">
            <v>Riri Novita</v>
          </cell>
        </row>
        <row r="86">
          <cell r="B86" t="str">
            <v>Risti Agapeni</v>
          </cell>
        </row>
        <row r="87">
          <cell r="B87" t="str">
            <v>Rizky Maulana</v>
          </cell>
        </row>
        <row r="88">
          <cell r="B88" t="str">
            <v>Rodney Giovanni Maringka</v>
          </cell>
        </row>
        <row r="89">
          <cell r="B89" t="str">
            <v>Ryan Nanda Utama</v>
          </cell>
        </row>
        <row r="90">
          <cell r="B90" t="str">
            <v>Samsul Ma'arif</v>
          </cell>
        </row>
        <row r="91">
          <cell r="B91" t="str">
            <v>Sepmin Sarina Manurung</v>
          </cell>
        </row>
        <row r="92">
          <cell r="B92" t="str">
            <v>Siska Wahyu Oktavia</v>
          </cell>
        </row>
        <row r="93">
          <cell r="B93" t="str">
            <v>Siska Wahyu Ristanto</v>
          </cell>
        </row>
        <row r="94">
          <cell r="B94" t="str">
            <v>Soepartiwi</v>
          </cell>
        </row>
        <row r="95">
          <cell r="B95" t="str">
            <v>Suci Amita Dewi</v>
          </cell>
        </row>
        <row r="96">
          <cell r="B96" t="str">
            <v>Sugar Pramana</v>
          </cell>
        </row>
        <row r="97">
          <cell r="B97" t="str">
            <v>Syahrul Ataufik</v>
          </cell>
        </row>
        <row r="98">
          <cell r="B98" t="str">
            <v>Syifa Auliyaa</v>
          </cell>
        </row>
        <row r="99">
          <cell r="B99" t="str">
            <v>Tjiu Stany</v>
          </cell>
        </row>
        <row r="100">
          <cell r="B100" t="str">
            <v>Tri Eka Putra</v>
          </cell>
        </row>
        <row r="101">
          <cell r="B101" t="str">
            <v>Triono Nugroho</v>
          </cell>
        </row>
        <row r="102">
          <cell r="B102" t="str">
            <v>Ucok Fumario</v>
          </cell>
        </row>
        <row r="103">
          <cell r="B103" t="str">
            <v>Wahyu Kurniawan</v>
          </cell>
        </row>
        <row r="104">
          <cell r="B104" t="str">
            <v>Wahyu Setyo Nugroho</v>
          </cell>
        </row>
        <row r="105">
          <cell r="B105" t="str">
            <v>Willy Lesmana</v>
          </cell>
        </row>
        <row r="106">
          <cell r="B106" t="str">
            <v>Yana Andika</v>
          </cell>
        </row>
        <row r="107">
          <cell r="B107" t="str">
            <v>Yenry Sugiarto Setiawan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ni"/>
      <sheetName val="Sheet1"/>
      <sheetName val="Sheet2"/>
    </sheetNames>
    <sheetDataSet>
      <sheetData sheetId="0"/>
      <sheetData sheetId="1">
        <row r="1">
          <cell r="N1">
            <v>0</v>
          </cell>
          <cell r="O1" t="str">
            <v>ESTATE</v>
          </cell>
        </row>
        <row r="2">
          <cell r="N2">
            <v>1000</v>
          </cell>
          <cell r="O2" t="str">
            <v>PART ALAT BERAT</v>
          </cell>
        </row>
        <row r="3">
          <cell r="N3">
            <v>1001</v>
          </cell>
          <cell r="O3" t="str">
            <v>NA</v>
          </cell>
        </row>
        <row r="4">
          <cell r="N4">
            <v>1002</v>
          </cell>
          <cell r="O4" t="str">
            <v>PART KENDARAAN</v>
          </cell>
        </row>
        <row r="5">
          <cell r="N5">
            <v>1003</v>
          </cell>
          <cell r="O5" t="str">
            <v>NA</v>
          </cell>
        </row>
        <row r="6">
          <cell r="N6">
            <v>1004</v>
          </cell>
          <cell r="O6" t="str">
            <v>Computer &amp; Parts</v>
          </cell>
        </row>
        <row r="7">
          <cell r="N7">
            <v>1005</v>
          </cell>
          <cell r="O7" t="str">
            <v>NA</v>
          </cell>
        </row>
        <row r="8">
          <cell r="N8">
            <v>1006</v>
          </cell>
          <cell r="O8" t="str">
            <v>NA</v>
          </cell>
        </row>
        <row r="9">
          <cell r="N9">
            <v>1007</v>
          </cell>
          <cell r="O9" t="str">
            <v>Asuransi</v>
          </cell>
        </row>
        <row r="10">
          <cell r="N10">
            <v>1008</v>
          </cell>
          <cell r="O10" t="str">
            <v>NA</v>
          </cell>
        </row>
        <row r="11">
          <cell r="N11">
            <v>1009</v>
          </cell>
          <cell r="O11" t="str">
            <v>Jasa Laboratorium</v>
          </cell>
        </row>
        <row r="12">
          <cell r="N12">
            <v>1010</v>
          </cell>
          <cell r="O12" t="str">
            <v>NA</v>
          </cell>
        </row>
        <row r="13">
          <cell r="N13">
            <v>10101</v>
          </cell>
          <cell r="O13" t="str">
            <v>AGRICHEMICAL</v>
          </cell>
        </row>
        <row r="14">
          <cell r="N14">
            <v>10102</v>
          </cell>
          <cell r="O14" t="str">
            <v>AGRICHEMICAL</v>
          </cell>
        </row>
        <row r="15">
          <cell r="N15">
            <v>10103</v>
          </cell>
          <cell r="O15" t="str">
            <v>AGRICHEMICAL</v>
          </cell>
        </row>
        <row r="16">
          <cell r="N16">
            <v>10104</v>
          </cell>
          <cell r="O16" t="str">
            <v>AGRICHEMICAL</v>
          </cell>
        </row>
        <row r="17">
          <cell r="N17">
            <v>1011</v>
          </cell>
          <cell r="O17" t="str">
            <v>NA</v>
          </cell>
        </row>
        <row r="18">
          <cell r="N18">
            <v>1012</v>
          </cell>
          <cell r="O18" t="str">
            <v>NA</v>
          </cell>
        </row>
        <row r="19">
          <cell r="N19">
            <v>1013</v>
          </cell>
          <cell r="O19" t="str">
            <v>Transportasi</v>
          </cell>
        </row>
        <row r="20">
          <cell r="N20">
            <v>1014</v>
          </cell>
          <cell r="O20" t="str">
            <v>General Sparepart</v>
          </cell>
        </row>
        <row r="21">
          <cell r="N21">
            <v>1015</v>
          </cell>
          <cell r="O21" t="str">
            <v xml:space="preserve">WORKSHOP </v>
          </cell>
        </row>
        <row r="22">
          <cell r="N22">
            <v>1016</v>
          </cell>
          <cell r="O22" t="str">
            <v>NA</v>
          </cell>
        </row>
        <row r="23">
          <cell r="N23">
            <v>1017</v>
          </cell>
          <cell r="O23" t="str">
            <v>NA</v>
          </cell>
        </row>
        <row r="24">
          <cell r="N24">
            <v>10201</v>
          </cell>
          <cell r="O24" t="str">
            <v>BIBIT</v>
          </cell>
        </row>
        <row r="25">
          <cell r="N25">
            <v>10301</v>
          </cell>
          <cell r="O25" t="str">
            <v>Kacangan</v>
          </cell>
        </row>
        <row r="26">
          <cell r="N26">
            <v>10401</v>
          </cell>
          <cell r="O26" t="str">
            <v>Alat Panen</v>
          </cell>
        </row>
        <row r="27">
          <cell r="N27">
            <v>10402</v>
          </cell>
          <cell r="O27" t="str">
            <v>Pembibitan</v>
          </cell>
        </row>
        <row r="28">
          <cell r="N28">
            <v>10403</v>
          </cell>
          <cell r="O28" t="str">
            <v>Alat Kebun</v>
          </cell>
        </row>
        <row r="29">
          <cell r="N29">
            <v>10501</v>
          </cell>
          <cell r="O29" t="str">
            <v>Fertilizers</v>
          </cell>
        </row>
        <row r="30">
          <cell r="N30">
            <v>10502</v>
          </cell>
          <cell r="O30" t="str">
            <v>Fertilizers</v>
          </cell>
        </row>
        <row r="31">
          <cell r="N31">
            <v>10503</v>
          </cell>
          <cell r="O31" t="str">
            <v>Fertilizers</v>
          </cell>
        </row>
        <row r="32">
          <cell r="N32">
            <v>20101</v>
          </cell>
          <cell r="O32" t="str">
            <v>Kebutuhan kebun</v>
          </cell>
        </row>
        <row r="33">
          <cell r="N33">
            <v>20102</v>
          </cell>
          <cell r="O33" t="str">
            <v>Kebutuhan kebun</v>
          </cell>
        </row>
        <row r="34">
          <cell r="N34">
            <v>20103</v>
          </cell>
          <cell r="O34" t="str">
            <v xml:space="preserve">WORKSHOP </v>
          </cell>
        </row>
        <row r="35">
          <cell r="N35">
            <v>20104</v>
          </cell>
          <cell r="O35" t="str">
            <v xml:space="preserve">WORKSHOP </v>
          </cell>
        </row>
        <row r="36">
          <cell r="N36">
            <v>20201</v>
          </cell>
          <cell r="O36" t="str">
            <v>General Sparepart</v>
          </cell>
        </row>
        <row r="37">
          <cell r="N37">
            <v>20202</v>
          </cell>
          <cell r="O37" t="str">
            <v>General Sparepart</v>
          </cell>
        </row>
        <row r="38">
          <cell r="N38">
            <v>20203</v>
          </cell>
          <cell r="O38" t="str">
            <v>General Sparepart</v>
          </cell>
        </row>
        <row r="39">
          <cell r="N39">
            <v>20204</v>
          </cell>
          <cell r="O39" t="str">
            <v>Parts Alat Berat</v>
          </cell>
        </row>
        <row r="40">
          <cell r="N40">
            <v>20205</v>
          </cell>
          <cell r="O40" t="str">
            <v>Parts Mesin</v>
          </cell>
        </row>
        <row r="41">
          <cell r="N41">
            <v>20206</v>
          </cell>
          <cell r="O41" t="str">
            <v>BAN</v>
          </cell>
        </row>
        <row r="42">
          <cell r="N42">
            <v>20207</v>
          </cell>
          <cell r="O42" t="str">
            <v>BAN</v>
          </cell>
        </row>
        <row r="43">
          <cell r="N43">
            <v>20208</v>
          </cell>
          <cell r="O43" t="str">
            <v>Parts Mesin</v>
          </cell>
        </row>
        <row r="44">
          <cell r="N44">
            <v>20209</v>
          </cell>
          <cell r="O44" t="str">
            <v>General Sparepart</v>
          </cell>
        </row>
        <row r="45">
          <cell r="N45">
            <v>20301</v>
          </cell>
          <cell r="O45" t="str">
            <v>NA</v>
          </cell>
        </row>
        <row r="46">
          <cell r="N46">
            <v>20302</v>
          </cell>
          <cell r="O46" t="str">
            <v>NA</v>
          </cell>
        </row>
        <row r="47">
          <cell r="N47">
            <v>20303</v>
          </cell>
          <cell r="O47" t="str">
            <v>NA</v>
          </cell>
        </row>
        <row r="48">
          <cell r="N48">
            <v>20304</v>
          </cell>
          <cell r="O48" t="str">
            <v>NA</v>
          </cell>
        </row>
        <row r="49">
          <cell r="N49">
            <v>20305</v>
          </cell>
          <cell r="O49" t="str">
            <v>NA</v>
          </cell>
        </row>
        <row r="50">
          <cell r="N50">
            <v>20306</v>
          </cell>
          <cell r="O50" t="str">
            <v>NA</v>
          </cell>
        </row>
        <row r="51">
          <cell r="N51">
            <v>20307</v>
          </cell>
          <cell r="O51" t="str">
            <v>NA</v>
          </cell>
        </row>
        <row r="52">
          <cell r="N52">
            <v>20308</v>
          </cell>
          <cell r="O52" t="str">
            <v>NA</v>
          </cell>
        </row>
        <row r="53">
          <cell r="N53">
            <v>20309</v>
          </cell>
          <cell r="O53" t="str">
            <v>NA</v>
          </cell>
        </row>
        <row r="54">
          <cell r="N54">
            <v>20401</v>
          </cell>
          <cell r="O54" t="str">
            <v>NA</v>
          </cell>
        </row>
        <row r="55">
          <cell r="N55">
            <v>20402</v>
          </cell>
          <cell r="O55" t="str">
            <v>NA</v>
          </cell>
        </row>
        <row r="56">
          <cell r="N56">
            <v>20403</v>
          </cell>
          <cell r="O56" t="str">
            <v>NA</v>
          </cell>
        </row>
        <row r="57">
          <cell r="N57">
            <v>20404</v>
          </cell>
          <cell r="O57" t="str">
            <v>NA</v>
          </cell>
        </row>
        <row r="58">
          <cell r="N58">
            <v>20405</v>
          </cell>
          <cell r="O58" t="str">
            <v>NA</v>
          </cell>
        </row>
        <row r="59">
          <cell r="N59">
            <v>20406</v>
          </cell>
          <cell r="O59" t="str">
            <v>NA</v>
          </cell>
        </row>
        <row r="60">
          <cell r="N60">
            <v>20407</v>
          </cell>
          <cell r="O60" t="str">
            <v>Bearing</v>
          </cell>
        </row>
        <row r="61">
          <cell r="N61">
            <v>20408</v>
          </cell>
          <cell r="O61" t="str">
            <v>Bearing</v>
          </cell>
        </row>
        <row r="62">
          <cell r="N62">
            <v>20409</v>
          </cell>
          <cell r="O62" t="str">
            <v>Bearing</v>
          </cell>
        </row>
        <row r="63">
          <cell r="N63">
            <v>20501</v>
          </cell>
          <cell r="O63" t="str">
            <v>NA</v>
          </cell>
        </row>
        <row r="64">
          <cell r="N64">
            <v>20502</v>
          </cell>
          <cell r="O64" t="str">
            <v>NA</v>
          </cell>
        </row>
        <row r="65">
          <cell r="N65">
            <v>20503</v>
          </cell>
          <cell r="O65" t="str">
            <v>NA</v>
          </cell>
        </row>
        <row r="66">
          <cell r="N66">
            <v>20504</v>
          </cell>
          <cell r="O66" t="str">
            <v>NA</v>
          </cell>
        </row>
        <row r="67">
          <cell r="N67">
            <v>20505</v>
          </cell>
          <cell r="O67" t="str">
            <v>NA</v>
          </cell>
        </row>
        <row r="68">
          <cell r="N68">
            <v>20506</v>
          </cell>
          <cell r="O68" t="str">
            <v>NA</v>
          </cell>
        </row>
        <row r="69">
          <cell r="N69">
            <v>20507</v>
          </cell>
          <cell r="O69" t="str">
            <v>NA</v>
          </cell>
        </row>
        <row r="70">
          <cell r="N70">
            <v>20508</v>
          </cell>
          <cell r="O70" t="str">
            <v>NA</v>
          </cell>
        </row>
        <row r="71">
          <cell r="N71">
            <v>20509</v>
          </cell>
          <cell r="O71" t="str">
            <v>NA</v>
          </cell>
        </row>
        <row r="72">
          <cell r="N72">
            <v>20510</v>
          </cell>
          <cell r="O72" t="str">
            <v>NA</v>
          </cell>
        </row>
        <row r="73">
          <cell r="N73">
            <v>20601</v>
          </cell>
          <cell r="O73" t="str">
            <v>NA</v>
          </cell>
        </row>
        <row r="74">
          <cell r="N74">
            <v>20602</v>
          </cell>
          <cell r="O74" t="str">
            <v>NA</v>
          </cell>
        </row>
        <row r="75">
          <cell r="N75">
            <v>20603</v>
          </cell>
          <cell r="O75" t="str">
            <v>NA</v>
          </cell>
        </row>
        <row r="76">
          <cell r="N76">
            <v>20604</v>
          </cell>
          <cell r="O76" t="str">
            <v>NA</v>
          </cell>
        </row>
        <row r="77">
          <cell r="N77">
            <v>20605</v>
          </cell>
          <cell r="O77" t="str">
            <v>NA</v>
          </cell>
        </row>
        <row r="78">
          <cell r="N78">
            <v>20606</v>
          </cell>
          <cell r="O78" t="str">
            <v>NA</v>
          </cell>
        </row>
        <row r="79">
          <cell r="N79">
            <v>20607</v>
          </cell>
          <cell r="O79" t="str">
            <v>NA</v>
          </cell>
        </row>
        <row r="80">
          <cell r="N80">
            <v>20608</v>
          </cell>
          <cell r="O80" t="str">
            <v>NA</v>
          </cell>
        </row>
        <row r="81">
          <cell r="N81">
            <v>20609</v>
          </cell>
          <cell r="O81" t="str">
            <v>NA</v>
          </cell>
        </row>
        <row r="82">
          <cell r="N82">
            <v>20610</v>
          </cell>
          <cell r="O82" t="str">
            <v>ELEKTRIKAL</v>
          </cell>
        </row>
        <row r="83">
          <cell r="N83">
            <v>20701</v>
          </cell>
          <cell r="O83" t="str">
            <v>OIL, FUEL, &amp; LUBRICANT</v>
          </cell>
        </row>
        <row r="84">
          <cell r="N84">
            <v>20702</v>
          </cell>
          <cell r="O84" t="str">
            <v>OIL, FUEL, &amp; LUBRICANT</v>
          </cell>
        </row>
        <row r="85">
          <cell r="N85">
            <v>20703</v>
          </cell>
          <cell r="O85" t="str">
            <v>OIL, FUEL, &amp; LUBRICANT</v>
          </cell>
        </row>
        <row r="86">
          <cell r="N86">
            <v>20704</v>
          </cell>
          <cell r="O86" t="str">
            <v>OIL, FUEL, &amp; LUBRICANT</v>
          </cell>
        </row>
        <row r="87">
          <cell r="N87">
            <v>20705</v>
          </cell>
          <cell r="O87" t="str">
            <v>OIL, FUEL, &amp; LUBRICANT</v>
          </cell>
        </row>
        <row r="88">
          <cell r="N88">
            <v>20706</v>
          </cell>
          <cell r="O88" t="str">
            <v>OIL, FUEL, &amp; LUBRICANT</v>
          </cell>
        </row>
        <row r="89">
          <cell r="N89">
            <v>20801</v>
          </cell>
          <cell r="O89" t="str">
            <v>NA</v>
          </cell>
        </row>
        <row r="90">
          <cell r="N90">
            <v>20802</v>
          </cell>
          <cell r="O90" t="str">
            <v>NA</v>
          </cell>
        </row>
        <row r="91">
          <cell r="N91">
            <v>20803</v>
          </cell>
          <cell r="O91" t="str">
            <v>NA</v>
          </cell>
        </row>
        <row r="92">
          <cell r="N92">
            <v>20804</v>
          </cell>
          <cell r="O92" t="str">
            <v>NA</v>
          </cell>
        </row>
        <row r="93">
          <cell r="N93">
            <v>20805</v>
          </cell>
          <cell r="O93" t="str">
            <v>NA</v>
          </cell>
        </row>
        <row r="94">
          <cell r="N94">
            <v>20806</v>
          </cell>
          <cell r="O94" t="str">
            <v>NA</v>
          </cell>
        </row>
        <row r="95">
          <cell r="N95">
            <v>20807</v>
          </cell>
          <cell r="O95" t="str">
            <v>NA</v>
          </cell>
        </row>
        <row r="96">
          <cell r="N96">
            <v>20901</v>
          </cell>
          <cell r="O96" t="str">
            <v>NA</v>
          </cell>
        </row>
        <row r="97">
          <cell r="N97">
            <v>20902</v>
          </cell>
          <cell r="O97" t="str">
            <v>NA</v>
          </cell>
        </row>
        <row r="98">
          <cell r="N98">
            <v>20903</v>
          </cell>
          <cell r="O98" t="str">
            <v>NA</v>
          </cell>
        </row>
        <row r="99">
          <cell r="N99">
            <v>20904</v>
          </cell>
          <cell r="O99" t="str">
            <v>NA</v>
          </cell>
        </row>
        <row r="100">
          <cell r="N100">
            <v>20905</v>
          </cell>
          <cell r="O100" t="str">
            <v>NA</v>
          </cell>
        </row>
        <row r="101">
          <cell r="N101">
            <v>21001</v>
          </cell>
          <cell r="O101" t="str">
            <v>NA</v>
          </cell>
        </row>
        <row r="102">
          <cell r="N102">
            <v>21002</v>
          </cell>
          <cell r="O102" t="str">
            <v>NA</v>
          </cell>
        </row>
        <row r="103">
          <cell r="N103">
            <v>21003</v>
          </cell>
          <cell r="O103" t="str">
            <v>NA</v>
          </cell>
        </row>
        <row r="104">
          <cell r="N104">
            <v>21004</v>
          </cell>
          <cell r="O104" t="str">
            <v>NA</v>
          </cell>
        </row>
        <row r="105">
          <cell r="N105">
            <v>21005</v>
          </cell>
          <cell r="O105" t="str">
            <v>NA</v>
          </cell>
        </row>
        <row r="106">
          <cell r="N106">
            <v>21101</v>
          </cell>
          <cell r="O106" t="str">
            <v>Parts Alat Berat</v>
          </cell>
        </row>
        <row r="107">
          <cell r="N107">
            <v>21102</v>
          </cell>
          <cell r="O107" t="str">
            <v>Parts Alat Berat</v>
          </cell>
        </row>
        <row r="108">
          <cell r="N108">
            <v>21103</v>
          </cell>
          <cell r="O108" t="str">
            <v>Parts Alat Berat</v>
          </cell>
        </row>
        <row r="109">
          <cell r="N109">
            <v>21104</v>
          </cell>
          <cell r="O109" t="str">
            <v>Parts Alat Berat</v>
          </cell>
        </row>
        <row r="110">
          <cell r="N110">
            <v>21105</v>
          </cell>
          <cell r="O110" t="str">
            <v>Parts Alat Berat</v>
          </cell>
        </row>
        <row r="111">
          <cell r="N111">
            <v>21106</v>
          </cell>
          <cell r="O111" t="str">
            <v>Parts Alat Berat</v>
          </cell>
        </row>
        <row r="112">
          <cell r="N112">
            <v>21107</v>
          </cell>
          <cell r="O112" t="str">
            <v>Parts Alat Berat</v>
          </cell>
        </row>
        <row r="113">
          <cell r="N113">
            <v>21108</v>
          </cell>
          <cell r="O113" t="str">
            <v>Parts Alat Berat</v>
          </cell>
        </row>
        <row r="114">
          <cell r="N114">
            <v>21109</v>
          </cell>
          <cell r="O114" t="str">
            <v>Parts Alat Berat</v>
          </cell>
        </row>
        <row r="115">
          <cell r="N115">
            <v>21110</v>
          </cell>
          <cell r="O115" t="str">
            <v>Parts Alat Berat</v>
          </cell>
        </row>
        <row r="116">
          <cell r="N116">
            <v>21111</v>
          </cell>
          <cell r="O116" t="str">
            <v>Parts Alat Berat</v>
          </cell>
        </row>
        <row r="117">
          <cell r="N117">
            <v>21112</v>
          </cell>
          <cell r="O117" t="str">
            <v>Attachment Alat Berat</v>
          </cell>
        </row>
        <row r="118">
          <cell r="N118">
            <v>21201</v>
          </cell>
          <cell r="O118" t="str">
            <v>Parts Kendaraan</v>
          </cell>
        </row>
        <row r="119">
          <cell r="N119">
            <v>21202</v>
          </cell>
          <cell r="O119" t="str">
            <v>Parts Kendaraan</v>
          </cell>
        </row>
        <row r="120">
          <cell r="N120">
            <v>21203</v>
          </cell>
          <cell r="O120" t="str">
            <v>Parts Kendaraan</v>
          </cell>
        </row>
        <row r="121">
          <cell r="N121">
            <v>21204</v>
          </cell>
          <cell r="O121" t="str">
            <v>Parts Kendaraan</v>
          </cell>
        </row>
        <row r="122">
          <cell r="N122">
            <v>21205</v>
          </cell>
          <cell r="O122" t="str">
            <v>Parts Kendaraan</v>
          </cell>
        </row>
        <row r="123">
          <cell r="N123">
            <v>21206</v>
          </cell>
          <cell r="O123" t="str">
            <v>Parts Kendaraan</v>
          </cell>
        </row>
        <row r="124">
          <cell r="N124">
            <v>21207</v>
          </cell>
          <cell r="O124" t="str">
            <v>Parts Kendaraan</v>
          </cell>
        </row>
        <row r="125">
          <cell r="N125">
            <v>21208</v>
          </cell>
          <cell r="O125" t="str">
            <v>Parts Kendaraan</v>
          </cell>
        </row>
        <row r="126">
          <cell r="N126">
            <v>21301</v>
          </cell>
          <cell r="O126" t="str">
            <v>General Sparepart</v>
          </cell>
        </row>
        <row r="127">
          <cell r="N127">
            <v>21302</v>
          </cell>
          <cell r="O127" t="str">
            <v>NA</v>
          </cell>
        </row>
        <row r="128">
          <cell r="N128">
            <v>21303</v>
          </cell>
          <cell r="O128" t="str">
            <v>NA</v>
          </cell>
        </row>
        <row r="129">
          <cell r="N129">
            <v>21304</v>
          </cell>
          <cell r="O129" t="str">
            <v>NA</v>
          </cell>
        </row>
        <row r="130">
          <cell r="N130">
            <v>21305</v>
          </cell>
          <cell r="O130" t="str">
            <v>NA</v>
          </cell>
        </row>
        <row r="131">
          <cell r="N131">
            <v>21306</v>
          </cell>
          <cell r="O131" t="str">
            <v>NA</v>
          </cell>
        </row>
        <row r="132">
          <cell r="N132">
            <v>21307</v>
          </cell>
          <cell r="O132" t="str">
            <v>NA</v>
          </cell>
        </row>
        <row r="133">
          <cell r="N133">
            <v>21308</v>
          </cell>
          <cell r="O133" t="str">
            <v>NA</v>
          </cell>
        </row>
        <row r="134">
          <cell r="N134">
            <v>21401</v>
          </cell>
          <cell r="O134" t="str">
            <v>Computer &amp; Parts</v>
          </cell>
        </row>
        <row r="135">
          <cell r="N135">
            <v>21501</v>
          </cell>
          <cell r="O135" t="str">
            <v>ATK &amp; Cetakan</v>
          </cell>
        </row>
        <row r="136">
          <cell r="N136">
            <v>21502</v>
          </cell>
          <cell r="O136" t="str">
            <v>ATK &amp; Cetakan</v>
          </cell>
        </row>
        <row r="137">
          <cell r="N137">
            <v>21503</v>
          </cell>
          <cell r="O137" t="str">
            <v>ATK &amp; Cetakan</v>
          </cell>
        </row>
        <row r="138">
          <cell r="N138">
            <v>21601</v>
          </cell>
          <cell r="O138" t="str">
            <v>Kebutuhan kebun</v>
          </cell>
        </row>
        <row r="139">
          <cell r="N139">
            <v>21602</v>
          </cell>
          <cell r="O139" t="str">
            <v>NA</v>
          </cell>
        </row>
        <row r="140">
          <cell r="N140">
            <v>21603</v>
          </cell>
          <cell r="O140" t="str">
            <v>NA</v>
          </cell>
        </row>
        <row r="141">
          <cell r="N141">
            <v>21604</v>
          </cell>
          <cell r="O141" t="str">
            <v>NA</v>
          </cell>
        </row>
        <row r="142">
          <cell r="N142">
            <v>21605</v>
          </cell>
          <cell r="O142" t="str">
            <v>Safety</v>
          </cell>
        </row>
        <row r="143">
          <cell r="N143">
            <v>21606</v>
          </cell>
          <cell r="O143" t="str">
            <v>Safety</v>
          </cell>
        </row>
        <row r="144">
          <cell r="N144">
            <v>21607</v>
          </cell>
          <cell r="O144" t="str">
            <v>Safety</v>
          </cell>
        </row>
        <row r="145">
          <cell r="N145">
            <v>21701</v>
          </cell>
          <cell r="O145" t="str">
            <v>Obat</v>
          </cell>
        </row>
        <row r="146">
          <cell r="N146">
            <v>21702</v>
          </cell>
          <cell r="O146" t="str">
            <v>Alkes</v>
          </cell>
        </row>
        <row r="147">
          <cell r="N147">
            <v>21703</v>
          </cell>
          <cell r="O147" t="str">
            <v>Uniform</v>
          </cell>
        </row>
        <row r="148">
          <cell r="N148">
            <v>21704</v>
          </cell>
          <cell r="O148" t="str">
            <v>Kebutuhan kebun</v>
          </cell>
        </row>
        <row r="149">
          <cell r="N149">
            <v>21801</v>
          </cell>
          <cell r="O149" t="str">
            <v>Alat Lab</v>
          </cell>
        </row>
        <row r="150">
          <cell r="N150">
            <v>21802</v>
          </cell>
          <cell r="O150" t="str">
            <v>Alat Lab</v>
          </cell>
        </row>
        <row r="151">
          <cell r="N151">
            <v>21803</v>
          </cell>
          <cell r="O151" t="str">
            <v>Alat Lab</v>
          </cell>
        </row>
        <row r="152">
          <cell r="N152">
            <v>21901</v>
          </cell>
          <cell r="O152" t="str">
            <v>Survey</v>
          </cell>
        </row>
        <row r="153">
          <cell r="N153">
            <v>22001</v>
          </cell>
          <cell r="O153" t="str">
            <v>Kebutuhan kebun</v>
          </cell>
        </row>
        <row r="154">
          <cell r="N154">
            <v>30101</v>
          </cell>
          <cell r="O154" t="str">
            <v>NA</v>
          </cell>
        </row>
        <row r="155">
          <cell r="N155">
            <v>30201</v>
          </cell>
          <cell r="O155" t="str">
            <v>NA</v>
          </cell>
        </row>
        <row r="156">
          <cell r="N156">
            <v>30301</v>
          </cell>
          <cell r="O156" t="str">
            <v>NA</v>
          </cell>
        </row>
        <row r="157">
          <cell r="N157">
            <v>30302</v>
          </cell>
          <cell r="O157" t="str">
            <v>NA</v>
          </cell>
        </row>
        <row r="158">
          <cell r="N158">
            <v>30303</v>
          </cell>
          <cell r="O158" t="str">
            <v>NA</v>
          </cell>
        </row>
        <row r="159">
          <cell r="N159">
            <v>30304</v>
          </cell>
          <cell r="O159" t="str">
            <v>NA</v>
          </cell>
        </row>
        <row r="160">
          <cell r="N160">
            <v>30401</v>
          </cell>
          <cell r="O160" t="str">
            <v>NA</v>
          </cell>
        </row>
        <row r="161">
          <cell r="N161">
            <v>30402</v>
          </cell>
          <cell r="O161" t="str">
            <v>NA</v>
          </cell>
        </row>
        <row r="162">
          <cell r="N162">
            <v>30501</v>
          </cell>
          <cell r="O162" t="str">
            <v>NA</v>
          </cell>
        </row>
        <row r="163">
          <cell r="N163">
            <v>30502</v>
          </cell>
          <cell r="O163" t="str">
            <v>NA</v>
          </cell>
        </row>
        <row r="164">
          <cell r="N164">
            <v>30601</v>
          </cell>
          <cell r="O164" t="str">
            <v>NA</v>
          </cell>
        </row>
        <row r="165">
          <cell r="N165">
            <v>30602</v>
          </cell>
          <cell r="O165" t="str">
            <v>NA</v>
          </cell>
        </row>
        <row r="166">
          <cell r="N166">
            <v>30603</v>
          </cell>
          <cell r="O166" t="str">
            <v>NA</v>
          </cell>
        </row>
        <row r="167">
          <cell r="N167">
            <v>30701</v>
          </cell>
          <cell r="O167" t="str">
            <v>NA</v>
          </cell>
        </row>
        <row r="168">
          <cell r="N168">
            <v>30702</v>
          </cell>
          <cell r="O168" t="str">
            <v>NA</v>
          </cell>
        </row>
        <row r="169">
          <cell r="N169">
            <v>30703</v>
          </cell>
          <cell r="O169" t="str">
            <v>NA</v>
          </cell>
        </row>
        <row r="170">
          <cell r="N170">
            <v>30801</v>
          </cell>
          <cell r="O170" t="str">
            <v>NA</v>
          </cell>
        </row>
        <row r="171">
          <cell r="N171">
            <v>30802</v>
          </cell>
          <cell r="O171" t="str">
            <v>NA</v>
          </cell>
        </row>
        <row r="172">
          <cell r="N172">
            <v>30803</v>
          </cell>
          <cell r="O172" t="str">
            <v>NA</v>
          </cell>
        </row>
        <row r="173">
          <cell r="N173">
            <v>30804</v>
          </cell>
          <cell r="O173" t="str">
            <v>NA</v>
          </cell>
        </row>
        <row r="174">
          <cell r="N174">
            <v>30901</v>
          </cell>
          <cell r="O174" t="str">
            <v>NA</v>
          </cell>
        </row>
        <row r="175">
          <cell r="N175">
            <v>30902</v>
          </cell>
          <cell r="O175" t="str">
            <v>NA</v>
          </cell>
        </row>
        <row r="176">
          <cell r="N176">
            <v>30903</v>
          </cell>
          <cell r="O176" t="str">
            <v>NA</v>
          </cell>
        </row>
        <row r="177">
          <cell r="N177">
            <v>31001</v>
          </cell>
          <cell r="O177" t="str">
            <v>NA</v>
          </cell>
        </row>
        <row r="178">
          <cell r="N178">
            <v>31101</v>
          </cell>
          <cell r="O178" t="str">
            <v>NA</v>
          </cell>
        </row>
        <row r="179">
          <cell r="N179">
            <v>31102</v>
          </cell>
          <cell r="O179" t="str">
            <v>NA</v>
          </cell>
        </row>
        <row r="180">
          <cell r="N180">
            <v>31103</v>
          </cell>
          <cell r="O180" t="str">
            <v>NA</v>
          </cell>
        </row>
        <row r="181">
          <cell r="N181">
            <v>31104</v>
          </cell>
          <cell r="O181" t="str">
            <v>NA</v>
          </cell>
        </row>
        <row r="182">
          <cell r="N182">
            <v>31105</v>
          </cell>
          <cell r="O182" t="str">
            <v>NA</v>
          </cell>
        </row>
        <row r="183">
          <cell r="N183">
            <v>31106</v>
          </cell>
          <cell r="O183" t="str">
            <v>NA</v>
          </cell>
        </row>
        <row r="184">
          <cell r="N184">
            <v>31107</v>
          </cell>
          <cell r="O184" t="str">
            <v>NA</v>
          </cell>
        </row>
        <row r="185">
          <cell r="N185">
            <v>31108</v>
          </cell>
          <cell r="O185" t="str">
            <v>NA</v>
          </cell>
        </row>
        <row r="186">
          <cell r="N186">
            <v>31201</v>
          </cell>
          <cell r="O186" t="str">
            <v>NA</v>
          </cell>
        </row>
        <row r="187">
          <cell r="N187">
            <v>31202</v>
          </cell>
          <cell r="O187" t="str">
            <v>NA</v>
          </cell>
        </row>
        <row r="188">
          <cell r="N188">
            <v>31203</v>
          </cell>
          <cell r="O188" t="str">
            <v>NA</v>
          </cell>
        </row>
        <row r="189">
          <cell r="N189">
            <v>31301</v>
          </cell>
          <cell r="O189" t="str">
            <v>NA</v>
          </cell>
        </row>
        <row r="190">
          <cell r="N190">
            <v>31302</v>
          </cell>
          <cell r="O190" t="str">
            <v>NA</v>
          </cell>
        </row>
        <row r="191">
          <cell r="N191">
            <v>31303</v>
          </cell>
          <cell r="O191" t="str">
            <v>NA</v>
          </cell>
        </row>
        <row r="192">
          <cell r="N192">
            <v>31401</v>
          </cell>
          <cell r="O192" t="str">
            <v>NA</v>
          </cell>
        </row>
        <row r="193">
          <cell r="N193">
            <v>31402</v>
          </cell>
          <cell r="O193" t="str">
            <v>NA</v>
          </cell>
        </row>
        <row r="194">
          <cell r="N194">
            <v>31403</v>
          </cell>
          <cell r="O194" t="str">
            <v>NA</v>
          </cell>
        </row>
        <row r="195">
          <cell r="N195">
            <v>31404</v>
          </cell>
          <cell r="O195" t="str">
            <v>NA</v>
          </cell>
        </row>
        <row r="196">
          <cell r="N196">
            <v>31405</v>
          </cell>
          <cell r="O196" t="str">
            <v>NA</v>
          </cell>
        </row>
        <row r="197">
          <cell r="N197">
            <v>31501</v>
          </cell>
          <cell r="O197" t="str">
            <v>NA</v>
          </cell>
        </row>
        <row r="198">
          <cell r="N198">
            <v>31601</v>
          </cell>
          <cell r="O198" t="str">
            <v>NA</v>
          </cell>
        </row>
        <row r="199">
          <cell r="N199">
            <v>31701</v>
          </cell>
          <cell r="O199" t="str">
            <v>NA</v>
          </cell>
        </row>
        <row r="200">
          <cell r="N200">
            <v>31801</v>
          </cell>
          <cell r="O200" t="str">
            <v>NA</v>
          </cell>
        </row>
        <row r="201">
          <cell r="N201">
            <v>31901</v>
          </cell>
          <cell r="O201" t="str">
            <v>NA</v>
          </cell>
        </row>
        <row r="202">
          <cell r="N202">
            <v>40101</v>
          </cell>
          <cell r="O202" t="str">
            <v>Pembibitan</v>
          </cell>
        </row>
        <row r="203">
          <cell r="N203">
            <v>40102</v>
          </cell>
          <cell r="O203" t="str">
            <v>NA</v>
          </cell>
        </row>
        <row r="204">
          <cell r="N204">
            <v>40103</v>
          </cell>
          <cell r="O204" t="str">
            <v>NA</v>
          </cell>
        </row>
        <row r="205">
          <cell r="N205">
            <v>40201</v>
          </cell>
          <cell r="O205" t="str">
            <v>Kendaraan</v>
          </cell>
        </row>
        <row r="206">
          <cell r="N206">
            <v>40202</v>
          </cell>
          <cell r="O206" t="str">
            <v>Kendaraan</v>
          </cell>
        </row>
        <row r="207">
          <cell r="N207">
            <v>40203</v>
          </cell>
          <cell r="O207" t="str">
            <v>Kendaraan</v>
          </cell>
        </row>
        <row r="208">
          <cell r="N208">
            <v>40204</v>
          </cell>
          <cell r="O208" t="str">
            <v>Kendaraan</v>
          </cell>
        </row>
        <row r="209">
          <cell r="N209">
            <v>40205</v>
          </cell>
          <cell r="O209" t="str">
            <v>Kendaraan</v>
          </cell>
        </row>
        <row r="210">
          <cell r="N210">
            <v>40301</v>
          </cell>
          <cell r="O210" t="str">
            <v>Alat Berat</v>
          </cell>
        </row>
        <row r="211">
          <cell r="N211">
            <v>40302</v>
          </cell>
          <cell r="O211" t="str">
            <v>Alat Berat</v>
          </cell>
        </row>
        <row r="212">
          <cell r="N212">
            <v>40303</v>
          </cell>
          <cell r="O212" t="str">
            <v>Alat Berat</v>
          </cell>
        </row>
        <row r="213">
          <cell r="N213">
            <v>40304</v>
          </cell>
          <cell r="O213" t="str">
            <v>Alat Berat</v>
          </cell>
        </row>
        <row r="214">
          <cell r="N214">
            <v>40305</v>
          </cell>
          <cell r="O214" t="str">
            <v>Alat Berat</v>
          </cell>
        </row>
        <row r="215">
          <cell r="N215">
            <v>40306</v>
          </cell>
          <cell r="O215" t="str">
            <v>Alat Berat</v>
          </cell>
        </row>
        <row r="216">
          <cell r="N216">
            <v>40307</v>
          </cell>
          <cell r="O216" t="str">
            <v>Alat Berat</v>
          </cell>
        </row>
        <row r="217">
          <cell r="N217">
            <v>40308</v>
          </cell>
          <cell r="O217" t="str">
            <v>Alat Berat</v>
          </cell>
        </row>
        <row r="218">
          <cell r="N218">
            <v>40309</v>
          </cell>
          <cell r="O218" t="str">
            <v>Alat Berat</v>
          </cell>
        </row>
        <row r="219">
          <cell r="N219">
            <v>40310</v>
          </cell>
          <cell r="O219" t="str">
            <v>Alat Berat</v>
          </cell>
        </row>
        <row r="220">
          <cell r="N220">
            <v>40311</v>
          </cell>
          <cell r="O220" t="str">
            <v>Alat Berat</v>
          </cell>
        </row>
        <row r="221">
          <cell r="N221">
            <v>40312</v>
          </cell>
          <cell r="O221" t="str">
            <v>Attachment Alat Berat</v>
          </cell>
        </row>
        <row r="222">
          <cell r="N222">
            <v>40401</v>
          </cell>
          <cell r="O222" t="str">
            <v>Attachment Alat Berat</v>
          </cell>
        </row>
        <row r="223">
          <cell r="N223">
            <v>40402</v>
          </cell>
          <cell r="O223" t="str">
            <v>Kendaraan</v>
          </cell>
        </row>
        <row r="224">
          <cell r="N224">
            <v>40403</v>
          </cell>
          <cell r="O224" t="str">
            <v>NA</v>
          </cell>
        </row>
        <row r="225">
          <cell r="N225">
            <v>40404</v>
          </cell>
          <cell r="O225" t="str">
            <v>NA</v>
          </cell>
        </row>
        <row r="226">
          <cell r="N226">
            <v>40405</v>
          </cell>
          <cell r="O226" t="str">
            <v>Mesin</v>
          </cell>
        </row>
        <row r="227">
          <cell r="N227">
            <v>40406</v>
          </cell>
          <cell r="O227" t="str">
            <v>NA</v>
          </cell>
        </row>
        <row r="228">
          <cell r="N228">
            <v>40407</v>
          </cell>
          <cell r="O228" t="str">
            <v>NA</v>
          </cell>
        </row>
        <row r="229">
          <cell r="N229">
            <v>40408</v>
          </cell>
          <cell r="O229" t="str">
            <v>NA</v>
          </cell>
        </row>
        <row r="230">
          <cell r="N230">
            <v>40409</v>
          </cell>
          <cell r="O230" t="str">
            <v>NA</v>
          </cell>
        </row>
        <row r="231">
          <cell r="N231">
            <v>40410</v>
          </cell>
          <cell r="O231" t="str">
            <v>Mesin</v>
          </cell>
        </row>
        <row r="232">
          <cell r="N232">
            <v>40411</v>
          </cell>
          <cell r="O232" t="str">
            <v>Mesin</v>
          </cell>
        </row>
        <row r="233">
          <cell r="N233">
            <v>40501</v>
          </cell>
          <cell r="O233" t="str">
            <v>Furniture</v>
          </cell>
        </row>
        <row r="234">
          <cell r="N234">
            <v>40502</v>
          </cell>
          <cell r="O234" t="str">
            <v>Elektronik</v>
          </cell>
        </row>
        <row r="235">
          <cell r="N235">
            <v>40601</v>
          </cell>
          <cell r="O235" t="str">
            <v>Computer &amp; Parts</v>
          </cell>
        </row>
        <row r="236">
          <cell r="N236">
            <v>40602</v>
          </cell>
          <cell r="O236" t="str">
            <v>Elektronik</v>
          </cell>
        </row>
        <row r="237">
          <cell r="N237">
            <v>40603</v>
          </cell>
          <cell r="O237" t="str">
            <v>Alat Lab</v>
          </cell>
        </row>
        <row r="238">
          <cell r="N238">
            <v>40604</v>
          </cell>
          <cell r="O238" t="str">
            <v>Survey</v>
          </cell>
        </row>
        <row r="239">
          <cell r="N239">
            <v>40605</v>
          </cell>
          <cell r="O239" t="str">
            <v>Kebutuhan kebun</v>
          </cell>
        </row>
        <row r="240">
          <cell r="N240">
            <v>40606</v>
          </cell>
          <cell r="O240" t="str">
            <v>Mesin</v>
          </cell>
        </row>
        <row r="241">
          <cell r="N241">
            <v>40701</v>
          </cell>
          <cell r="O241" t="str">
            <v>Computer &amp; Parts</v>
          </cell>
        </row>
        <row r="242">
          <cell r="N242">
            <v>50100</v>
          </cell>
          <cell r="O242" t="str">
            <v>NA</v>
          </cell>
        </row>
        <row r="243">
          <cell r="N243">
            <v>50200</v>
          </cell>
          <cell r="O243" t="str">
            <v>NA</v>
          </cell>
        </row>
        <row r="244">
          <cell r="N244">
            <v>50300</v>
          </cell>
          <cell r="O244" t="str">
            <v>NA</v>
          </cell>
        </row>
        <row r="245">
          <cell r="N245">
            <v>50400</v>
          </cell>
          <cell r="O245" t="str">
            <v>NA</v>
          </cell>
        </row>
        <row r="246">
          <cell r="N246">
            <v>60100</v>
          </cell>
          <cell r="O246" t="str">
            <v>NA</v>
          </cell>
        </row>
        <row r="247">
          <cell r="N247">
            <v>60200</v>
          </cell>
          <cell r="O247" t="str">
            <v>NA</v>
          </cell>
        </row>
        <row r="248">
          <cell r="N248">
            <v>60300</v>
          </cell>
          <cell r="O248" t="str">
            <v>NA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 refreshError="1"/>
      <sheetData sheetId="1">
        <row r="1">
          <cell r="K1">
            <v>0</v>
          </cell>
          <cell r="L1" t="str">
            <v>MILL</v>
          </cell>
        </row>
        <row r="2">
          <cell r="K2">
            <v>1000</v>
          </cell>
          <cell r="L2" t="str">
            <v>PART ALAT BERAT</v>
          </cell>
        </row>
        <row r="3">
          <cell r="K3">
            <v>1001</v>
          </cell>
          <cell r="L3" t="str">
            <v>FFB RECEPTION STATION</v>
          </cell>
        </row>
        <row r="4">
          <cell r="K4">
            <v>1002</v>
          </cell>
          <cell r="L4" t="str">
            <v>PART KENDARAAN</v>
          </cell>
        </row>
        <row r="5">
          <cell r="K5">
            <v>1003</v>
          </cell>
          <cell r="L5" t="str">
            <v>MILL MACHINERIES</v>
          </cell>
        </row>
        <row r="6">
          <cell r="K6">
            <v>1004</v>
          </cell>
          <cell r="L6" t="str">
            <v>Computer &amp; Parts</v>
          </cell>
        </row>
        <row r="7">
          <cell r="K7">
            <v>1005</v>
          </cell>
          <cell r="L7" t="str">
            <v>LAND CLEARING</v>
          </cell>
        </row>
        <row r="8">
          <cell r="K8">
            <v>1006</v>
          </cell>
          <cell r="L8" t="str">
            <v>NA</v>
          </cell>
        </row>
        <row r="9">
          <cell r="K9">
            <v>1007</v>
          </cell>
          <cell r="L9" t="str">
            <v>Asuransi</v>
          </cell>
        </row>
        <row r="10">
          <cell r="K10">
            <v>1008</v>
          </cell>
          <cell r="L10" t="str">
            <v>NA</v>
          </cell>
        </row>
        <row r="11">
          <cell r="K11">
            <v>1009</v>
          </cell>
          <cell r="L11" t="str">
            <v>LABORATORIUM</v>
          </cell>
        </row>
        <row r="12">
          <cell r="K12">
            <v>1010</v>
          </cell>
          <cell r="L12" t="str">
            <v>MILL MACHINERIES</v>
          </cell>
        </row>
        <row r="13">
          <cell r="K13">
            <v>10101</v>
          </cell>
          <cell r="L13" t="str">
            <v>NA</v>
          </cell>
        </row>
        <row r="14">
          <cell r="K14">
            <v>10102</v>
          </cell>
          <cell r="L14" t="str">
            <v>NA</v>
          </cell>
        </row>
        <row r="15">
          <cell r="K15">
            <v>10103</v>
          </cell>
          <cell r="L15" t="str">
            <v>NA</v>
          </cell>
        </row>
        <row r="16">
          <cell r="K16">
            <v>10104</v>
          </cell>
          <cell r="L16" t="str">
            <v>NA</v>
          </cell>
        </row>
        <row r="17">
          <cell r="K17">
            <v>1011</v>
          </cell>
          <cell r="L17" t="str">
            <v>INFRASTRUKTUR</v>
          </cell>
        </row>
        <row r="18">
          <cell r="K18">
            <v>1012</v>
          </cell>
          <cell r="L18" t="str">
            <v>NA</v>
          </cell>
        </row>
        <row r="19">
          <cell r="K19">
            <v>1013</v>
          </cell>
          <cell r="L19" t="str">
            <v>Transportasi</v>
          </cell>
        </row>
        <row r="20">
          <cell r="K20">
            <v>1014</v>
          </cell>
          <cell r="L20" t="str">
            <v>General Sparepart</v>
          </cell>
        </row>
        <row r="21">
          <cell r="K21">
            <v>1015</v>
          </cell>
          <cell r="L21" t="str">
            <v>PERALATAN KERJA</v>
          </cell>
        </row>
        <row r="22">
          <cell r="K22">
            <v>1016</v>
          </cell>
          <cell r="L22" t="str">
            <v>NA</v>
          </cell>
        </row>
        <row r="23">
          <cell r="K23">
            <v>1017</v>
          </cell>
          <cell r="L23" t="str">
            <v>NA</v>
          </cell>
        </row>
        <row r="24">
          <cell r="K24">
            <v>10201</v>
          </cell>
          <cell r="L24" t="str">
            <v>NA</v>
          </cell>
        </row>
        <row r="25">
          <cell r="K25">
            <v>10301</v>
          </cell>
          <cell r="L25" t="str">
            <v>NA</v>
          </cell>
        </row>
        <row r="26">
          <cell r="K26">
            <v>10401</v>
          </cell>
          <cell r="L26" t="str">
            <v>NA</v>
          </cell>
        </row>
        <row r="27">
          <cell r="K27">
            <v>10402</v>
          </cell>
          <cell r="L27" t="str">
            <v>NA</v>
          </cell>
        </row>
        <row r="28">
          <cell r="K28">
            <v>10403</v>
          </cell>
          <cell r="L28" t="str">
            <v>NA</v>
          </cell>
        </row>
        <row r="29">
          <cell r="K29">
            <v>10501</v>
          </cell>
          <cell r="L29" t="str">
            <v>NA</v>
          </cell>
        </row>
        <row r="30">
          <cell r="K30">
            <v>10502</v>
          </cell>
          <cell r="L30" t="str">
            <v>NA</v>
          </cell>
        </row>
        <row r="31">
          <cell r="K31">
            <v>10503</v>
          </cell>
          <cell r="L31" t="str">
            <v>NA</v>
          </cell>
        </row>
        <row r="32">
          <cell r="K32">
            <v>20101</v>
          </cell>
          <cell r="L32" t="str">
            <v>KEBUTUHAN UMUM PABRIK</v>
          </cell>
        </row>
        <row r="33">
          <cell r="K33">
            <v>20102</v>
          </cell>
          <cell r="L33" t="str">
            <v>KEBUTUHAN UMUM PABRIK</v>
          </cell>
        </row>
        <row r="34">
          <cell r="K34">
            <v>20103</v>
          </cell>
          <cell r="L34" t="str">
            <v xml:space="preserve">WORKSHOP </v>
          </cell>
        </row>
        <row r="35">
          <cell r="K35">
            <v>20104</v>
          </cell>
          <cell r="L35" t="str">
            <v xml:space="preserve">WORKSHOP </v>
          </cell>
        </row>
        <row r="36">
          <cell r="K36">
            <v>20201</v>
          </cell>
          <cell r="L36" t="str">
            <v>General Sparepart</v>
          </cell>
        </row>
        <row r="37">
          <cell r="K37">
            <v>20202</v>
          </cell>
          <cell r="L37" t="str">
            <v>General Sparepart</v>
          </cell>
        </row>
        <row r="38">
          <cell r="K38">
            <v>20203</v>
          </cell>
          <cell r="L38" t="str">
            <v>General Sparepart</v>
          </cell>
        </row>
        <row r="39">
          <cell r="K39">
            <v>20204</v>
          </cell>
          <cell r="L39" t="str">
            <v>POWER PLANT</v>
          </cell>
        </row>
        <row r="40">
          <cell r="K40">
            <v>20205</v>
          </cell>
          <cell r="L40" t="str">
            <v>PUMP &amp; PART</v>
          </cell>
        </row>
        <row r="41">
          <cell r="K41">
            <v>20206</v>
          </cell>
          <cell r="L41" t="str">
            <v>BAN</v>
          </cell>
        </row>
        <row r="42">
          <cell r="K42">
            <v>20207</v>
          </cell>
          <cell r="L42" t="str">
            <v>BAN</v>
          </cell>
        </row>
        <row r="43">
          <cell r="K43">
            <v>20208</v>
          </cell>
          <cell r="L43" t="str">
            <v>MILL MACHINERIES</v>
          </cell>
        </row>
        <row r="44">
          <cell r="K44">
            <v>20209</v>
          </cell>
          <cell r="L44" t="str">
            <v>MILL MACHINERIES</v>
          </cell>
        </row>
        <row r="45">
          <cell r="K45">
            <v>20301</v>
          </cell>
          <cell r="L45" t="str">
            <v>METAL LOGAM</v>
          </cell>
        </row>
        <row r="46">
          <cell r="K46">
            <v>20302</v>
          </cell>
          <cell r="L46" t="str">
            <v>METAL LOGAM</v>
          </cell>
        </row>
        <row r="47">
          <cell r="K47">
            <v>20303</v>
          </cell>
          <cell r="L47" t="str">
            <v>METAL LOGAM</v>
          </cell>
        </row>
        <row r="48">
          <cell r="K48">
            <v>20304</v>
          </cell>
          <cell r="L48" t="str">
            <v>METAL LOGAM</v>
          </cell>
        </row>
        <row r="49">
          <cell r="K49">
            <v>20305</v>
          </cell>
          <cell r="L49" t="str">
            <v>METAL LOGAM</v>
          </cell>
        </row>
        <row r="50">
          <cell r="K50">
            <v>20306</v>
          </cell>
          <cell r="L50" t="str">
            <v>METAL LOGAM</v>
          </cell>
        </row>
        <row r="51">
          <cell r="K51">
            <v>20307</v>
          </cell>
          <cell r="L51" t="str">
            <v>METAL LOGAM</v>
          </cell>
        </row>
        <row r="52">
          <cell r="K52">
            <v>20308</v>
          </cell>
          <cell r="L52" t="str">
            <v>METAL LOGAM</v>
          </cell>
        </row>
        <row r="53">
          <cell r="K53">
            <v>20309</v>
          </cell>
          <cell r="L53" t="str">
            <v>METAL LOGAM</v>
          </cell>
        </row>
        <row r="54">
          <cell r="K54">
            <v>20401</v>
          </cell>
          <cell r="L54" t="str">
            <v>BEARING</v>
          </cell>
        </row>
        <row r="55">
          <cell r="K55">
            <v>20402</v>
          </cell>
          <cell r="L55" t="str">
            <v>BEARING</v>
          </cell>
        </row>
        <row r="56">
          <cell r="K56">
            <v>20403</v>
          </cell>
          <cell r="L56" t="str">
            <v>BEARING</v>
          </cell>
        </row>
        <row r="57">
          <cell r="K57">
            <v>20404</v>
          </cell>
          <cell r="L57" t="str">
            <v>BEARING</v>
          </cell>
        </row>
        <row r="58">
          <cell r="K58">
            <v>20405</v>
          </cell>
          <cell r="L58" t="str">
            <v>BEARING</v>
          </cell>
        </row>
        <row r="59">
          <cell r="K59">
            <v>20406</v>
          </cell>
          <cell r="L59" t="str">
            <v>BEARING</v>
          </cell>
        </row>
        <row r="60">
          <cell r="K60">
            <v>20407</v>
          </cell>
          <cell r="L60" t="str">
            <v>BEARING</v>
          </cell>
        </row>
        <row r="61">
          <cell r="K61">
            <v>20408</v>
          </cell>
          <cell r="L61" t="str">
            <v>BEARING</v>
          </cell>
        </row>
        <row r="62">
          <cell r="K62">
            <v>20409</v>
          </cell>
          <cell r="L62" t="str">
            <v>BEARING</v>
          </cell>
        </row>
        <row r="63">
          <cell r="K63">
            <v>20501</v>
          </cell>
          <cell r="L63" t="str">
            <v>VALVES</v>
          </cell>
        </row>
        <row r="64">
          <cell r="K64">
            <v>20502</v>
          </cell>
          <cell r="L64" t="str">
            <v>VALVES</v>
          </cell>
        </row>
        <row r="65">
          <cell r="K65">
            <v>20503</v>
          </cell>
          <cell r="L65" t="str">
            <v>VALVES</v>
          </cell>
        </row>
        <row r="66">
          <cell r="K66">
            <v>20504</v>
          </cell>
          <cell r="L66" t="str">
            <v>VALVES</v>
          </cell>
        </row>
        <row r="67">
          <cell r="K67">
            <v>20505</v>
          </cell>
          <cell r="L67" t="str">
            <v>VALVES</v>
          </cell>
        </row>
        <row r="68">
          <cell r="K68">
            <v>20506</v>
          </cell>
          <cell r="L68" t="str">
            <v>VALVES</v>
          </cell>
        </row>
        <row r="69">
          <cell r="K69">
            <v>20507</v>
          </cell>
          <cell r="L69" t="str">
            <v>VALVES</v>
          </cell>
        </row>
        <row r="70">
          <cell r="K70">
            <v>20508</v>
          </cell>
          <cell r="L70" t="str">
            <v>VALVES</v>
          </cell>
        </row>
        <row r="71">
          <cell r="K71">
            <v>20509</v>
          </cell>
          <cell r="L71" t="str">
            <v>VALVES</v>
          </cell>
        </row>
        <row r="72">
          <cell r="K72">
            <v>20510</v>
          </cell>
          <cell r="L72" t="str">
            <v>VALVES</v>
          </cell>
        </row>
        <row r="73">
          <cell r="K73">
            <v>20601</v>
          </cell>
          <cell r="L73" t="str">
            <v>ELEKTRIKAL</v>
          </cell>
        </row>
        <row r="74">
          <cell r="K74">
            <v>20602</v>
          </cell>
          <cell r="L74" t="str">
            <v>ELEKTRIKAL</v>
          </cell>
        </row>
        <row r="75">
          <cell r="K75">
            <v>20603</v>
          </cell>
          <cell r="L75" t="str">
            <v>ELEKTRIKAL</v>
          </cell>
        </row>
        <row r="76">
          <cell r="K76">
            <v>20604</v>
          </cell>
          <cell r="L76" t="str">
            <v>ELEKTRIKAL</v>
          </cell>
        </row>
        <row r="77">
          <cell r="K77">
            <v>20605</v>
          </cell>
          <cell r="L77" t="str">
            <v>ELEKTRIKAL</v>
          </cell>
        </row>
        <row r="78">
          <cell r="K78">
            <v>20606</v>
          </cell>
          <cell r="L78" t="str">
            <v>ELEKTRIKAL</v>
          </cell>
        </row>
        <row r="79">
          <cell r="K79">
            <v>20607</v>
          </cell>
          <cell r="L79" t="str">
            <v>ELEKTRIKAL</v>
          </cell>
        </row>
        <row r="80">
          <cell r="K80">
            <v>20608</v>
          </cell>
          <cell r="L80" t="str">
            <v>ELEKTRIKAL</v>
          </cell>
        </row>
        <row r="81">
          <cell r="K81">
            <v>20609</v>
          </cell>
          <cell r="L81" t="str">
            <v>ELEKTRIKAL</v>
          </cell>
        </row>
        <row r="82">
          <cell r="K82">
            <v>20610</v>
          </cell>
          <cell r="L82" t="str">
            <v>ELEKTRIKAL</v>
          </cell>
        </row>
        <row r="83">
          <cell r="K83">
            <v>20701</v>
          </cell>
          <cell r="L83" t="str">
            <v>OIL, FUEL, &amp; LUBRICANT</v>
          </cell>
        </row>
        <row r="84">
          <cell r="K84">
            <v>20702</v>
          </cell>
          <cell r="L84" t="str">
            <v>OIL, FUEL, &amp; LUBRICANT</v>
          </cell>
        </row>
        <row r="85">
          <cell r="K85">
            <v>20703</v>
          </cell>
          <cell r="L85" t="str">
            <v>OIL, FUEL, &amp; LUBRICANT</v>
          </cell>
        </row>
        <row r="86">
          <cell r="K86">
            <v>20704</v>
          </cell>
          <cell r="L86" t="str">
            <v>OIL, FUEL, &amp; LUBRICANT</v>
          </cell>
        </row>
        <row r="87">
          <cell r="K87">
            <v>20705</v>
          </cell>
          <cell r="L87" t="str">
            <v>OIL, FUEL, &amp; LUBRICANT</v>
          </cell>
        </row>
        <row r="88">
          <cell r="K88">
            <v>20706</v>
          </cell>
          <cell r="L88" t="str">
            <v>OIL, FUEL, &amp; LUBRICANT</v>
          </cell>
        </row>
        <row r="89">
          <cell r="K89">
            <v>20801</v>
          </cell>
          <cell r="L89" t="str">
            <v>BAHAN BANGUNAN</v>
          </cell>
        </row>
        <row r="90">
          <cell r="K90">
            <v>20802</v>
          </cell>
          <cell r="L90" t="str">
            <v>BAHAN BANGUNAN</v>
          </cell>
        </row>
        <row r="91">
          <cell r="K91">
            <v>20803</v>
          </cell>
          <cell r="L91" t="str">
            <v>BAHAN BANGUNAN</v>
          </cell>
        </row>
        <row r="92">
          <cell r="K92">
            <v>20804</v>
          </cell>
          <cell r="L92" t="str">
            <v>BAHAN BANGUNAN</v>
          </cell>
        </row>
        <row r="93">
          <cell r="K93">
            <v>20805</v>
          </cell>
          <cell r="L93" t="str">
            <v>BAHAN BANGUNAN</v>
          </cell>
        </row>
        <row r="94">
          <cell r="K94">
            <v>20806</v>
          </cell>
          <cell r="L94" t="str">
            <v>BAHAN BANGUNAN</v>
          </cell>
        </row>
        <row r="95">
          <cell r="K95">
            <v>20807</v>
          </cell>
          <cell r="L95" t="str">
            <v>BAHAN BANGUNAN</v>
          </cell>
        </row>
        <row r="96">
          <cell r="K96">
            <v>20901</v>
          </cell>
          <cell r="L96" t="str">
            <v>TRANSMISSION</v>
          </cell>
        </row>
        <row r="97">
          <cell r="K97">
            <v>20902</v>
          </cell>
          <cell r="L97" t="str">
            <v>TRANSMISSION</v>
          </cell>
        </row>
        <row r="98">
          <cell r="K98">
            <v>20903</v>
          </cell>
          <cell r="L98" t="str">
            <v>TRANSMISSION</v>
          </cell>
        </row>
        <row r="99">
          <cell r="K99">
            <v>20904</v>
          </cell>
          <cell r="L99" t="str">
            <v>TRANSMISSION</v>
          </cell>
        </row>
        <row r="100">
          <cell r="K100">
            <v>20905</v>
          </cell>
          <cell r="L100" t="str">
            <v>TRANSMISSION</v>
          </cell>
        </row>
        <row r="101">
          <cell r="K101">
            <v>21001</v>
          </cell>
          <cell r="L101" t="str">
            <v>PACKING / FITTING</v>
          </cell>
        </row>
        <row r="102">
          <cell r="K102">
            <v>21002</v>
          </cell>
          <cell r="L102" t="str">
            <v>PACKING / FITTING</v>
          </cell>
        </row>
        <row r="103">
          <cell r="K103">
            <v>21003</v>
          </cell>
          <cell r="L103" t="str">
            <v>PACKING / FITTING</v>
          </cell>
        </row>
        <row r="104">
          <cell r="K104">
            <v>21004</v>
          </cell>
          <cell r="L104" t="str">
            <v>PACKING / FITTING</v>
          </cell>
        </row>
        <row r="105">
          <cell r="K105">
            <v>21005</v>
          </cell>
          <cell r="L105" t="str">
            <v>PACKING / FITTING</v>
          </cell>
        </row>
        <row r="106">
          <cell r="K106">
            <v>21101</v>
          </cell>
          <cell r="L106" t="str">
            <v>Parts Alat Berat</v>
          </cell>
        </row>
        <row r="107">
          <cell r="K107">
            <v>21102</v>
          </cell>
          <cell r="L107" t="str">
            <v>Parts Alat Berat</v>
          </cell>
        </row>
        <row r="108">
          <cell r="K108">
            <v>21103</v>
          </cell>
          <cell r="L108" t="str">
            <v>Parts Alat Berat</v>
          </cell>
        </row>
        <row r="109">
          <cell r="K109">
            <v>21104</v>
          </cell>
          <cell r="L109" t="str">
            <v>Parts Alat Berat</v>
          </cell>
        </row>
        <row r="110">
          <cell r="K110">
            <v>21105</v>
          </cell>
          <cell r="L110" t="str">
            <v>Parts Alat Berat</v>
          </cell>
        </row>
        <row r="111">
          <cell r="K111">
            <v>21106</v>
          </cell>
          <cell r="L111" t="str">
            <v>Parts Alat Berat</v>
          </cell>
        </row>
        <row r="112">
          <cell r="K112">
            <v>21107</v>
          </cell>
          <cell r="L112" t="str">
            <v>Parts Alat Berat</v>
          </cell>
        </row>
        <row r="113">
          <cell r="K113">
            <v>21108</v>
          </cell>
          <cell r="L113" t="str">
            <v>Parts Alat Berat</v>
          </cell>
        </row>
        <row r="114">
          <cell r="K114">
            <v>21109</v>
          </cell>
          <cell r="L114" t="str">
            <v>Parts Alat Berat</v>
          </cell>
        </row>
        <row r="115">
          <cell r="K115">
            <v>21110</v>
          </cell>
          <cell r="L115" t="str">
            <v>Parts Alat Berat</v>
          </cell>
        </row>
        <row r="116">
          <cell r="K116">
            <v>21111</v>
          </cell>
          <cell r="L116" t="str">
            <v>Parts Alat Berat</v>
          </cell>
        </row>
        <row r="117">
          <cell r="K117">
            <v>21112</v>
          </cell>
          <cell r="L117" t="str">
            <v>Attachment Alat Berat</v>
          </cell>
        </row>
        <row r="118">
          <cell r="K118">
            <v>21201</v>
          </cell>
          <cell r="L118" t="str">
            <v>Parts Kendaraan</v>
          </cell>
        </row>
        <row r="119">
          <cell r="K119">
            <v>21202</v>
          </cell>
          <cell r="L119" t="str">
            <v>Parts Kendaraan</v>
          </cell>
        </row>
        <row r="120">
          <cell r="K120">
            <v>21203</v>
          </cell>
          <cell r="L120" t="str">
            <v>Parts Kendaraan</v>
          </cell>
        </row>
        <row r="121">
          <cell r="K121">
            <v>21204</v>
          </cell>
          <cell r="L121" t="str">
            <v>Parts Kendaraan</v>
          </cell>
        </row>
        <row r="122">
          <cell r="K122">
            <v>21205</v>
          </cell>
          <cell r="L122" t="str">
            <v>Parts Kendaraan</v>
          </cell>
        </row>
        <row r="123">
          <cell r="K123">
            <v>21206</v>
          </cell>
          <cell r="L123" t="str">
            <v>Parts Kendaraan</v>
          </cell>
        </row>
        <row r="124">
          <cell r="K124">
            <v>21207</v>
          </cell>
          <cell r="L124" t="str">
            <v>Parts Kendaraan</v>
          </cell>
        </row>
        <row r="125">
          <cell r="K125">
            <v>21208</v>
          </cell>
          <cell r="L125" t="str">
            <v>Parts Kendaraan</v>
          </cell>
        </row>
        <row r="126">
          <cell r="K126">
            <v>21301</v>
          </cell>
          <cell r="L126" t="str">
            <v>ALL FILTERS / STRAINERS</v>
          </cell>
        </row>
        <row r="127">
          <cell r="K127">
            <v>21302</v>
          </cell>
          <cell r="L127" t="str">
            <v>ALL FILTERS / STRAINERS</v>
          </cell>
        </row>
        <row r="128">
          <cell r="K128">
            <v>21303</v>
          </cell>
          <cell r="L128" t="str">
            <v>ALL FILTERS / STRAINERS</v>
          </cell>
        </row>
        <row r="129">
          <cell r="K129">
            <v>21304</v>
          </cell>
          <cell r="L129" t="str">
            <v>ALL FILTERS / STRAINERS</v>
          </cell>
        </row>
        <row r="130">
          <cell r="K130">
            <v>21305</v>
          </cell>
          <cell r="L130" t="str">
            <v>ALL FILTERS / STRAINERS</v>
          </cell>
        </row>
        <row r="131">
          <cell r="K131">
            <v>21306</v>
          </cell>
          <cell r="L131" t="str">
            <v>ALL FILTERS / STRAINERS</v>
          </cell>
        </row>
        <row r="132">
          <cell r="K132">
            <v>21307</v>
          </cell>
          <cell r="L132" t="str">
            <v>ALL FILTERS / STRAINERS</v>
          </cell>
        </row>
        <row r="133">
          <cell r="K133">
            <v>21308</v>
          </cell>
          <cell r="L133" t="str">
            <v>ALL FILTERS / STRAINERS</v>
          </cell>
        </row>
        <row r="134">
          <cell r="K134">
            <v>21401</v>
          </cell>
          <cell r="L134" t="str">
            <v>Computer &amp; Parts</v>
          </cell>
        </row>
        <row r="135">
          <cell r="K135">
            <v>21501</v>
          </cell>
          <cell r="L135" t="str">
            <v>ATK &amp; Cetakan</v>
          </cell>
        </row>
        <row r="136">
          <cell r="K136">
            <v>21502</v>
          </cell>
          <cell r="L136" t="str">
            <v>ATK &amp; Cetakan</v>
          </cell>
        </row>
        <row r="137">
          <cell r="K137">
            <v>21503</v>
          </cell>
          <cell r="L137" t="str">
            <v>ATK &amp; Cetakan</v>
          </cell>
        </row>
        <row r="138">
          <cell r="K138">
            <v>21601</v>
          </cell>
          <cell r="L138" t="str">
            <v>KEBUTUHAN UMUM PABRIK</v>
          </cell>
        </row>
        <row r="139">
          <cell r="K139">
            <v>21602</v>
          </cell>
          <cell r="L139" t="str">
            <v>PACKING / FITTING</v>
          </cell>
        </row>
        <row r="140">
          <cell r="K140">
            <v>21603</v>
          </cell>
          <cell r="L140" t="str">
            <v>TANGKI</v>
          </cell>
        </row>
        <row r="141">
          <cell r="K141">
            <v>21604</v>
          </cell>
          <cell r="L141" t="str">
            <v>LABORATORIUM</v>
          </cell>
        </row>
        <row r="142">
          <cell r="K142">
            <v>21605</v>
          </cell>
          <cell r="L142" t="str">
            <v>Safety</v>
          </cell>
        </row>
        <row r="143">
          <cell r="K143">
            <v>21606</v>
          </cell>
          <cell r="L143" t="str">
            <v>Safety</v>
          </cell>
        </row>
        <row r="144">
          <cell r="K144">
            <v>21607</v>
          </cell>
          <cell r="L144" t="str">
            <v>Safety</v>
          </cell>
        </row>
        <row r="145">
          <cell r="K145">
            <v>21701</v>
          </cell>
          <cell r="L145" t="str">
            <v>Obat</v>
          </cell>
        </row>
        <row r="146">
          <cell r="K146">
            <v>21702</v>
          </cell>
          <cell r="L146" t="str">
            <v>Alkes</v>
          </cell>
        </row>
        <row r="147">
          <cell r="K147">
            <v>21703</v>
          </cell>
          <cell r="L147" t="str">
            <v>Uniform</v>
          </cell>
        </row>
        <row r="148">
          <cell r="K148">
            <v>21704</v>
          </cell>
          <cell r="L148" t="str">
            <v>KEBUTUHAN UMUM PABRIK</v>
          </cell>
        </row>
        <row r="149">
          <cell r="K149">
            <v>21801</v>
          </cell>
          <cell r="L149" t="str">
            <v>LABORATORIUM</v>
          </cell>
        </row>
        <row r="150">
          <cell r="K150">
            <v>21802</v>
          </cell>
          <cell r="L150" t="str">
            <v>LABORATORIUM</v>
          </cell>
        </row>
        <row r="151">
          <cell r="K151">
            <v>21803</v>
          </cell>
          <cell r="L151" t="str">
            <v>LABORATORIUM</v>
          </cell>
        </row>
        <row r="152">
          <cell r="K152">
            <v>21901</v>
          </cell>
          <cell r="L152" t="str">
            <v>SURVEY</v>
          </cell>
        </row>
        <row r="153">
          <cell r="K153">
            <v>22001</v>
          </cell>
          <cell r="L153" t="str">
            <v>KEBUTUHAN UMUM PABRIK</v>
          </cell>
        </row>
        <row r="154">
          <cell r="K154">
            <v>30101</v>
          </cell>
          <cell r="L154" t="str">
            <v>CONVEYOR ROLLER CHAIN &amp; SPROCKET</v>
          </cell>
        </row>
        <row r="155">
          <cell r="K155">
            <v>30201</v>
          </cell>
          <cell r="L155" t="str">
            <v>HYDRAULIC PARTS</v>
          </cell>
        </row>
        <row r="156">
          <cell r="K156">
            <v>30301</v>
          </cell>
          <cell r="L156" t="str">
            <v>PUMP &amp; PART</v>
          </cell>
        </row>
        <row r="157">
          <cell r="K157">
            <v>30302</v>
          </cell>
          <cell r="L157" t="str">
            <v>PUMP &amp; PART</v>
          </cell>
        </row>
        <row r="158">
          <cell r="K158">
            <v>30303</v>
          </cell>
          <cell r="L158" t="str">
            <v>PUMP &amp; PART</v>
          </cell>
        </row>
        <row r="159">
          <cell r="K159">
            <v>30304</v>
          </cell>
          <cell r="L159" t="str">
            <v>PUMP &amp; PART</v>
          </cell>
        </row>
        <row r="160">
          <cell r="K160">
            <v>30401</v>
          </cell>
          <cell r="L160" t="str">
            <v>SCREW CONVEYORS AND ELEVATORS PARTS</v>
          </cell>
        </row>
        <row r="161">
          <cell r="K161">
            <v>30402</v>
          </cell>
          <cell r="L161" t="str">
            <v>SCREW CONVEYORS AND ELEVATORS PARTS</v>
          </cell>
        </row>
        <row r="162">
          <cell r="K162">
            <v>30501</v>
          </cell>
          <cell r="L162" t="str">
            <v>FFB RECEPTION STATION</v>
          </cell>
        </row>
        <row r="163">
          <cell r="K163">
            <v>30502</v>
          </cell>
          <cell r="L163" t="str">
            <v>FFB RECEPTION STATION</v>
          </cell>
        </row>
        <row r="164">
          <cell r="K164">
            <v>30601</v>
          </cell>
          <cell r="L164" t="str">
            <v>STERILIZER STATION</v>
          </cell>
        </row>
        <row r="165">
          <cell r="K165">
            <v>30602</v>
          </cell>
          <cell r="L165" t="str">
            <v>STERILIZER STATION</v>
          </cell>
        </row>
        <row r="166">
          <cell r="K166">
            <v>30603</v>
          </cell>
          <cell r="L166" t="str">
            <v>STERILIZER STATION</v>
          </cell>
        </row>
        <row r="167">
          <cell r="K167">
            <v>30701</v>
          </cell>
          <cell r="L167" t="str">
            <v>HOISTING &amp; THRESHING STATION</v>
          </cell>
        </row>
        <row r="168">
          <cell r="K168">
            <v>30702</v>
          </cell>
          <cell r="L168" t="str">
            <v>HOISTING &amp; THRESHING STATION</v>
          </cell>
        </row>
        <row r="169">
          <cell r="K169">
            <v>30703</v>
          </cell>
          <cell r="L169" t="str">
            <v>HOISTING &amp; THRESHING STATION</v>
          </cell>
        </row>
        <row r="170">
          <cell r="K170">
            <v>30801</v>
          </cell>
          <cell r="L170" t="str">
            <v>EMPTY BUNCH PRESSING STATION</v>
          </cell>
        </row>
        <row r="171">
          <cell r="K171">
            <v>30802</v>
          </cell>
          <cell r="L171" t="str">
            <v>EMPTY BUNCH PRESSING STATION</v>
          </cell>
        </row>
        <row r="172">
          <cell r="K172">
            <v>30803</v>
          </cell>
          <cell r="L172" t="str">
            <v>EMPTY BUNCH PRESSING STATION</v>
          </cell>
        </row>
        <row r="173">
          <cell r="K173">
            <v>30804</v>
          </cell>
          <cell r="L173" t="str">
            <v>EMPTY BUNCH PRESSING STATION</v>
          </cell>
        </row>
        <row r="174">
          <cell r="K174">
            <v>30901</v>
          </cell>
          <cell r="L174" t="str">
            <v>DIGESTER &amp; PRESSING STATION</v>
          </cell>
        </row>
        <row r="175">
          <cell r="K175">
            <v>30902</v>
          </cell>
          <cell r="L175" t="str">
            <v>DIGESTER &amp; PRESSING STATION</v>
          </cell>
        </row>
        <row r="176">
          <cell r="K176">
            <v>30903</v>
          </cell>
          <cell r="L176" t="str">
            <v>DIGESTER &amp; PRESSING STATION</v>
          </cell>
        </row>
        <row r="177">
          <cell r="K177">
            <v>31001</v>
          </cell>
          <cell r="L177" t="str">
            <v>DEPERICARPING STATION</v>
          </cell>
        </row>
        <row r="178">
          <cell r="K178">
            <v>31101</v>
          </cell>
          <cell r="L178" t="str">
            <v>OIL CLARIFICATION STATION</v>
          </cell>
        </row>
        <row r="179">
          <cell r="K179">
            <v>31102</v>
          </cell>
          <cell r="L179" t="str">
            <v>OIL CLARIFICATION STATION</v>
          </cell>
        </row>
        <row r="180">
          <cell r="K180">
            <v>31103</v>
          </cell>
          <cell r="L180" t="str">
            <v>OIL CLARIFICATION STATION</v>
          </cell>
        </row>
        <row r="181">
          <cell r="K181">
            <v>31104</v>
          </cell>
          <cell r="L181" t="str">
            <v>OIL CLARIFICATION STATION</v>
          </cell>
        </row>
        <row r="182">
          <cell r="K182">
            <v>31105</v>
          </cell>
          <cell r="L182" t="str">
            <v>OIL CLARIFICATION STATION</v>
          </cell>
        </row>
        <row r="183">
          <cell r="K183">
            <v>31106</v>
          </cell>
          <cell r="L183" t="str">
            <v>OIL CLARIFICATION STATION</v>
          </cell>
        </row>
        <row r="184">
          <cell r="K184">
            <v>31107</v>
          </cell>
          <cell r="L184" t="str">
            <v>OIL CLARIFICATION STATION</v>
          </cell>
        </row>
        <row r="185">
          <cell r="K185">
            <v>31108</v>
          </cell>
          <cell r="L185" t="str">
            <v>OIL CLARIFICATION STATION</v>
          </cell>
        </row>
        <row r="186">
          <cell r="K186">
            <v>31201</v>
          </cell>
          <cell r="L186" t="str">
            <v>KERNEL RECOVERY STATION</v>
          </cell>
        </row>
        <row r="187">
          <cell r="K187">
            <v>31202</v>
          </cell>
          <cell r="L187" t="str">
            <v>KERNEL RECOVERY STATION</v>
          </cell>
        </row>
        <row r="188">
          <cell r="K188">
            <v>31203</v>
          </cell>
          <cell r="L188" t="str">
            <v>KERNEL RECOVERY STATION</v>
          </cell>
        </row>
        <row r="189">
          <cell r="K189">
            <v>31301</v>
          </cell>
          <cell r="L189" t="str">
            <v>BOILER HOUSE</v>
          </cell>
        </row>
        <row r="190">
          <cell r="K190">
            <v>31302</v>
          </cell>
          <cell r="L190" t="str">
            <v>BOILER HOUSE</v>
          </cell>
        </row>
        <row r="191">
          <cell r="K191">
            <v>31303</v>
          </cell>
          <cell r="L191" t="str">
            <v>BOILER HOUSE</v>
          </cell>
        </row>
        <row r="192">
          <cell r="K192">
            <v>31401</v>
          </cell>
          <cell r="L192" t="str">
            <v>POWER PLANT</v>
          </cell>
        </row>
        <row r="193">
          <cell r="K193">
            <v>31402</v>
          </cell>
          <cell r="L193" t="str">
            <v>POWER PLANT</v>
          </cell>
        </row>
        <row r="194">
          <cell r="K194">
            <v>31403</v>
          </cell>
          <cell r="L194" t="str">
            <v>POWER PLANT</v>
          </cell>
        </row>
        <row r="195">
          <cell r="K195">
            <v>31404</v>
          </cell>
          <cell r="L195" t="str">
            <v>POWER PLANT</v>
          </cell>
        </row>
        <row r="196">
          <cell r="K196">
            <v>31405</v>
          </cell>
          <cell r="L196" t="str">
            <v>POWER PLANT</v>
          </cell>
        </row>
        <row r="197">
          <cell r="K197">
            <v>31501</v>
          </cell>
          <cell r="L197" t="str">
            <v>WATER TREATMENT PLANT</v>
          </cell>
        </row>
        <row r="198">
          <cell r="K198">
            <v>31601</v>
          </cell>
          <cell r="L198" t="str">
            <v>BULK STORAGE TANK &amp; DESPATCH STATION</v>
          </cell>
        </row>
        <row r="199">
          <cell r="K199">
            <v>31701</v>
          </cell>
          <cell r="L199" t="str">
            <v>EFFLUENT TREATMENT PLANT</v>
          </cell>
        </row>
        <row r="200">
          <cell r="K200">
            <v>31801</v>
          </cell>
          <cell r="L200" t="str">
            <v>BIOGAS PLANT SPAREPARTS</v>
          </cell>
        </row>
        <row r="201">
          <cell r="K201">
            <v>31901</v>
          </cell>
          <cell r="L201" t="str">
            <v>EFB COMPOSTING PLANT PARTS</v>
          </cell>
        </row>
        <row r="202">
          <cell r="K202">
            <v>40101</v>
          </cell>
          <cell r="L202" t="str">
            <v>Pembibitan</v>
          </cell>
        </row>
        <row r="203">
          <cell r="K203">
            <v>40102</v>
          </cell>
          <cell r="L203" t="str">
            <v>INFRASTRUKTUR</v>
          </cell>
        </row>
        <row r="204">
          <cell r="K204">
            <v>40103</v>
          </cell>
          <cell r="L204" t="str">
            <v>ELEKTRIKAL</v>
          </cell>
        </row>
        <row r="205">
          <cell r="K205">
            <v>40201</v>
          </cell>
          <cell r="L205" t="str">
            <v>Kendaraan</v>
          </cell>
        </row>
        <row r="206">
          <cell r="K206">
            <v>40202</v>
          </cell>
          <cell r="L206" t="str">
            <v>Kendaraan</v>
          </cell>
        </row>
        <row r="207">
          <cell r="K207">
            <v>40203</v>
          </cell>
          <cell r="L207" t="str">
            <v>Kendaraan</v>
          </cell>
        </row>
        <row r="208">
          <cell r="K208">
            <v>40204</v>
          </cell>
          <cell r="L208" t="str">
            <v>Kendaraan</v>
          </cell>
        </row>
        <row r="209">
          <cell r="K209">
            <v>40205</v>
          </cell>
          <cell r="L209" t="str">
            <v>Kendaraan</v>
          </cell>
        </row>
        <row r="210">
          <cell r="K210">
            <v>40301</v>
          </cell>
          <cell r="L210" t="str">
            <v>Alat Berat</v>
          </cell>
        </row>
        <row r="211">
          <cell r="K211">
            <v>40302</v>
          </cell>
          <cell r="L211" t="str">
            <v>Alat Berat</v>
          </cell>
        </row>
        <row r="212">
          <cell r="K212">
            <v>40303</v>
          </cell>
          <cell r="L212" t="str">
            <v>Alat Berat</v>
          </cell>
        </row>
        <row r="213">
          <cell r="K213">
            <v>40304</v>
          </cell>
          <cell r="L213" t="str">
            <v>Alat Berat</v>
          </cell>
        </row>
        <row r="214">
          <cell r="K214">
            <v>40305</v>
          </cell>
          <cell r="L214" t="str">
            <v>Alat Berat</v>
          </cell>
        </row>
        <row r="215">
          <cell r="K215">
            <v>40306</v>
          </cell>
          <cell r="L215" t="str">
            <v>Alat Berat</v>
          </cell>
        </row>
        <row r="216">
          <cell r="K216">
            <v>40307</v>
          </cell>
          <cell r="L216" t="str">
            <v>Alat Berat</v>
          </cell>
        </row>
        <row r="217">
          <cell r="K217">
            <v>40308</v>
          </cell>
          <cell r="L217" t="str">
            <v>Alat Berat</v>
          </cell>
        </row>
        <row r="218">
          <cell r="K218">
            <v>40309</v>
          </cell>
          <cell r="L218" t="str">
            <v>Alat Berat</v>
          </cell>
        </row>
        <row r="219">
          <cell r="K219">
            <v>40310</v>
          </cell>
          <cell r="L219" t="str">
            <v>Alat Berat</v>
          </cell>
        </row>
        <row r="220">
          <cell r="K220">
            <v>40311</v>
          </cell>
          <cell r="L220" t="str">
            <v>Alat Berat</v>
          </cell>
        </row>
        <row r="221">
          <cell r="K221">
            <v>40312</v>
          </cell>
          <cell r="L221" t="str">
            <v>Attachment Alat Berat</v>
          </cell>
        </row>
        <row r="222">
          <cell r="K222">
            <v>40401</v>
          </cell>
          <cell r="L222" t="str">
            <v>Attachment Alat Berat</v>
          </cell>
        </row>
        <row r="223">
          <cell r="K223">
            <v>40402</v>
          </cell>
          <cell r="L223" t="str">
            <v>Kendaraan</v>
          </cell>
        </row>
        <row r="224">
          <cell r="K224">
            <v>40403</v>
          </cell>
          <cell r="L224" t="str">
            <v>POWER PLANT</v>
          </cell>
        </row>
        <row r="225">
          <cell r="K225">
            <v>40404</v>
          </cell>
          <cell r="L225" t="str">
            <v>MILL MACHINERIES</v>
          </cell>
        </row>
        <row r="226">
          <cell r="K226">
            <v>40405</v>
          </cell>
          <cell r="L226" t="str">
            <v>PUMP &amp; PART</v>
          </cell>
        </row>
        <row r="227">
          <cell r="K227">
            <v>40406</v>
          </cell>
          <cell r="L227" t="str">
            <v>WATER TREATMENT PLANT</v>
          </cell>
        </row>
        <row r="228">
          <cell r="K228">
            <v>40407</v>
          </cell>
          <cell r="L228" t="str">
            <v>LABORATORIUM</v>
          </cell>
        </row>
        <row r="229">
          <cell r="K229">
            <v>40408</v>
          </cell>
          <cell r="L229" t="str">
            <v>MILL MACHINERIES</v>
          </cell>
        </row>
        <row r="230">
          <cell r="K230">
            <v>40409</v>
          </cell>
          <cell r="L230" t="str">
            <v>MILL MACHINERIES</v>
          </cell>
        </row>
        <row r="231">
          <cell r="K231">
            <v>40410</v>
          </cell>
          <cell r="L231" t="str">
            <v xml:space="preserve">WORKSHOP </v>
          </cell>
        </row>
        <row r="232">
          <cell r="K232">
            <v>40411</v>
          </cell>
          <cell r="L232" t="str">
            <v>MILL MACHINERIES</v>
          </cell>
        </row>
        <row r="233">
          <cell r="K233">
            <v>40501</v>
          </cell>
          <cell r="L233" t="str">
            <v>Furniture</v>
          </cell>
        </row>
        <row r="234">
          <cell r="K234">
            <v>40502</v>
          </cell>
          <cell r="L234" t="str">
            <v>ELEKTRONIK</v>
          </cell>
        </row>
        <row r="235">
          <cell r="K235">
            <v>40601</v>
          </cell>
          <cell r="L235" t="str">
            <v>Computer &amp; Parts</v>
          </cell>
        </row>
        <row r="236">
          <cell r="K236">
            <v>40602</v>
          </cell>
          <cell r="L236" t="str">
            <v>ELEKTRONIK</v>
          </cell>
        </row>
        <row r="237">
          <cell r="K237">
            <v>40603</v>
          </cell>
          <cell r="L237" t="str">
            <v>LABORATORIUM</v>
          </cell>
        </row>
        <row r="238">
          <cell r="K238">
            <v>40604</v>
          </cell>
          <cell r="L238" t="str">
            <v>SURVEY</v>
          </cell>
        </row>
        <row r="239">
          <cell r="K239">
            <v>40605</v>
          </cell>
          <cell r="L239" t="str">
            <v>TANGKI</v>
          </cell>
        </row>
        <row r="240">
          <cell r="K240">
            <v>40606</v>
          </cell>
          <cell r="L240" t="str">
            <v xml:space="preserve">WORKSHOP </v>
          </cell>
        </row>
        <row r="241">
          <cell r="K241">
            <v>40701</v>
          </cell>
          <cell r="L241" t="str">
            <v>Computer &amp; Parts</v>
          </cell>
        </row>
        <row r="242">
          <cell r="K242">
            <v>50100</v>
          </cell>
          <cell r="L242" t="str">
            <v>NA</v>
          </cell>
        </row>
        <row r="243">
          <cell r="K243">
            <v>50200</v>
          </cell>
          <cell r="L243" t="str">
            <v>NA</v>
          </cell>
        </row>
        <row r="244">
          <cell r="K244">
            <v>50300</v>
          </cell>
          <cell r="L244" t="str">
            <v>NA</v>
          </cell>
        </row>
        <row r="245">
          <cell r="K245">
            <v>50400</v>
          </cell>
          <cell r="L245" t="str">
            <v>NA</v>
          </cell>
        </row>
        <row r="246">
          <cell r="K246">
            <v>60100</v>
          </cell>
          <cell r="L246" t="str">
            <v>NA</v>
          </cell>
        </row>
        <row r="247">
          <cell r="K247">
            <v>60200</v>
          </cell>
          <cell r="L247" t="str">
            <v>NA</v>
          </cell>
        </row>
        <row r="248">
          <cell r="K248">
            <v>60300</v>
          </cell>
          <cell r="L248" t="str">
            <v>NA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 refreshError="1"/>
      <sheetData sheetId="1">
        <row r="3">
          <cell r="H3" t="str">
            <v>BBB-OP</v>
          </cell>
          <cell r="I3" t="str">
            <v>JAMBI</v>
          </cell>
        </row>
        <row r="4">
          <cell r="H4" t="str">
            <v>BBB-OP</v>
          </cell>
          <cell r="I4" t="str">
            <v>JAMBI</v>
          </cell>
        </row>
        <row r="5">
          <cell r="H5" t="str">
            <v>BBB MILL</v>
          </cell>
          <cell r="I5" t="str">
            <v>JAMBI</v>
          </cell>
        </row>
        <row r="6">
          <cell r="H6" t="str">
            <v>BBB HO</v>
          </cell>
          <cell r="I6" t="str">
            <v>JAMBI</v>
          </cell>
        </row>
        <row r="7">
          <cell r="H7" t="str">
            <v>GBSM</v>
          </cell>
          <cell r="I7" t="str">
            <v>KALTENG</v>
          </cell>
        </row>
        <row r="8">
          <cell r="H8" t="str">
            <v>GBSM</v>
          </cell>
          <cell r="I8" t="str">
            <v>KALTENG</v>
          </cell>
        </row>
        <row r="9">
          <cell r="H9" t="str">
            <v>GBSM</v>
          </cell>
          <cell r="I9" t="str">
            <v>KALTENG</v>
          </cell>
        </row>
        <row r="10">
          <cell r="H10" t="str">
            <v>GBSM MILL</v>
          </cell>
          <cell r="I10" t="str">
            <v>KALTENG</v>
          </cell>
        </row>
        <row r="11">
          <cell r="H11" t="str">
            <v>GBSM HO</v>
          </cell>
          <cell r="I11" t="str">
            <v>KALTENG</v>
          </cell>
        </row>
        <row r="12">
          <cell r="H12" t="str">
            <v>MIK</v>
          </cell>
          <cell r="I12" t="str">
            <v>KALTENG</v>
          </cell>
        </row>
        <row r="13">
          <cell r="H13" t="str">
            <v>FLTI HO</v>
          </cell>
          <cell r="I13" t="str">
            <v>KALTENG</v>
          </cell>
        </row>
        <row r="14">
          <cell r="H14" t="str">
            <v>FLTI</v>
          </cell>
          <cell r="I14" t="str">
            <v>KALTENG</v>
          </cell>
        </row>
        <row r="15">
          <cell r="H15" t="str">
            <v>FLTI</v>
          </cell>
          <cell r="I15" t="str">
            <v>KALTENG</v>
          </cell>
        </row>
        <row r="16">
          <cell r="H16" t="str">
            <v>FLTI</v>
          </cell>
          <cell r="I16" t="str">
            <v>KALTENG</v>
          </cell>
        </row>
        <row r="17">
          <cell r="H17" t="str">
            <v>FLTI</v>
          </cell>
          <cell r="I17" t="str">
            <v>KALTENG</v>
          </cell>
        </row>
        <row r="18">
          <cell r="H18" t="str">
            <v>FLTI</v>
          </cell>
          <cell r="I18" t="str">
            <v>KALTENG</v>
          </cell>
        </row>
        <row r="19">
          <cell r="H19" t="str">
            <v>FLTI MILL</v>
          </cell>
          <cell r="I19" t="str">
            <v>KALTENG</v>
          </cell>
        </row>
        <row r="20">
          <cell r="H20" t="str">
            <v>SKM HO</v>
          </cell>
          <cell r="I20" t="str">
            <v>KALTENG</v>
          </cell>
        </row>
        <row r="21">
          <cell r="H21" t="str">
            <v>SKM</v>
          </cell>
          <cell r="I21" t="str">
            <v>KALTENG</v>
          </cell>
        </row>
        <row r="22">
          <cell r="H22" t="str">
            <v>SKM</v>
          </cell>
          <cell r="I22" t="str">
            <v>KALTENG</v>
          </cell>
        </row>
        <row r="23">
          <cell r="H23" t="str">
            <v>SKM</v>
          </cell>
          <cell r="I23" t="str">
            <v>KALTENG</v>
          </cell>
        </row>
        <row r="24">
          <cell r="H24" t="str">
            <v>SKM</v>
          </cell>
          <cell r="I24" t="str">
            <v>KALTENG</v>
          </cell>
        </row>
        <row r="25">
          <cell r="H25" t="str">
            <v>TAN HO</v>
          </cell>
          <cell r="I25" t="str">
            <v>KALTENG</v>
          </cell>
        </row>
        <row r="26">
          <cell r="H26" t="str">
            <v xml:space="preserve">TAN </v>
          </cell>
          <cell r="I26" t="str">
            <v>KALTENG</v>
          </cell>
        </row>
        <row r="27">
          <cell r="H27" t="str">
            <v xml:space="preserve">TAN </v>
          </cell>
          <cell r="I27" t="str">
            <v>KALTENG</v>
          </cell>
        </row>
        <row r="28">
          <cell r="H28" t="str">
            <v xml:space="preserve">TAN </v>
          </cell>
          <cell r="I28" t="str">
            <v>KALTENG</v>
          </cell>
        </row>
        <row r="29">
          <cell r="H29" t="str">
            <v xml:space="preserve">TAN </v>
          </cell>
          <cell r="I29" t="str">
            <v>KALTENG</v>
          </cell>
        </row>
        <row r="30">
          <cell r="H30" t="str">
            <v>EBL</v>
          </cell>
          <cell r="I30" t="str">
            <v>KALTIM</v>
          </cell>
        </row>
        <row r="31">
          <cell r="H31" t="str">
            <v>EBL</v>
          </cell>
          <cell r="I31" t="str">
            <v>KALTIM</v>
          </cell>
        </row>
        <row r="32">
          <cell r="H32" t="str">
            <v>EBL</v>
          </cell>
          <cell r="I32" t="str">
            <v>KALTIM</v>
          </cell>
        </row>
        <row r="33">
          <cell r="H33" t="str">
            <v>EBL HO</v>
          </cell>
          <cell r="I33" t="str">
            <v>KALTIM</v>
          </cell>
        </row>
        <row r="34">
          <cell r="H34" t="str">
            <v>EBL MILL</v>
          </cell>
          <cell r="I34" t="str">
            <v>KALTIM</v>
          </cell>
        </row>
        <row r="35">
          <cell r="H35" t="str">
            <v>BHA 1</v>
          </cell>
          <cell r="I35" t="str">
            <v>KALBAR</v>
          </cell>
        </row>
        <row r="36">
          <cell r="H36" t="str">
            <v>BHA 2 UTARA</v>
          </cell>
          <cell r="I36" t="str">
            <v>KALBAR</v>
          </cell>
        </row>
        <row r="37">
          <cell r="H37" t="str">
            <v>BHA 2 SELATAN</v>
          </cell>
          <cell r="I37" t="str">
            <v>KALBAR</v>
          </cell>
        </row>
        <row r="38">
          <cell r="H38" t="str">
            <v>BHA 1 PLASMA</v>
          </cell>
          <cell r="I38" t="str">
            <v>KALBAR</v>
          </cell>
        </row>
        <row r="39">
          <cell r="H39" t="str">
            <v>BHA 2 PLASMA</v>
          </cell>
          <cell r="I39" t="str">
            <v>KALBAR</v>
          </cell>
        </row>
        <row r="40">
          <cell r="H40" t="str">
            <v>BHA 2 SELATAN PLASMA</v>
          </cell>
          <cell r="I40" t="str">
            <v>KALBAR</v>
          </cell>
        </row>
        <row r="41">
          <cell r="H41" t="str">
            <v>BHA MILL</v>
          </cell>
          <cell r="I41" t="str">
            <v>KALBAR</v>
          </cell>
        </row>
        <row r="42">
          <cell r="H42" t="str">
            <v>KSA 1</v>
          </cell>
          <cell r="I42" t="str">
            <v>KALBAR</v>
          </cell>
        </row>
        <row r="43">
          <cell r="H43" t="str">
            <v>KSA 2 UTARA</v>
          </cell>
          <cell r="I43" t="str">
            <v>KALBAR</v>
          </cell>
        </row>
        <row r="44">
          <cell r="H44" t="str">
            <v xml:space="preserve">KSA 2 SELATAN </v>
          </cell>
          <cell r="I44" t="str">
            <v>KALBAR</v>
          </cell>
        </row>
        <row r="45">
          <cell r="H45" t="str">
            <v>KSA 3</v>
          </cell>
          <cell r="I45" t="str">
            <v>KALBAR</v>
          </cell>
        </row>
        <row r="46">
          <cell r="H46" t="str">
            <v xml:space="preserve">KSA 5 </v>
          </cell>
          <cell r="I46" t="str">
            <v>KALBAR</v>
          </cell>
        </row>
        <row r="47">
          <cell r="H47" t="str">
            <v>KSA 1 PLASMA</v>
          </cell>
          <cell r="I47" t="str">
            <v>KALBAR</v>
          </cell>
        </row>
        <row r="48">
          <cell r="H48" t="str">
            <v>KSA 2 PLASMA</v>
          </cell>
          <cell r="I48" t="str">
            <v>KALBAR</v>
          </cell>
        </row>
        <row r="49">
          <cell r="H49" t="str">
            <v>KSA 3 PLASMA</v>
          </cell>
          <cell r="I49" t="str">
            <v>KALBAR</v>
          </cell>
        </row>
        <row r="50">
          <cell r="H50" t="str">
            <v>KSA 5 PLASMA</v>
          </cell>
          <cell r="I50" t="str">
            <v>KALBAR</v>
          </cell>
        </row>
        <row r="51">
          <cell r="H51" t="str">
            <v>KSA MILL</v>
          </cell>
          <cell r="I51" t="str">
            <v>KALBAR</v>
          </cell>
        </row>
        <row r="52">
          <cell r="H52" t="str">
            <v>DAP 1</v>
          </cell>
          <cell r="I52" t="str">
            <v>KALBAR</v>
          </cell>
        </row>
        <row r="53">
          <cell r="H53" t="str">
            <v>DAP 2</v>
          </cell>
          <cell r="I53" t="str">
            <v>KALBAR</v>
          </cell>
        </row>
        <row r="54">
          <cell r="H54" t="str">
            <v>DAP 3</v>
          </cell>
          <cell r="I54" t="str">
            <v>KALBAR</v>
          </cell>
        </row>
        <row r="55">
          <cell r="H55" t="str">
            <v>SEP</v>
          </cell>
          <cell r="I55" t="str">
            <v>KALBAR</v>
          </cell>
        </row>
        <row r="56">
          <cell r="H56" t="str">
            <v>KSA HO</v>
          </cell>
          <cell r="I56" t="str">
            <v>KALBAR</v>
          </cell>
        </row>
        <row r="57">
          <cell r="H57" t="str">
            <v>DAP PLASMA</v>
          </cell>
          <cell r="I57" t="str">
            <v>KALBAR</v>
          </cell>
        </row>
        <row r="58">
          <cell r="H58" t="str">
            <v>PWA ESTATE</v>
          </cell>
          <cell r="I58" t="str">
            <v>KALBAR</v>
          </cell>
        </row>
        <row r="59">
          <cell r="H59" t="str">
            <v>PWA PLASMA</v>
          </cell>
          <cell r="I59" t="str">
            <v>KALBAR</v>
          </cell>
        </row>
        <row r="60">
          <cell r="H60" t="str">
            <v>SEP 1 ESTATE</v>
          </cell>
          <cell r="I60" t="str">
            <v>KALBAR</v>
          </cell>
        </row>
        <row r="61">
          <cell r="H61" t="str">
            <v>BHA HO</v>
          </cell>
          <cell r="I61" t="str">
            <v>KALBAR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E78F0-C038-479E-9D81-409DF226BC3D}" name="Tabel1" displayName="Tabel1" ref="A1:E28" totalsRowShown="0" headerRowDxfId="8" headerRowBorderDxfId="7" tableBorderDxfId="6" totalsRowBorderDxfId="5" headerRowCellStyle="Normal 5">
  <autoFilter ref="A1:E28" xr:uid="{EB9E78F0-C038-479E-9D81-409DF226BC3D}"/>
  <tableColumns count="5">
    <tableColumn id="1" xr3:uid="{4556574F-2402-4817-9C01-534C813AB940}" name="Charge code" dataDxfId="4" dataCellStyle="Normal 5"/>
    <tableColumn id="2" xr3:uid="{6E4B0A17-7395-45A3-9B27-828CFB42A7AC}" name="Project" dataDxfId="3" dataCellStyle="Normal 5"/>
    <tableColumn id="3" xr3:uid="{193E2B0E-7FBE-4951-9BF1-B55C2E9289A8}" name="Company" dataDxfId="2" dataCellStyle="Normal 5"/>
    <tableColumn id="4" xr3:uid="{E277252D-BEF6-42F8-BC16-021AE9A10450}" name="Code" dataDxfId="1"/>
    <tableColumn id="5" xr3:uid="{C4348F78-CD81-49BE-ACB5-CD5B9AA19DC0}" name="Charge code2" dataDxfId="0" dataCellStyle="Normal 5">
      <calculatedColumnFormula>A2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2"/>
  <sheetViews>
    <sheetView workbookViewId="0">
      <selection activeCell="D286" sqref="D286"/>
    </sheetView>
  </sheetViews>
  <sheetFormatPr defaultColWidth="9" defaultRowHeight="15" x14ac:dyDescent="0.25"/>
  <cols>
    <col min="1" max="1" width="8.42578125" style="3" customWidth="1"/>
    <col min="2" max="2" width="29.42578125" style="3" customWidth="1"/>
    <col min="3" max="3" width="33" style="3" customWidth="1"/>
    <col min="4" max="4" width="40.42578125" style="3" customWidth="1"/>
    <col min="5" max="5" width="101.140625" style="3" customWidth="1"/>
    <col min="6" max="6" width="16.140625" style="3" customWidth="1"/>
    <col min="7" max="16384" width="9" style="3"/>
  </cols>
  <sheetData>
    <row r="1" spans="1:6" x14ac:dyDescent="0.25">
      <c r="A1" s="67" t="s">
        <v>64</v>
      </c>
      <c r="B1" s="67" t="s">
        <v>180</v>
      </c>
      <c r="C1" s="67" t="s">
        <v>36</v>
      </c>
      <c r="D1" s="67" t="s">
        <v>181</v>
      </c>
      <c r="E1" s="67" t="s">
        <v>10</v>
      </c>
      <c r="F1" s="67" t="s">
        <v>182</v>
      </c>
    </row>
    <row r="2" spans="1:6" x14ac:dyDescent="0.25">
      <c r="A2" s="68" t="str">
        <f>IF(ISBLANK('PM Tools 1 '!B7),"",TEXT('PM Tools 1 '!B7,"mm-dd-yy"))</f>
        <v>03-15-22</v>
      </c>
      <c r="B2" s="69" t="str">
        <f>IF(A2="","",'PM Tools 1 '!$C$2)</f>
        <v>Muadz Askarul Muslim</v>
      </c>
      <c r="C2" s="70" t="str">
        <f>VLOOKUP(D2,'Charge Code'!B:D,2,FALSE)</f>
        <v>PT. Tri Adi Bersama</v>
      </c>
      <c r="D2" s="71" t="str">
        <f>IF(A2="","",'PM Tools 1 '!$D$5)</f>
        <v>EKSAD Resource Layanan IT Dev 31 MP - TAB</v>
      </c>
      <c r="E2" s="69" t="e">
        <f>IF(A2="","",IF('PM Tools 1 '!#REF!="",'PM Tools 1 '!E7,'PM Tools 1 '!#REF! &amp;" - " &amp; 'PM Tools 1 '!E7))</f>
        <v>#REF!</v>
      </c>
      <c r="F2" s="69">
        <f>IF(A2="","",'PM Tools 1 '!H7)</f>
        <v>0</v>
      </c>
    </row>
    <row r="3" spans="1:6" x14ac:dyDescent="0.25">
      <c r="A3" s="68" t="str">
        <f>IF(ISBLANK('PM Tools 1 '!B8),A2,TEXT('PM Tools 1 '!B8,"mm-dd-yy"))</f>
        <v>03-15-22</v>
      </c>
      <c r="B3" s="69" t="str">
        <f>IF(A3="","",'PM Tools 1 '!$C$2)</f>
        <v>Muadz Askarul Muslim</v>
      </c>
      <c r="C3" s="70" t="str">
        <f>VLOOKUP(D3,'Charge Code'!B:D,2,FALSE)</f>
        <v>PT. Tri Adi Bersama</v>
      </c>
      <c r="D3" s="71" t="str">
        <f>IF(A3="","",'PM Tools 1 '!$D$5)</f>
        <v>EKSAD Resource Layanan IT Dev 31 MP - TAB</v>
      </c>
      <c r="E3" s="69">
        <f>IF(A3="","",IF('PM Tools 1 '!D7="",'PM Tools 1 '!E8,'PM Tools 1 '!D7 &amp;" - " &amp; 'PM Tools 1 '!E8))</f>
        <v>0</v>
      </c>
      <c r="F3" s="69">
        <f>IF(A3="","",'PM Tools 1 '!H8)</f>
        <v>0</v>
      </c>
    </row>
    <row r="4" spans="1:6" x14ac:dyDescent="0.25">
      <c r="A4" s="68" t="str">
        <f>IF(ISBLANK('PM Tools 1 '!B9),A3,TEXT('PM Tools 1 '!B9,"mm-dd-yy"))</f>
        <v>03-15-22</v>
      </c>
      <c r="B4" s="69" t="str">
        <f>IF(A4="","",'PM Tools 1 '!$C$2)</f>
        <v>Muadz Askarul Muslim</v>
      </c>
      <c r="C4" s="70" t="str">
        <f>VLOOKUP(D4,'Charge Code'!B:D,2,FALSE)</f>
        <v>PT. Tri Adi Bersama</v>
      </c>
      <c r="D4" s="71" t="str">
        <f>IF(A4="","",'PM Tools 1 '!$D$5)</f>
        <v>EKSAD Resource Layanan IT Dev 31 MP - TAB</v>
      </c>
      <c r="E4" s="69">
        <f>IF(A4="","",IF('PM Tools 1 '!D9="",'PM Tools 1 '!E9,'PM Tools 1 '!D9 &amp;" - " &amp; 'PM Tools 1 '!E9))</f>
        <v>0</v>
      </c>
      <c r="F4" s="69">
        <f>IF(A4="","",'PM Tools 1 '!H9)</f>
        <v>0</v>
      </c>
    </row>
    <row r="5" spans="1:6" x14ac:dyDescent="0.25">
      <c r="A5" s="68" t="str">
        <f>IF(ISBLANK('PM Tools 1 '!B10),A4,TEXT('PM Tools 1 '!B10,"mm-dd-yy"))</f>
        <v>03-15-22</v>
      </c>
      <c r="B5" s="69" t="str">
        <f>IF(A5="","",'PM Tools 1 '!$C$2)</f>
        <v>Muadz Askarul Muslim</v>
      </c>
      <c r="C5" s="70" t="str">
        <f>VLOOKUP(D5,'Charge Code'!B:D,2,FALSE)</f>
        <v>PT. Tri Adi Bersama</v>
      </c>
      <c r="D5" s="71" t="str">
        <f>IF(A5="","",'PM Tools 1 '!$D$5)</f>
        <v>EKSAD Resource Layanan IT Dev 31 MP - TAB</v>
      </c>
      <c r="E5" s="69">
        <f>IF(A5="","",IF('PM Tools 1 '!D10="",'PM Tools 1 '!E10,'PM Tools 1 '!D10 &amp;" - " &amp; 'PM Tools 1 '!E10))</f>
        <v>0</v>
      </c>
      <c r="F5" s="69">
        <f>IF(A5="","",'PM Tools 1 '!H10)</f>
        <v>0</v>
      </c>
    </row>
    <row r="6" spans="1:6" x14ac:dyDescent="0.25">
      <c r="A6" s="68" t="str">
        <f>IF(ISBLANK('PM Tools 1 '!B11),A5,TEXT('PM Tools 1 '!B11,"mm-dd-yy"))</f>
        <v>03-15-22</v>
      </c>
      <c r="B6" s="69" t="str">
        <f>IF(A6="","",'PM Tools 1 '!$C$2)</f>
        <v>Muadz Askarul Muslim</v>
      </c>
      <c r="C6" s="70" t="str">
        <f>VLOOKUP(D6,'Charge Code'!B:D,2,FALSE)</f>
        <v>PT. Tri Adi Bersama</v>
      </c>
      <c r="D6" s="71" t="str">
        <f>IF(A6="","",'PM Tools 1 '!$D$5)</f>
        <v>EKSAD Resource Layanan IT Dev 31 MP - TAB</v>
      </c>
      <c r="E6" s="69">
        <f>IF(A6="","",IF('PM Tools 1 '!D11="",'PM Tools 1 '!E11,'PM Tools 1 '!D11 &amp;" - " &amp; 'PM Tools 1 '!E11))</f>
        <v>0</v>
      </c>
      <c r="F6" s="69">
        <f>IF(A6="","",'PM Tools 1 '!H11)</f>
        <v>0</v>
      </c>
    </row>
    <row r="7" spans="1:6" x14ac:dyDescent="0.25">
      <c r="A7" s="68" t="str">
        <f>IF(ISBLANK('PM Tools 1 '!B12),A6,TEXT('PM Tools 1 '!B12,"mm-dd-yy"))</f>
        <v>03-15-22</v>
      </c>
      <c r="B7" s="69" t="str">
        <f>IF(A7="","",'PM Tools 1 '!$C$2)</f>
        <v>Muadz Askarul Muslim</v>
      </c>
      <c r="C7" s="70" t="str">
        <f>VLOOKUP(D7,'Charge Code'!B:D,2,FALSE)</f>
        <v>PT. Tri Adi Bersama</v>
      </c>
      <c r="D7" s="71" t="str">
        <f>IF(A7="","",'PM Tools 1 '!$D$5)</f>
        <v>EKSAD Resource Layanan IT Dev 31 MP - TAB</v>
      </c>
      <c r="E7" s="69">
        <f>IF(A7="","",IF('PM Tools 1 '!D12="",'PM Tools 1 '!E12,'PM Tools 1 '!D12 &amp;" - " &amp; 'PM Tools 1 '!E12))</f>
        <v>0</v>
      </c>
      <c r="F7" s="69">
        <f>IF(A7="","",'PM Tools 1 '!H12)</f>
        <v>0</v>
      </c>
    </row>
    <row r="8" spans="1:6" x14ac:dyDescent="0.25">
      <c r="A8" s="68" t="str">
        <f>IF(ISBLANK('PM Tools 1 '!B13),A7,TEXT('PM Tools 1 '!B13,"mm-dd-yy"))</f>
        <v>03-15-22</v>
      </c>
      <c r="B8" s="69" t="str">
        <f>IF(A8="","",'PM Tools 1 '!$C$2)</f>
        <v>Muadz Askarul Muslim</v>
      </c>
      <c r="C8" s="70" t="str">
        <f>VLOOKUP(D8,'Charge Code'!B:D,2,FALSE)</f>
        <v>PT. Tri Adi Bersama</v>
      </c>
      <c r="D8" s="71" t="str">
        <f>IF(A8="","",'PM Tools 1 '!$D$5)</f>
        <v>EKSAD Resource Layanan IT Dev 31 MP - TAB</v>
      </c>
      <c r="E8" s="69">
        <f>IF(A8="","",IF('PM Tools 1 '!D13="",'PM Tools 1 '!E13,'PM Tools 1 '!D13 &amp;" - " &amp; 'PM Tools 1 '!E13))</f>
        <v>0</v>
      </c>
      <c r="F8" s="69">
        <f>IF(A8="","",'PM Tools 1 '!H13)</f>
        <v>0</v>
      </c>
    </row>
    <row r="9" spans="1:6" x14ac:dyDescent="0.25">
      <c r="A9" s="68" t="str">
        <f>IF(ISBLANK('PM Tools 1 '!B14),A8,TEXT('PM Tools 1 '!B14,"mm-dd-yy"))</f>
        <v>03-15-22</v>
      </c>
      <c r="B9" s="69" t="str">
        <f>IF(A9="","",'PM Tools 1 '!$C$2)</f>
        <v>Muadz Askarul Muslim</v>
      </c>
      <c r="C9" s="70" t="str">
        <f>VLOOKUP(D9,'Charge Code'!B:D,2,FALSE)</f>
        <v>PT. Tri Adi Bersama</v>
      </c>
      <c r="D9" s="71" t="str">
        <f>IF(A9="","",'PM Tools 1 '!$D$5)</f>
        <v>EKSAD Resource Layanan IT Dev 31 MP - TAB</v>
      </c>
      <c r="E9" s="69">
        <f>IF(A9="","",IF('PM Tools 1 '!D14="",'PM Tools 1 '!E14,'PM Tools 1 '!D14 &amp;" - " &amp; 'PM Tools 1 '!E14))</f>
        <v>0</v>
      </c>
      <c r="F9" s="69">
        <f>IF(A9="","",'PM Tools 1 '!H14)</f>
        <v>0</v>
      </c>
    </row>
    <row r="10" spans="1:6" x14ac:dyDescent="0.25">
      <c r="A10" s="68" t="str">
        <f>IF(ISBLANK('PM Tools 1 '!B15),A9,TEXT('PM Tools 1 '!B15,"mm-dd-yy"))</f>
        <v>03-15-22</v>
      </c>
      <c r="B10" s="69" t="str">
        <f>IF(A10="","",'PM Tools 1 '!$C$2)</f>
        <v>Muadz Askarul Muslim</v>
      </c>
      <c r="C10" s="70" t="str">
        <f>VLOOKUP(D10,'Charge Code'!B:D,2,FALSE)</f>
        <v>PT. Tri Adi Bersama</v>
      </c>
      <c r="D10" s="71" t="str">
        <f>IF(A10="","",'PM Tools 1 '!$D$5)</f>
        <v>EKSAD Resource Layanan IT Dev 31 MP - TAB</v>
      </c>
      <c r="E10" s="69">
        <f>IF(A10="","",IF('PM Tools 1 '!D15="",'PM Tools 1 '!E15,'PM Tools 1 '!D15 &amp;" - " &amp; 'PM Tools 1 '!E15))</f>
        <v>0</v>
      </c>
      <c r="F10" s="69">
        <f>IF(A10="","",'PM Tools 1 '!H15)</f>
        <v>0</v>
      </c>
    </row>
    <row r="11" spans="1:6" x14ac:dyDescent="0.25">
      <c r="A11" s="68" t="str">
        <f>IF(ISBLANK('PM Tools 1 '!B16),A10,TEXT('PM Tools 1 '!B16,"mm-dd-yy"))</f>
        <v>03-15-22</v>
      </c>
      <c r="B11" s="69" t="str">
        <f>IF(A11="","",'PM Tools 1 '!$C$2)</f>
        <v>Muadz Askarul Muslim</v>
      </c>
      <c r="C11" s="70" t="str">
        <f>VLOOKUP(D11,'Charge Code'!B:D,2,FALSE)</f>
        <v>PT. Tri Adi Bersama</v>
      </c>
      <c r="D11" s="71" t="str">
        <f>IF(A11="","",'PM Tools 1 '!$D$5)</f>
        <v>EKSAD Resource Layanan IT Dev 31 MP - TAB</v>
      </c>
      <c r="E11" s="69">
        <f>IF(A11="","",IF('PM Tools 1 '!D16="",'PM Tools 1 '!E16,'PM Tools 1 '!D16 &amp;" - " &amp; 'PM Tools 1 '!E16))</f>
        <v>0</v>
      </c>
      <c r="F11" s="69">
        <f>IF(A11="","",'PM Tools 1 '!H16)</f>
        <v>0</v>
      </c>
    </row>
    <row r="12" spans="1:6" x14ac:dyDescent="0.25">
      <c r="A12" s="68" t="str">
        <f>IF(ISBLANK('PM Tools 1 '!B17),A11,TEXT('PM Tools 1 '!B17,"mm-dd-yy"))</f>
        <v>03-15-22</v>
      </c>
      <c r="B12" s="69" t="str">
        <f>IF(A12="","",'PM Tools 1 '!$C$2)</f>
        <v>Muadz Askarul Muslim</v>
      </c>
      <c r="C12" s="70" t="str">
        <f>VLOOKUP(D12,'Charge Code'!B:D,2,FALSE)</f>
        <v>PT. Tri Adi Bersama</v>
      </c>
      <c r="D12" s="71" t="str">
        <f>IF(A12="","",'PM Tools 1 '!$D$5)</f>
        <v>EKSAD Resource Layanan IT Dev 31 MP - TAB</v>
      </c>
      <c r="E12" s="69">
        <f>IF(A12="","",IF('PM Tools 1 '!D17="",'PM Tools 1 '!E17,'PM Tools 1 '!D17 &amp;" - " &amp; 'PM Tools 1 '!E17))</f>
        <v>0</v>
      </c>
      <c r="F12" s="69">
        <f>IF(A12="","",'PM Tools 1 '!H17)</f>
        <v>0</v>
      </c>
    </row>
    <row r="13" spans="1:6" x14ac:dyDescent="0.25">
      <c r="A13" s="68" t="str">
        <f>IF(ISBLANK('PM Tools 1 '!B18),A12,TEXT('PM Tools 1 '!B18,"mm-dd-yy"))</f>
        <v>03-15-22</v>
      </c>
      <c r="B13" s="69" t="str">
        <f>IF(A13="","",'PM Tools 1 '!$C$2)</f>
        <v>Muadz Askarul Muslim</v>
      </c>
      <c r="C13" s="70" t="str">
        <f>VLOOKUP(D13,'Charge Code'!B:D,2,FALSE)</f>
        <v>PT. Tri Adi Bersama</v>
      </c>
      <c r="D13" s="71" t="str">
        <f>IF(A13="","",'PM Tools 1 '!$D$5)</f>
        <v>EKSAD Resource Layanan IT Dev 31 MP - TAB</v>
      </c>
      <c r="E13" s="69">
        <f>IF(A13="","",IF('PM Tools 1 '!D18="",'PM Tools 1 '!E18,'PM Tools 1 '!D18 &amp;" - " &amp; 'PM Tools 1 '!E18))</f>
        <v>0</v>
      </c>
      <c r="F13" s="69">
        <f>IF(A13="","",'PM Tools 1 '!H18)</f>
        <v>0</v>
      </c>
    </row>
    <row r="14" spans="1:6" x14ac:dyDescent="0.25">
      <c r="A14" s="68" t="str">
        <f>IF(ISBLANK('PM Tools 1 '!B19),A13,TEXT('PM Tools 1 '!B19,"mm-dd-yy"))</f>
        <v>03-15-22</v>
      </c>
      <c r="B14" s="69" t="str">
        <f>IF(A14="","",'PM Tools 1 '!$C$2)</f>
        <v>Muadz Askarul Muslim</v>
      </c>
      <c r="C14" s="70" t="str">
        <f>VLOOKUP(D14,'Charge Code'!B:D,2,FALSE)</f>
        <v>PT. Tri Adi Bersama</v>
      </c>
      <c r="D14" s="71" t="str">
        <f>IF(A14="","",'PM Tools 1 '!$D$5)</f>
        <v>EKSAD Resource Layanan IT Dev 31 MP - TAB</v>
      </c>
      <c r="E14" s="69">
        <f>IF(A14="","",IF('PM Tools 1 '!D19="",'PM Tools 1 '!E19,'PM Tools 1 '!D19 &amp;" - " &amp; 'PM Tools 1 '!E19))</f>
        <v>0</v>
      </c>
      <c r="F14" s="69">
        <f>IF(A14="","",'PM Tools 1 '!H19)</f>
        <v>0</v>
      </c>
    </row>
    <row r="15" spans="1:6" x14ac:dyDescent="0.25">
      <c r="A15" s="68" t="str">
        <f>IF(ISBLANK('PM Tools 1 '!B20),A14,TEXT('PM Tools 1 '!B20,"mm-dd-yy"))</f>
        <v>03-15-22</v>
      </c>
      <c r="B15" s="69" t="str">
        <f>IF(A15="","",'PM Tools 1 '!$C$2)</f>
        <v>Muadz Askarul Muslim</v>
      </c>
      <c r="C15" s="70" t="str">
        <f>VLOOKUP(D15,'Charge Code'!B:D,2,FALSE)</f>
        <v>PT. Tri Adi Bersama</v>
      </c>
      <c r="D15" s="71" t="str">
        <f>IF(A15="","",'PM Tools 1 '!$D$5)</f>
        <v>EKSAD Resource Layanan IT Dev 31 MP - TAB</v>
      </c>
      <c r="E15" s="69">
        <f>IF(A15="","",IF('PM Tools 1 '!D20="",'PM Tools 1 '!E20,'PM Tools 1 '!D20 &amp;" - " &amp; 'PM Tools 1 '!E20))</f>
        <v>0</v>
      </c>
      <c r="F15" s="69">
        <f>IF(A15="","",'PM Tools 1 '!H20)</f>
        <v>0</v>
      </c>
    </row>
    <row r="16" spans="1:6" x14ac:dyDescent="0.25">
      <c r="A16" s="68" t="str">
        <f>IF(ISBLANK('PM Tools 1 '!B21),A15,TEXT('PM Tools 1 '!B21,"mm-dd-yy"))</f>
        <v>03-15-22</v>
      </c>
      <c r="B16" s="69" t="str">
        <f>IF(A16="","",'PM Tools 1 '!$C$2)</f>
        <v>Muadz Askarul Muslim</v>
      </c>
      <c r="C16" s="70" t="str">
        <f>VLOOKUP(D16,'Charge Code'!B:D,2,FALSE)</f>
        <v>PT. Tri Adi Bersama</v>
      </c>
      <c r="D16" s="71" t="str">
        <f>IF(A16="","",'PM Tools 1 '!$D$5)</f>
        <v>EKSAD Resource Layanan IT Dev 31 MP - TAB</v>
      </c>
      <c r="E16" s="69">
        <f>IF(A16="","",IF('PM Tools 1 '!D21="",'PM Tools 1 '!E21,'PM Tools 1 '!D21 &amp;" - " &amp; 'PM Tools 1 '!E21))</f>
        <v>0</v>
      </c>
      <c r="F16" s="69">
        <f>IF(A16="","",'PM Tools 1 '!H21)</f>
        <v>0</v>
      </c>
    </row>
    <row r="17" spans="1:6" x14ac:dyDescent="0.25">
      <c r="A17" s="68" t="str">
        <f>IF(ISBLANK('PM Tools 1 '!B22),A16,TEXT('PM Tools 1 '!B22,"mm-dd-yy"))</f>
        <v>03-15-22</v>
      </c>
      <c r="B17" s="69" t="str">
        <f>IF(A17="","",'PM Tools 1 '!$C$2)</f>
        <v>Muadz Askarul Muslim</v>
      </c>
      <c r="C17" s="70" t="str">
        <f>VLOOKUP(D17,'Charge Code'!B:D,2,FALSE)</f>
        <v>PT. Tri Adi Bersama</v>
      </c>
      <c r="D17" s="71" t="str">
        <f>IF(A17="","",'PM Tools 1 '!$D$5)</f>
        <v>EKSAD Resource Layanan IT Dev 31 MP - TAB</v>
      </c>
      <c r="E17" s="69">
        <f>IF(A17="","",IF('PM Tools 1 '!D22="",'PM Tools 1 '!E22,'PM Tools 1 '!D22 &amp;" - " &amp; 'PM Tools 1 '!E22))</f>
        <v>0</v>
      </c>
      <c r="F17" s="69">
        <f>IF(A17="","",'PM Tools 1 '!H22)</f>
        <v>0</v>
      </c>
    </row>
    <row r="18" spans="1:6" x14ac:dyDescent="0.25">
      <c r="A18" s="68" t="str">
        <f>IF(ISBLANK('PM Tools 1 '!B23),A17,TEXT('PM Tools 1 '!B23,"mm-dd-yy"))</f>
        <v>03-16-22</v>
      </c>
      <c r="B18" s="69" t="str">
        <f>IF(A18="","",'PM Tools 1 '!$C$2)</f>
        <v>Muadz Askarul Muslim</v>
      </c>
      <c r="C18" s="70" t="str">
        <f>VLOOKUP(D18,'Charge Code'!B:D,2,FALSE)</f>
        <v>PT. Tri Adi Bersama</v>
      </c>
      <c r="D18" s="71" t="str">
        <f>IF(A18="","",'PM Tools 1 '!$D$5)</f>
        <v>EKSAD Resource Layanan IT Dev 31 MP - TAB</v>
      </c>
      <c r="E18" s="69">
        <f>IF(A18="","",IF('PM Tools 1 '!D23="",'PM Tools 1 '!E23,'PM Tools 1 '!D23 &amp;" - " &amp; 'PM Tools 1 '!E23))</f>
        <v>0</v>
      </c>
      <c r="F18" s="69">
        <f>IF(A18="","",'PM Tools 1 '!H23)</f>
        <v>0</v>
      </c>
    </row>
    <row r="19" spans="1:6" x14ac:dyDescent="0.25">
      <c r="A19" s="68" t="str">
        <f>IF(ISBLANK('PM Tools 1 '!B24),A18,TEXT('PM Tools 1 '!B24,"mm-dd-yy"))</f>
        <v>03-16-22</v>
      </c>
      <c r="B19" s="69" t="str">
        <f>IF(A19="","",'PM Tools 1 '!$C$2)</f>
        <v>Muadz Askarul Muslim</v>
      </c>
      <c r="C19" s="70" t="str">
        <f>VLOOKUP(D19,'Charge Code'!B:D,2,FALSE)</f>
        <v>PT. Tri Adi Bersama</v>
      </c>
      <c r="D19" s="71" t="str">
        <f>IF(A19="","",'PM Tools 1 '!$D$5)</f>
        <v>EKSAD Resource Layanan IT Dev 31 MP - TAB</v>
      </c>
      <c r="E19" s="69">
        <f>IF(A19="","",IF('PM Tools 1 '!D24="",'PM Tools 1 '!E24,'PM Tools 1 '!D24 &amp;" - " &amp; 'PM Tools 1 '!E24))</f>
        <v>0</v>
      </c>
      <c r="F19" s="69">
        <f>IF(A19="","",'PM Tools 1 '!H24)</f>
        <v>0</v>
      </c>
    </row>
    <row r="20" spans="1:6" x14ac:dyDescent="0.25">
      <c r="A20" s="68" t="str">
        <f>IF(ISBLANK('PM Tools 1 '!B25),A19,TEXT('PM Tools 1 '!B25,"mm-dd-yy"))</f>
        <v>03-16-22</v>
      </c>
      <c r="B20" s="69" t="str">
        <f>IF(A20="","",'PM Tools 1 '!$C$2)</f>
        <v>Muadz Askarul Muslim</v>
      </c>
      <c r="C20" s="70" t="str">
        <f>VLOOKUP(D20,'Charge Code'!B:D,2,FALSE)</f>
        <v>PT. Tri Adi Bersama</v>
      </c>
      <c r="D20" s="71" t="str">
        <f>IF(A20="","",'PM Tools 1 '!$D$5)</f>
        <v>EKSAD Resource Layanan IT Dev 31 MP - TAB</v>
      </c>
      <c r="E20" s="69">
        <f>IF(A20="","",IF('PM Tools 1 '!D25="",'PM Tools 1 '!E25,'PM Tools 1 '!D25 &amp;" - " &amp; 'PM Tools 1 '!E25))</f>
        <v>0</v>
      </c>
      <c r="F20" s="69">
        <f>IF(A20="","",'PM Tools 1 '!H25)</f>
        <v>0</v>
      </c>
    </row>
    <row r="21" spans="1:6" x14ac:dyDescent="0.25">
      <c r="A21" s="68" t="str">
        <f>IF(ISBLANK('PM Tools 1 '!B26),A20,TEXT('PM Tools 1 '!B26,"mm-dd-yy"))</f>
        <v>03-16-22</v>
      </c>
      <c r="B21" s="69" t="str">
        <f>IF(A21="","",'PM Tools 1 '!$C$2)</f>
        <v>Muadz Askarul Muslim</v>
      </c>
      <c r="C21" s="70" t="str">
        <f>VLOOKUP(D21,'Charge Code'!B:D,2,FALSE)</f>
        <v>PT. Tri Adi Bersama</v>
      </c>
      <c r="D21" s="71" t="str">
        <f>IF(A21="","",'PM Tools 1 '!$D$5)</f>
        <v>EKSAD Resource Layanan IT Dev 31 MP - TAB</v>
      </c>
      <c r="E21" s="69">
        <f>IF(A21="","",IF('PM Tools 1 '!D26="",'PM Tools 1 '!E26,'PM Tools 1 '!D26 &amp;" - " &amp; 'PM Tools 1 '!E26))</f>
        <v>0</v>
      </c>
      <c r="F21" s="69">
        <f>IF(A21="","",'PM Tools 1 '!H26)</f>
        <v>0</v>
      </c>
    </row>
    <row r="22" spans="1:6" x14ac:dyDescent="0.25">
      <c r="A22" s="68" t="str">
        <f>IF(ISBLANK('PM Tools 1 '!B27),A21,TEXT('PM Tools 1 '!B27,"mm-dd-yy"))</f>
        <v>03-16-22</v>
      </c>
      <c r="B22" s="69" t="str">
        <f>IF(A22="","",'PM Tools 1 '!$C$2)</f>
        <v>Muadz Askarul Muslim</v>
      </c>
      <c r="C22" s="70" t="str">
        <f>VLOOKUP(D22,'Charge Code'!B:D,2,FALSE)</f>
        <v>PT. Tri Adi Bersama</v>
      </c>
      <c r="D22" s="71" t="str">
        <f>IF(A22="","",'PM Tools 1 '!$D$5)</f>
        <v>EKSAD Resource Layanan IT Dev 31 MP - TAB</v>
      </c>
      <c r="E22" s="69">
        <f>IF(A22="","",IF('PM Tools 1 '!D27="",'PM Tools 1 '!E27,'PM Tools 1 '!D27 &amp;" - " &amp; 'PM Tools 1 '!E27))</f>
        <v>0</v>
      </c>
      <c r="F22" s="69">
        <f>IF(A22="","",'PM Tools 1 '!H27)</f>
        <v>0</v>
      </c>
    </row>
    <row r="23" spans="1:6" x14ac:dyDescent="0.25">
      <c r="A23" s="68" t="str">
        <f>IF(ISBLANK('PM Tools 1 '!B28),A22,TEXT('PM Tools 1 '!B28,"mm-dd-yy"))</f>
        <v>03-16-22</v>
      </c>
      <c r="B23" s="69" t="str">
        <f>IF(A23="","",'PM Tools 1 '!$C$2)</f>
        <v>Muadz Askarul Muslim</v>
      </c>
      <c r="C23" s="70" t="str">
        <f>VLOOKUP(D23,'Charge Code'!B:D,2,FALSE)</f>
        <v>PT. Tri Adi Bersama</v>
      </c>
      <c r="D23" s="71" t="str">
        <f>IF(A23="","",'PM Tools 1 '!$D$5)</f>
        <v>EKSAD Resource Layanan IT Dev 31 MP - TAB</v>
      </c>
      <c r="E23" s="69">
        <f>IF(A23="","",IF('PM Tools 1 '!D28="",'PM Tools 1 '!E28,'PM Tools 1 '!D28 &amp;" - " &amp; 'PM Tools 1 '!E28))</f>
        <v>0</v>
      </c>
      <c r="F23" s="69">
        <f>IF(A23="","",'PM Tools 1 '!H28)</f>
        <v>0</v>
      </c>
    </row>
    <row r="24" spans="1:6" x14ac:dyDescent="0.25">
      <c r="A24" s="68" t="str">
        <f>IF(ISBLANK('PM Tools 1 '!B29),A23,TEXT('PM Tools 1 '!B29,"mm-dd-yy"))</f>
        <v>03-16-22</v>
      </c>
      <c r="B24" s="69" t="str">
        <f>IF(A24="","",'PM Tools 1 '!$C$2)</f>
        <v>Muadz Askarul Muslim</v>
      </c>
      <c r="C24" s="70" t="str">
        <f>VLOOKUP(D24,'Charge Code'!B:D,2,FALSE)</f>
        <v>PT. Tri Adi Bersama</v>
      </c>
      <c r="D24" s="71" t="str">
        <f>IF(A24="","",'PM Tools 1 '!$D$5)</f>
        <v>EKSAD Resource Layanan IT Dev 31 MP - TAB</v>
      </c>
      <c r="E24" s="69">
        <f>IF(A24="","",IF('PM Tools 1 '!D29="",'PM Tools 1 '!E29,'PM Tools 1 '!D29 &amp;" - " &amp; 'PM Tools 1 '!E29))</f>
        <v>0</v>
      </c>
      <c r="F24" s="69">
        <f>IF(A24="","",'PM Tools 1 '!H29)</f>
        <v>0</v>
      </c>
    </row>
    <row r="25" spans="1:6" x14ac:dyDescent="0.25">
      <c r="A25" s="68" t="str">
        <f>IF(ISBLANK('PM Tools 1 '!B30),A24,TEXT('PM Tools 1 '!B30,"mm-dd-yy"))</f>
        <v>03-16-22</v>
      </c>
      <c r="B25" s="69" t="str">
        <f>IF(A25="","",'PM Tools 1 '!$C$2)</f>
        <v>Muadz Askarul Muslim</v>
      </c>
      <c r="C25" s="70" t="str">
        <f>VLOOKUP(D25,'Charge Code'!B:D,2,FALSE)</f>
        <v>PT. Tri Adi Bersama</v>
      </c>
      <c r="D25" s="71" t="str">
        <f>IF(A25="","",'PM Tools 1 '!$D$5)</f>
        <v>EKSAD Resource Layanan IT Dev 31 MP - TAB</v>
      </c>
      <c r="E25" s="69">
        <f>IF(A25="","",IF('PM Tools 1 '!D30="",'PM Tools 1 '!E30,'PM Tools 1 '!D30 &amp;" - " &amp; 'PM Tools 1 '!E30))</f>
        <v>0</v>
      </c>
      <c r="F25" s="69">
        <f>IF(A25="","",'PM Tools 1 '!H30)</f>
        <v>0</v>
      </c>
    </row>
    <row r="26" spans="1:6" x14ac:dyDescent="0.25">
      <c r="A26" s="68" t="str">
        <f>IF(ISBLANK('PM Tools 1 '!B31),A25,TEXT('PM Tools 1 '!B31,"mm-dd-yy"))</f>
        <v>03-16-22</v>
      </c>
      <c r="B26" s="69" t="str">
        <f>IF(A26="","",'PM Tools 1 '!$C$2)</f>
        <v>Muadz Askarul Muslim</v>
      </c>
      <c r="C26" s="70" t="str">
        <f>VLOOKUP(D26,'Charge Code'!B:D,2,FALSE)</f>
        <v>PT. Tri Adi Bersama</v>
      </c>
      <c r="D26" s="71" t="str">
        <f>IF(A26="","",'PM Tools 1 '!$D$5)</f>
        <v>EKSAD Resource Layanan IT Dev 31 MP - TAB</v>
      </c>
      <c r="E26" s="69">
        <f>IF(A26="","",IF('PM Tools 1 '!D31="",'PM Tools 1 '!E31,'PM Tools 1 '!D31 &amp;" - " &amp; 'PM Tools 1 '!E31))</f>
        <v>0</v>
      </c>
      <c r="F26" s="69">
        <f>IF(A26="","",'PM Tools 1 '!H31)</f>
        <v>0</v>
      </c>
    </row>
    <row r="27" spans="1:6" x14ac:dyDescent="0.25">
      <c r="A27" s="68" t="str">
        <f>IF(ISBLANK('PM Tools 1 '!B32),A26,TEXT('PM Tools 1 '!B32,"mm-dd-yy"))</f>
        <v>03-16-22</v>
      </c>
      <c r="B27" s="69" t="str">
        <f>IF(A27="","",'PM Tools 1 '!$C$2)</f>
        <v>Muadz Askarul Muslim</v>
      </c>
      <c r="C27" s="70" t="str">
        <f>VLOOKUP(D27,'Charge Code'!B:D,2,FALSE)</f>
        <v>PT. Tri Adi Bersama</v>
      </c>
      <c r="D27" s="71" t="str">
        <f>IF(A27="","",'PM Tools 1 '!$D$5)</f>
        <v>EKSAD Resource Layanan IT Dev 31 MP - TAB</v>
      </c>
      <c r="E27" s="69">
        <f>IF(A27="","",IF('PM Tools 1 '!D32="",'PM Tools 1 '!E32,'PM Tools 1 '!D32 &amp;" - " &amp; 'PM Tools 1 '!E32))</f>
        <v>0</v>
      </c>
      <c r="F27" s="69">
        <f>IF(A27="","",'PM Tools 1 '!H32)</f>
        <v>0</v>
      </c>
    </row>
    <row r="28" spans="1:6" x14ac:dyDescent="0.25">
      <c r="A28" s="68" t="str">
        <f>IF(ISBLANK('PM Tools 1 '!B33),A27,TEXT('PM Tools 1 '!B33,"mm-dd-yy"))</f>
        <v>03-16-22</v>
      </c>
      <c r="B28" s="69" t="str">
        <f>IF(A28="","",'PM Tools 1 '!$C$2)</f>
        <v>Muadz Askarul Muslim</v>
      </c>
      <c r="C28" s="70" t="str">
        <f>VLOOKUP(D28,'Charge Code'!B:D,2,FALSE)</f>
        <v>PT. Tri Adi Bersama</v>
      </c>
      <c r="D28" s="71" t="str">
        <f>IF(A28="","",'PM Tools 1 '!$D$5)</f>
        <v>EKSAD Resource Layanan IT Dev 31 MP - TAB</v>
      </c>
      <c r="E28" s="69">
        <f>IF(A28="","",IF('PM Tools 1 '!D33="",'PM Tools 1 '!E33,'PM Tools 1 '!D33 &amp;" - " &amp; 'PM Tools 1 '!E33))</f>
        <v>0</v>
      </c>
      <c r="F28" s="69">
        <f>IF(A28="","",'PM Tools 1 '!H33)</f>
        <v>0</v>
      </c>
    </row>
    <row r="29" spans="1:6" x14ac:dyDescent="0.25">
      <c r="A29" s="68" t="str">
        <f>IF(ISBLANK('PM Tools 1 '!B34),A28,TEXT('PM Tools 1 '!B34,"mm-dd-yy"))</f>
        <v>03-16-22</v>
      </c>
      <c r="B29" s="69" t="str">
        <f>IF(A29="","",'PM Tools 1 '!$C$2)</f>
        <v>Muadz Askarul Muslim</v>
      </c>
      <c r="C29" s="70" t="str">
        <f>VLOOKUP(D29,'Charge Code'!B:D,2,FALSE)</f>
        <v>PT. Tri Adi Bersama</v>
      </c>
      <c r="D29" s="71" t="str">
        <f>IF(A29="","",'PM Tools 1 '!$D$5)</f>
        <v>EKSAD Resource Layanan IT Dev 31 MP - TAB</v>
      </c>
      <c r="E29" s="69">
        <f>IF(A29="","",IF('PM Tools 1 '!D34="",'PM Tools 1 '!E34,'PM Tools 1 '!D34 &amp;" - " &amp; 'PM Tools 1 '!E34))</f>
        <v>0</v>
      </c>
      <c r="F29" s="69">
        <f>IF(A29="","",'PM Tools 1 '!H34)</f>
        <v>0</v>
      </c>
    </row>
    <row r="30" spans="1:6" x14ac:dyDescent="0.25">
      <c r="A30" s="68" t="str">
        <f>IF(ISBLANK('PM Tools 1 '!B35),A29,TEXT('PM Tools 1 '!B35,"mm-dd-yy"))</f>
        <v>03-16-22</v>
      </c>
      <c r="B30" s="69" t="str">
        <f>IF(A30="","",'PM Tools 1 '!$C$2)</f>
        <v>Muadz Askarul Muslim</v>
      </c>
      <c r="C30" s="70" t="str">
        <f>VLOOKUP(D30,'Charge Code'!B:D,2,FALSE)</f>
        <v>PT. Tri Adi Bersama</v>
      </c>
      <c r="D30" s="71" t="str">
        <f>IF(A30="","",'PM Tools 1 '!$D$5)</f>
        <v>EKSAD Resource Layanan IT Dev 31 MP - TAB</v>
      </c>
      <c r="E30" s="69">
        <f>IF(A30="","",IF('PM Tools 1 '!D35="",'PM Tools 1 '!E35,'PM Tools 1 '!D35 &amp;" - " &amp; 'PM Tools 1 '!E35))</f>
        <v>0</v>
      </c>
      <c r="F30" s="69">
        <f>IF(A30="","",'PM Tools 1 '!H35)</f>
        <v>0</v>
      </c>
    </row>
    <row r="31" spans="1:6" x14ac:dyDescent="0.25">
      <c r="A31" s="68" t="str">
        <f>IF(ISBLANK('PM Tools 1 '!B36),A30,TEXT('PM Tools 1 '!B36,"mm-dd-yy"))</f>
        <v>03-16-22</v>
      </c>
      <c r="B31" s="69" t="str">
        <f>IF(A31="","",'PM Tools 1 '!$C$2)</f>
        <v>Muadz Askarul Muslim</v>
      </c>
      <c r="C31" s="70" t="str">
        <f>VLOOKUP(D31,'Charge Code'!B:D,2,FALSE)</f>
        <v>PT. Tri Adi Bersama</v>
      </c>
      <c r="D31" s="71" t="str">
        <f>IF(A31="","",'PM Tools 1 '!$D$5)</f>
        <v>EKSAD Resource Layanan IT Dev 31 MP - TAB</v>
      </c>
      <c r="E31" s="69">
        <f>IF(A31="","",IF('PM Tools 1 '!D36="",'PM Tools 1 '!E36,'PM Tools 1 '!D36 &amp;" - " &amp; 'PM Tools 1 '!E36))</f>
        <v>0</v>
      </c>
      <c r="F31" s="69">
        <f>IF(A31="","",'PM Tools 1 '!H36)</f>
        <v>0</v>
      </c>
    </row>
    <row r="32" spans="1:6" x14ac:dyDescent="0.25">
      <c r="A32" s="68" t="str">
        <f>IF(ISBLANK('PM Tools 1 '!B37),A31,TEXT('PM Tools 1 '!B37,"mm-dd-yy"))</f>
        <v>03-16-22</v>
      </c>
      <c r="B32" s="69" t="str">
        <f>IF(A32="","",'PM Tools 1 '!$C$2)</f>
        <v>Muadz Askarul Muslim</v>
      </c>
      <c r="C32" s="70" t="str">
        <f>VLOOKUP(D32,'Charge Code'!B:D,2,FALSE)</f>
        <v>PT. Tri Adi Bersama</v>
      </c>
      <c r="D32" s="71" t="str">
        <f>IF(A32="","",'PM Tools 1 '!$D$5)</f>
        <v>EKSAD Resource Layanan IT Dev 31 MP - TAB</v>
      </c>
      <c r="E32" s="69">
        <f>IF(A32="","",IF('PM Tools 1 '!D37="",'PM Tools 1 '!E37,'PM Tools 1 '!D37 &amp;" - " &amp; 'PM Tools 1 '!E37))</f>
        <v>0</v>
      </c>
      <c r="F32" s="69">
        <f>IF(A32="","",'PM Tools 1 '!H37)</f>
        <v>0</v>
      </c>
    </row>
    <row r="33" spans="1:6" x14ac:dyDescent="0.25">
      <c r="A33" s="68" t="str">
        <f>IF(ISBLANK('PM Tools 1 '!B38),A32,TEXT('PM Tools 1 '!B38,"mm-dd-yy"))</f>
        <v>03-16-22</v>
      </c>
      <c r="B33" s="69" t="str">
        <f>IF(A33="","",'PM Tools 1 '!$C$2)</f>
        <v>Muadz Askarul Muslim</v>
      </c>
      <c r="C33" s="70" t="str">
        <f>VLOOKUP(D33,'Charge Code'!B:D,2,FALSE)</f>
        <v>PT. Tri Adi Bersama</v>
      </c>
      <c r="D33" s="71" t="str">
        <f>IF(A33="","",'PM Tools 1 '!$D$5)</f>
        <v>EKSAD Resource Layanan IT Dev 31 MP - TAB</v>
      </c>
      <c r="E33" s="69">
        <f>IF(A33="","",IF('PM Tools 1 '!D38="",'PM Tools 1 '!E38,'PM Tools 1 '!D38 &amp;" - " &amp; 'PM Tools 1 '!E38))</f>
        <v>0</v>
      </c>
      <c r="F33" s="69">
        <f>IF(A33="","",'PM Tools 1 '!H38)</f>
        <v>0</v>
      </c>
    </row>
    <row r="34" spans="1:6" x14ac:dyDescent="0.25">
      <c r="A34" s="68" t="str">
        <f>IF(ISBLANK('PM Tools 1 '!B39),A33,TEXT('PM Tools 1 '!B39,"mm-dd-yy"))</f>
        <v>03-17-22</v>
      </c>
      <c r="B34" s="69" t="str">
        <f>IF(A34="","",'PM Tools 1 '!$C$2)</f>
        <v>Muadz Askarul Muslim</v>
      </c>
      <c r="C34" s="70" t="str">
        <f>VLOOKUP(D34,'Charge Code'!B:D,2,FALSE)</f>
        <v>PT. Tri Adi Bersama</v>
      </c>
      <c r="D34" s="71" t="str">
        <f>IF(A34="","",'PM Tools 1 '!$D$5)</f>
        <v>EKSAD Resource Layanan IT Dev 31 MP - TAB</v>
      </c>
      <c r="E34" s="69">
        <f>IF(A34="","",IF('PM Tools 1 '!D39="",'PM Tools 1 '!E39,'PM Tools 1 '!D39 &amp;" - " &amp; 'PM Tools 1 '!E39))</f>
        <v>0</v>
      </c>
      <c r="F34" s="69">
        <f>IF(A34="","",'PM Tools 1 '!H39)</f>
        <v>0</v>
      </c>
    </row>
    <row r="35" spans="1:6" x14ac:dyDescent="0.25">
      <c r="A35" s="68" t="str">
        <f>IF(ISBLANK('PM Tools 1 '!B40),A34,TEXT('PM Tools 1 '!B40,"mm-dd-yy"))</f>
        <v>03-17-22</v>
      </c>
      <c r="B35" s="69" t="str">
        <f>IF(A35="","",'PM Tools 1 '!$C$2)</f>
        <v>Muadz Askarul Muslim</v>
      </c>
      <c r="C35" s="70" t="str">
        <f>VLOOKUP(D35,'Charge Code'!B:D,2,FALSE)</f>
        <v>PT. Tri Adi Bersama</v>
      </c>
      <c r="D35" s="71" t="str">
        <f>IF(A35="","",'PM Tools 1 '!$D$5)</f>
        <v>EKSAD Resource Layanan IT Dev 31 MP - TAB</v>
      </c>
      <c r="E35" s="69">
        <f>IF(A35="","",IF('PM Tools 1 '!D40="",'PM Tools 1 '!E40,'PM Tools 1 '!D40 &amp;" - " &amp; 'PM Tools 1 '!E40))</f>
        <v>0</v>
      </c>
      <c r="F35" s="69">
        <f>IF(A35="","",'PM Tools 1 '!H40)</f>
        <v>0</v>
      </c>
    </row>
    <row r="36" spans="1:6" x14ac:dyDescent="0.25">
      <c r="A36" s="68" t="str">
        <f>IF(ISBLANK('PM Tools 1 '!B41),A35,TEXT('PM Tools 1 '!B41,"mm-dd-yy"))</f>
        <v>03-17-22</v>
      </c>
      <c r="B36" s="69" t="str">
        <f>IF(A36="","",'PM Tools 1 '!$C$2)</f>
        <v>Muadz Askarul Muslim</v>
      </c>
      <c r="C36" s="70" t="str">
        <f>VLOOKUP(D36,'Charge Code'!B:D,2,FALSE)</f>
        <v>PT. Tri Adi Bersama</v>
      </c>
      <c r="D36" s="71" t="str">
        <f>IF(A36="","",'PM Tools 1 '!$D$5)</f>
        <v>EKSAD Resource Layanan IT Dev 31 MP - TAB</v>
      </c>
      <c r="E36" s="69">
        <f>IF(A36="","",IF('PM Tools 1 '!D41="",'PM Tools 1 '!E41,'PM Tools 1 '!D41 &amp;" - " &amp; 'PM Tools 1 '!E41))</f>
        <v>0</v>
      </c>
      <c r="F36" s="69">
        <f>IF(A36="","",'PM Tools 1 '!H41)</f>
        <v>0</v>
      </c>
    </row>
    <row r="37" spans="1:6" x14ac:dyDescent="0.25">
      <c r="A37" s="68" t="str">
        <f>IF(ISBLANK('PM Tools 1 '!B42),A36,TEXT('PM Tools 1 '!B42,"mm-dd-yy"))</f>
        <v>03-17-22</v>
      </c>
      <c r="B37" s="69" t="str">
        <f>IF(A37="","",'PM Tools 1 '!$C$2)</f>
        <v>Muadz Askarul Muslim</v>
      </c>
      <c r="C37" s="70" t="str">
        <f>VLOOKUP(D37,'Charge Code'!B:D,2,FALSE)</f>
        <v>PT. Tri Adi Bersama</v>
      </c>
      <c r="D37" s="71" t="str">
        <f>IF(A37="","",'PM Tools 1 '!$D$5)</f>
        <v>EKSAD Resource Layanan IT Dev 31 MP - TAB</v>
      </c>
      <c r="E37" s="69">
        <f>IF(A37="","",IF('PM Tools 1 '!D42="",'PM Tools 1 '!E42,'PM Tools 1 '!D42 &amp;" - " &amp; 'PM Tools 1 '!E42))</f>
        <v>0</v>
      </c>
      <c r="F37" s="69">
        <f>IF(A37="","",'PM Tools 1 '!H42)</f>
        <v>0</v>
      </c>
    </row>
    <row r="38" spans="1:6" x14ac:dyDescent="0.25">
      <c r="A38" s="68" t="str">
        <f>IF(ISBLANK('PM Tools 1 '!B43),A37,TEXT('PM Tools 1 '!B43,"mm-dd-yy"))</f>
        <v>03-17-22</v>
      </c>
      <c r="B38" s="69" t="str">
        <f>IF(A38="","",'PM Tools 1 '!$C$2)</f>
        <v>Muadz Askarul Muslim</v>
      </c>
      <c r="C38" s="70" t="str">
        <f>VLOOKUP(D38,'Charge Code'!B:D,2,FALSE)</f>
        <v>PT. Tri Adi Bersama</v>
      </c>
      <c r="D38" s="71" t="str">
        <f>IF(A38="","",'PM Tools 1 '!$D$5)</f>
        <v>EKSAD Resource Layanan IT Dev 31 MP - TAB</v>
      </c>
      <c r="E38" s="69">
        <f>IF(A38="","",IF('PM Tools 1 '!D43="",'PM Tools 1 '!E43,'PM Tools 1 '!D43 &amp;" - " &amp; 'PM Tools 1 '!E43))</f>
        <v>0</v>
      </c>
      <c r="F38" s="69">
        <f>IF(A38="","",'PM Tools 1 '!H43)</f>
        <v>0</v>
      </c>
    </row>
    <row r="39" spans="1:6" x14ac:dyDescent="0.25">
      <c r="A39" s="68" t="str">
        <f>IF(ISBLANK('PM Tools 1 '!B44),A38,TEXT('PM Tools 1 '!B44,"mm-dd-yy"))</f>
        <v>03-17-22</v>
      </c>
      <c r="B39" s="69" t="str">
        <f>IF(A39="","",'PM Tools 1 '!$C$2)</f>
        <v>Muadz Askarul Muslim</v>
      </c>
      <c r="C39" s="70" t="str">
        <f>VLOOKUP(D39,'Charge Code'!B:D,2,FALSE)</f>
        <v>PT. Tri Adi Bersama</v>
      </c>
      <c r="D39" s="71" t="str">
        <f>IF(A39="","",'PM Tools 1 '!$D$5)</f>
        <v>EKSAD Resource Layanan IT Dev 31 MP - TAB</v>
      </c>
      <c r="E39" s="69">
        <f>IF(A39="","",IF('PM Tools 1 '!D44="",'PM Tools 1 '!E44,'PM Tools 1 '!D44 &amp;" - " &amp; 'PM Tools 1 '!E44))</f>
        <v>0</v>
      </c>
      <c r="F39" s="69">
        <f>IF(A39="","",'PM Tools 1 '!H44)</f>
        <v>0</v>
      </c>
    </row>
    <row r="40" spans="1:6" x14ac:dyDescent="0.25">
      <c r="A40" s="68" t="str">
        <f>IF(ISBLANK('PM Tools 1 '!B45),A39,TEXT('PM Tools 1 '!B45,"mm-dd-yy"))</f>
        <v>03-17-22</v>
      </c>
      <c r="B40" s="69" t="str">
        <f>IF(A40="","",'PM Tools 1 '!$C$2)</f>
        <v>Muadz Askarul Muslim</v>
      </c>
      <c r="C40" s="70" t="str">
        <f>VLOOKUP(D40,'Charge Code'!B:D,2,FALSE)</f>
        <v>PT. Tri Adi Bersama</v>
      </c>
      <c r="D40" s="71" t="str">
        <f>IF(A40="","",'PM Tools 1 '!$D$5)</f>
        <v>EKSAD Resource Layanan IT Dev 31 MP - TAB</v>
      </c>
      <c r="E40" s="69">
        <f>IF(A40="","",IF('PM Tools 1 '!D45="",'PM Tools 1 '!E45,'PM Tools 1 '!D45 &amp;" - " &amp; 'PM Tools 1 '!E45))</f>
        <v>0</v>
      </c>
      <c r="F40" s="69">
        <f>IF(A40="","",'PM Tools 1 '!H45)</f>
        <v>0</v>
      </c>
    </row>
    <row r="41" spans="1:6" x14ac:dyDescent="0.25">
      <c r="A41" s="68" t="str">
        <f>IF(ISBLANK('PM Tools 1 '!B46),A40,TEXT('PM Tools 1 '!B46,"mm-dd-yy"))</f>
        <v>03-17-22</v>
      </c>
      <c r="B41" s="69" t="str">
        <f>IF(A41="","",'PM Tools 1 '!$C$2)</f>
        <v>Muadz Askarul Muslim</v>
      </c>
      <c r="C41" s="70" t="str">
        <f>VLOOKUP(D41,'Charge Code'!B:D,2,FALSE)</f>
        <v>PT. Tri Adi Bersama</v>
      </c>
      <c r="D41" s="71" t="str">
        <f>IF(A41="","",'PM Tools 1 '!$D$5)</f>
        <v>EKSAD Resource Layanan IT Dev 31 MP - TAB</v>
      </c>
      <c r="E41" s="69">
        <f>IF(A41="","",IF('PM Tools 1 '!D46="",'PM Tools 1 '!E46,'PM Tools 1 '!D46 &amp;" - " &amp; 'PM Tools 1 '!E46))</f>
        <v>0</v>
      </c>
      <c r="F41" s="69">
        <f>IF(A41="","",'PM Tools 1 '!H46)</f>
        <v>0</v>
      </c>
    </row>
    <row r="42" spans="1:6" x14ac:dyDescent="0.25">
      <c r="A42" s="68" t="str">
        <f>IF(ISBLANK('PM Tools 1 '!B47),A41,TEXT('PM Tools 1 '!B47,"mm-dd-yy"))</f>
        <v>03-17-22</v>
      </c>
      <c r="B42" s="69" t="str">
        <f>IF(A42="","",'PM Tools 1 '!$C$2)</f>
        <v>Muadz Askarul Muslim</v>
      </c>
      <c r="C42" s="70" t="str">
        <f>VLOOKUP(D42,'Charge Code'!B:D,2,FALSE)</f>
        <v>PT. Tri Adi Bersama</v>
      </c>
      <c r="D42" s="71" t="str">
        <f>IF(A42="","",'PM Tools 1 '!$D$5)</f>
        <v>EKSAD Resource Layanan IT Dev 31 MP - TAB</v>
      </c>
      <c r="E42" s="69">
        <f>IF(A42="","",IF('PM Tools 1 '!D47="",'PM Tools 1 '!E47,'PM Tools 1 '!D47 &amp;" - " &amp; 'PM Tools 1 '!E47))</f>
        <v>0</v>
      </c>
      <c r="F42" s="69">
        <f>IF(A42="","",'PM Tools 1 '!H47)</f>
        <v>0</v>
      </c>
    </row>
    <row r="43" spans="1:6" x14ac:dyDescent="0.25">
      <c r="A43" s="68" t="str">
        <f>IF(ISBLANK('PM Tools 1 '!B48),A42,TEXT('PM Tools 1 '!B48,"mm-dd-yy"))</f>
        <v>03-17-22</v>
      </c>
      <c r="B43" s="69" t="str">
        <f>IF(A43="","",'PM Tools 1 '!$C$2)</f>
        <v>Muadz Askarul Muslim</v>
      </c>
      <c r="C43" s="70" t="str">
        <f>VLOOKUP(D43,'Charge Code'!B:D,2,FALSE)</f>
        <v>PT. Tri Adi Bersama</v>
      </c>
      <c r="D43" s="71" t="str">
        <f>IF(A43="","",'PM Tools 1 '!$D$5)</f>
        <v>EKSAD Resource Layanan IT Dev 31 MP - TAB</v>
      </c>
      <c r="E43" s="69">
        <f>IF(A43="","",IF('PM Tools 1 '!D48="",'PM Tools 1 '!E48,'PM Tools 1 '!D48 &amp;" - " &amp; 'PM Tools 1 '!E48))</f>
        <v>0</v>
      </c>
      <c r="F43" s="69">
        <f>IF(A43="","",'PM Tools 1 '!H48)</f>
        <v>0</v>
      </c>
    </row>
    <row r="44" spans="1:6" x14ac:dyDescent="0.25">
      <c r="A44" s="68" t="str">
        <f>IF(ISBLANK('PM Tools 1 '!B49),A43,TEXT('PM Tools 1 '!B49,"mm-dd-yy"))</f>
        <v>03-17-22</v>
      </c>
      <c r="B44" s="69" t="str">
        <f>IF(A44="","",'PM Tools 1 '!$C$2)</f>
        <v>Muadz Askarul Muslim</v>
      </c>
      <c r="C44" s="70" t="str">
        <f>VLOOKUP(D44,'Charge Code'!B:D,2,FALSE)</f>
        <v>PT. Tri Adi Bersama</v>
      </c>
      <c r="D44" s="71" t="str">
        <f>IF(A44="","",'PM Tools 1 '!$D$5)</f>
        <v>EKSAD Resource Layanan IT Dev 31 MP - TAB</v>
      </c>
      <c r="E44" s="69">
        <f>IF(A44="","",IF('PM Tools 1 '!D49="",'PM Tools 1 '!E49,'PM Tools 1 '!D49 &amp;" - " &amp; 'PM Tools 1 '!E49))</f>
        <v>0</v>
      </c>
      <c r="F44" s="69">
        <f>IF(A44="","",'PM Tools 1 '!H49)</f>
        <v>0</v>
      </c>
    </row>
    <row r="45" spans="1:6" x14ac:dyDescent="0.25">
      <c r="A45" s="68" t="str">
        <f>IF(ISBLANK('PM Tools 1 '!B50),A44,TEXT('PM Tools 1 '!B50,"mm-dd-yy"))</f>
        <v>03-17-22</v>
      </c>
      <c r="B45" s="69" t="str">
        <f>IF(A45="","",'PM Tools 1 '!$C$2)</f>
        <v>Muadz Askarul Muslim</v>
      </c>
      <c r="C45" s="70" t="str">
        <f>VLOOKUP(D45,'Charge Code'!B:D,2,FALSE)</f>
        <v>PT. Tri Adi Bersama</v>
      </c>
      <c r="D45" s="71" t="str">
        <f>IF(A45="","",'PM Tools 1 '!$D$5)</f>
        <v>EKSAD Resource Layanan IT Dev 31 MP - TAB</v>
      </c>
      <c r="E45" s="69">
        <f>IF(A45="","",IF('PM Tools 1 '!D50="",'PM Tools 1 '!E50,'PM Tools 1 '!D50 &amp;" - " &amp; 'PM Tools 1 '!E50))</f>
        <v>0</v>
      </c>
      <c r="F45" s="69">
        <f>IF(A45="","",'PM Tools 1 '!H50)</f>
        <v>0</v>
      </c>
    </row>
    <row r="46" spans="1:6" x14ac:dyDescent="0.25">
      <c r="A46" s="68" t="str">
        <f>IF(ISBLANK('PM Tools 1 '!B51),A45,TEXT('PM Tools 1 '!B51,"mm-dd-yy"))</f>
        <v>03-17-22</v>
      </c>
      <c r="B46" s="69" t="str">
        <f>IF(A46="","",'PM Tools 1 '!$C$2)</f>
        <v>Muadz Askarul Muslim</v>
      </c>
      <c r="C46" s="70" t="str">
        <f>VLOOKUP(D46,'Charge Code'!B:D,2,FALSE)</f>
        <v>PT. Tri Adi Bersama</v>
      </c>
      <c r="D46" s="71" t="str">
        <f>IF(A46="","",'PM Tools 1 '!$D$5)</f>
        <v>EKSAD Resource Layanan IT Dev 31 MP - TAB</v>
      </c>
      <c r="E46" s="69">
        <f>IF(A46="","",IF('PM Tools 1 '!D51="",'PM Tools 1 '!E51,'PM Tools 1 '!D51 &amp;" - " &amp; 'PM Tools 1 '!E51))</f>
        <v>0</v>
      </c>
      <c r="F46" s="69">
        <f>IF(A46="","",'PM Tools 1 '!H51)</f>
        <v>0</v>
      </c>
    </row>
    <row r="47" spans="1:6" x14ac:dyDescent="0.25">
      <c r="A47" s="68" t="str">
        <f>IF(ISBLANK('PM Tools 1 '!B52),A46,TEXT('PM Tools 1 '!B52,"mm-dd-yy"))</f>
        <v>03-17-22</v>
      </c>
      <c r="B47" s="69" t="str">
        <f>IF(A47="","",'PM Tools 1 '!$C$2)</f>
        <v>Muadz Askarul Muslim</v>
      </c>
      <c r="C47" s="70" t="str">
        <f>VLOOKUP(D47,'Charge Code'!B:D,2,FALSE)</f>
        <v>PT. Tri Adi Bersama</v>
      </c>
      <c r="D47" s="71" t="str">
        <f>IF(A47="","",'PM Tools 1 '!$D$5)</f>
        <v>EKSAD Resource Layanan IT Dev 31 MP - TAB</v>
      </c>
      <c r="E47" s="69">
        <f>IF(A47="","",IF('PM Tools 1 '!D52="",'PM Tools 1 '!E52,'PM Tools 1 '!D52 &amp;" - " &amp; 'PM Tools 1 '!E52))</f>
        <v>0</v>
      </c>
      <c r="F47" s="69">
        <f>IF(A47="","",'PM Tools 1 '!H52)</f>
        <v>0</v>
      </c>
    </row>
    <row r="48" spans="1:6" x14ac:dyDescent="0.25">
      <c r="A48" s="68" t="str">
        <f>IF(ISBLANK('PM Tools 1 '!B53),A47,TEXT('PM Tools 1 '!B53,"mm-dd-yy"))</f>
        <v>03-17-22</v>
      </c>
      <c r="B48" s="69" t="str">
        <f>IF(A48="","",'PM Tools 1 '!$C$2)</f>
        <v>Muadz Askarul Muslim</v>
      </c>
      <c r="C48" s="70" t="str">
        <f>VLOOKUP(D48,'Charge Code'!B:D,2,FALSE)</f>
        <v>PT. Tri Adi Bersama</v>
      </c>
      <c r="D48" s="71" t="str">
        <f>IF(A48="","",'PM Tools 1 '!$D$5)</f>
        <v>EKSAD Resource Layanan IT Dev 31 MP - TAB</v>
      </c>
      <c r="E48" s="69">
        <f>IF(A48="","",IF('PM Tools 1 '!D53="",'PM Tools 1 '!E53,'PM Tools 1 '!D53 &amp;" - " &amp; 'PM Tools 1 '!E53))</f>
        <v>0</v>
      </c>
      <c r="F48" s="69">
        <f>IF(A48="","",'PM Tools 1 '!H53)</f>
        <v>0</v>
      </c>
    </row>
    <row r="49" spans="1:6" x14ac:dyDescent="0.25">
      <c r="A49" s="68" t="str">
        <f>IF(ISBLANK('PM Tools 1 '!B54),A48,TEXT('PM Tools 1 '!B54,"mm-dd-yy"))</f>
        <v>03-17-22</v>
      </c>
      <c r="B49" s="69" t="str">
        <f>IF(A49="","",'PM Tools 1 '!$C$2)</f>
        <v>Muadz Askarul Muslim</v>
      </c>
      <c r="C49" s="70" t="str">
        <f>VLOOKUP(D49,'Charge Code'!B:D,2,FALSE)</f>
        <v>PT. Tri Adi Bersama</v>
      </c>
      <c r="D49" s="71" t="str">
        <f>IF(A49="","",'PM Tools 1 '!$D$5)</f>
        <v>EKSAD Resource Layanan IT Dev 31 MP - TAB</v>
      </c>
      <c r="E49" s="69">
        <f>IF(A49="","",IF('PM Tools 1 '!D54="",'PM Tools 1 '!E54,'PM Tools 1 '!D54 &amp;" - " &amp; 'PM Tools 1 '!E54))</f>
        <v>0</v>
      </c>
      <c r="F49" s="69">
        <f>IF(A49="","",'PM Tools 1 '!H54)</f>
        <v>0</v>
      </c>
    </row>
    <row r="50" spans="1:6" x14ac:dyDescent="0.25">
      <c r="A50" s="68" t="str">
        <f>IF(ISBLANK('PM Tools 1 '!B55),A49,TEXT('PM Tools 1 '!B55,"mm-dd-yy"))</f>
        <v>03-18-22</v>
      </c>
      <c r="B50" s="69" t="str">
        <f>IF(A50="","",'PM Tools 1 '!$C$2)</f>
        <v>Muadz Askarul Muslim</v>
      </c>
      <c r="C50" s="70" t="str">
        <f>VLOOKUP(D50,'Charge Code'!B:D,2,FALSE)</f>
        <v>PT. Tri Adi Bersama</v>
      </c>
      <c r="D50" s="71" t="str">
        <f>IF(A50="","",'PM Tools 1 '!$D$5)</f>
        <v>EKSAD Resource Layanan IT Dev 31 MP - TAB</v>
      </c>
      <c r="E50" s="69">
        <f>IF(A50="","",IF('PM Tools 1 '!D55="",'PM Tools 1 '!E55,'PM Tools 1 '!D55 &amp;" - " &amp; 'PM Tools 1 '!E55))</f>
        <v>0</v>
      </c>
      <c r="F50" s="69">
        <f>IF(A50="","",'PM Tools 1 '!H55)</f>
        <v>0</v>
      </c>
    </row>
    <row r="51" spans="1:6" x14ac:dyDescent="0.25">
      <c r="A51" s="68" t="str">
        <f>IF(ISBLANK('PM Tools 1 '!B56),A50,TEXT('PM Tools 1 '!B56,"mm-dd-yy"))</f>
        <v>03-18-22</v>
      </c>
      <c r="B51" s="69" t="str">
        <f>IF(A51="","",'PM Tools 1 '!$C$2)</f>
        <v>Muadz Askarul Muslim</v>
      </c>
      <c r="C51" s="70" t="str">
        <f>VLOOKUP(D51,'Charge Code'!B:D,2,FALSE)</f>
        <v>PT. Tri Adi Bersama</v>
      </c>
      <c r="D51" s="71" t="str">
        <f>IF(A51="","",'PM Tools 1 '!$D$5)</f>
        <v>EKSAD Resource Layanan IT Dev 31 MP - TAB</v>
      </c>
      <c r="E51" s="69">
        <f>IF(A51="","",IF('PM Tools 1 '!D87="",'PM Tools 1 '!E56,'PM Tools 1 '!D87 &amp;" - " &amp; 'PM Tools 1 '!E56))</f>
        <v>0</v>
      </c>
      <c r="F51" s="69">
        <f>IF(A51="","",'PM Tools 1 '!H56)</f>
        <v>0</v>
      </c>
    </row>
    <row r="52" spans="1:6" x14ac:dyDescent="0.25">
      <c r="A52" s="68" t="str">
        <f>IF(ISBLANK('PM Tools 1 '!B57),A51,TEXT('PM Tools 1 '!B57,"mm-dd-yy"))</f>
        <v>03-18-22</v>
      </c>
      <c r="B52" s="69" t="str">
        <f>IF(A52="","",'PM Tools 1 '!$C$2)</f>
        <v>Muadz Askarul Muslim</v>
      </c>
      <c r="C52" s="70" t="str">
        <f>VLOOKUP(D52,'Charge Code'!B:D,2,FALSE)</f>
        <v>PT. Tri Adi Bersama</v>
      </c>
      <c r="D52" s="71" t="str">
        <f>IF(A52="","",'PM Tools 1 '!$D$5)</f>
        <v>EKSAD Resource Layanan IT Dev 31 MP - TAB</v>
      </c>
      <c r="E52" s="69">
        <f>IF(A52="","",IF('PM Tools 1 '!D88="",'PM Tools 1 '!E57,'PM Tools 1 '!D88 &amp;" - " &amp; 'PM Tools 1 '!E57))</f>
        <v>0</v>
      </c>
      <c r="F52" s="69">
        <f>IF(A52="","",'PM Tools 1 '!H57)</f>
        <v>0</v>
      </c>
    </row>
    <row r="53" spans="1:6" x14ac:dyDescent="0.25">
      <c r="A53" s="68" t="str">
        <f>IF(ISBLANK('PM Tools 1 '!B58),A52,TEXT('PM Tools 1 '!B58,"mm-dd-yy"))</f>
        <v>03-18-22</v>
      </c>
      <c r="B53" s="69" t="str">
        <f>IF(A53="","",'PM Tools 1 '!$C$2)</f>
        <v>Muadz Askarul Muslim</v>
      </c>
      <c r="C53" s="70" t="str">
        <f>VLOOKUP(D53,'Charge Code'!B:D,2,FALSE)</f>
        <v>PT. Tri Adi Bersama</v>
      </c>
      <c r="D53" s="71" t="str">
        <f>IF(A53="","",'PM Tools 1 '!$D$5)</f>
        <v>EKSAD Resource Layanan IT Dev 31 MP - TAB</v>
      </c>
      <c r="E53" s="69">
        <f>IF(A53="","",IF('PM Tools 1 '!D58="",'PM Tools 1 '!E58,'PM Tools 1 '!D58 &amp;" - " &amp; 'PM Tools 1 '!E58))</f>
        <v>0</v>
      </c>
      <c r="F53" s="69">
        <f>IF(A53="","",'PM Tools 1 '!H58)</f>
        <v>0</v>
      </c>
    </row>
    <row r="54" spans="1:6" x14ac:dyDescent="0.25">
      <c r="A54" s="68" t="str">
        <f>IF(ISBLANK('PM Tools 1 '!B59),A53,TEXT('PM Tools 1 '!B59,"mm-dd-yy"))</f>
        <v>03-18-22</v>
      </c>
      <c r="B54" s="69" t="str">
        <f>IF(A54="","",'PM Tools 1 '!$C$2)</f>
        <v>Muadz Askarul Muslim</v>
      </c>
      <c r="C54" s="70" t="str">
        <f>VLOOKUP(D54,'Charge Code'!B:D,2,FALSE)</f>
        <v>PT. Tri Adi Bersama</v>
      </c>
      <c r="D54" s="71" t="str">
        <f>IF(A54="","",'PM Tools 1 '!$D$5)</f>
        <v>EKSAD Resource Layanan IT Dev 31 MP - TAB</v>
      </c>
      <c r="E54" s="69">
        <f>IF(A54="","",IF('PM Tools 1 '!D59="",'PM Tools 1 '!E59,'PM Tools 1 '!D59 &amp;" - " &amp; 'PM Tools 1 '!E59))</f>
        <v>0</v>
      </c>
      <c r="F54" s="69">
        <f>IF(A54="","",'PM Tools 1 '!H59)</f>
        <v>0</v>
      </c>
    </row>
    <row r="55" spans="1:6" x14ac:dyDescent="0.25">
      <c r="A55" s="68" t="str">
        <f>IF(ISBLANK('PM Tools 1 '!B60),A54,TEXT('PM Tools 1 '!B60,"mm-dd-yy"))</f>
        <v>03-18-22</v>
      </c>
      <c r="B55" s="69" t="str">
        <f>IF(A55="","",'PM Tools 1 '!$C$2)</f>
        <v>Muadz Askarul Muslim</v>
      </c>
      <c r="C55" s="70" t="str">
        <f>VLOOKUP(D55,'Charge Code'!B:D,2,FALSE)</f>
        <v>PT. Tri Adi Bersama</v>
      </c>
      <c r="D55" s="71" t="str">
        <f>IF(A55="","",'PM Tools 1 '!$D$5)</f>
        <v>EKSAD Resource Layanan IT Dev 31 MP - TAB</v>
      </c>
      <c r="E55" s="69">
        <f>IF(A55="","",IF('PM Tools 1 '!D60="",'PM Tools 1 '!E60,'PM Tools 1 '!D60 &amp;" - " &amp; 'PM Tools 1 '!E60))</f>
        <v>0</v>
      </c>
      <c r="F55" s="69">
        <f>IF(A55="","",'PM Tools 1 '!H60)</f>
        <v>0</v>
      </c>
    </row>
    <row r="56" spans="1:6" x14ac:dyDescent="0.25">
      <c r="A56" s="68" t="str">
        <f>IF(ISBLANK('PM Tools 1 '!B61),A55,TEXT('PM Tools 1 '!B61,"mm-dd-yy"))</f>
        <v>03-18-22</v>
      </c>
      <c r="B56" s="69" t="str">
        <f>IF(A56="","",'PM Tools 1 '!$C$2)</f>
        <v>Muadz Askarul Muslim</v>
      </c>
      <c r="C56" s="70" t="str">
        <f>VLOOKUP(D56,'Charge Code'!B:D,2,FALSE)</f>
        <v>PT. Tri Adi Bersama</v>
      </c>
      <c r="D56" s="71" t="str">
        <f>IF(A56="","",'PM Tools 1 '!$D$5)</f>
        <v>EKSAD Resource Layanan IT Dev 31 MP - TAB</v>
      </c>
      <c r="E56" s="69">
        <f>IF(A56="","",IF('PM Tools 1 '!D61="",'PM Tools 1 '!E61,'PM Tools 1 '!D61 &amp;" - " &amp; 'PM Tools 1 '!E61))</f>
        <v>0</v>
      </c>
      <c r="F56" s="69">
        <f>IF(A56="","",'PM Tools 1 '!H61)</f>
        <v>0</v>
      </c>
    </row>
    <row r="57" spans="1:6" x14ac:dyDescent="0.25">
      <c r="A57" s="68" t="str">
        <f>IF(ISBLANK('PM Tools 1 '!B62),A56,TEXT('PM Tools 1 '!B62,"mm-dd-yy"))</f>
        <v>03-18-22</v>
      </c>
      <c r="B57" s="69" t="str">
        <f>IF(A57="","",'PM Tools 1 '!$C$2)</f>
        <v>Muadz Askarul Muslim</v>
      </c>
      <c r="C57" s="70" t="str">
        <f>VLOOKUP(D57,'Charge Code'!B:D,2,FALSE)</f>
        <v>PT. Tri Adi Bersama</v>
      </c>
      <c r="D57" s="71" t="str">
        <f>IF(A57="","",'PM Tools 1 '!$D$5)</f>
        <v>EKSAD Resource Layanan IT Dev 31 MP - TAB</v>
      </c>
      <c r="E57" s="69">
        <f>IF(A57="","",IF('PM Tools 1 '!D62="",'PM Tools 1 '!E62,'PM Tools 1 '!D62 &amp;" - " &amp; 'PM Tools 1 '!E62))</f>
        <v>0</v>
      </c>
      <c r="F57" s="69">
        <f>IF(A57="","",'PM Tools 1 '!H62)</f>
        <v>0</v>
      </c>
    </row>
    <row r="58" spans="1:6" x14ac:dyDescent="0.25">
      <c r="A58" s="68" t="str">
        <f>IF(ISBLANK('PM Tools 1 '!B63),A57,TEXT('PM Tools 1 '!B63,"mm-dd-yy"))</f>
        <v>03-18-22</v>
      </c>
      <c r="B58" s="69" t="str">
        <f>IF(A58="","",'PM Tools 1 '!$C$2)</f>
        <v>Muadz Askarul Muslim</v>
      </c>
      <c r="C58" s="70" t="str">
        <f>VLOOKUP(D58,'Charge Code'!B:D,2,FALSE)</f>
        <v>PT. Tri Adi Bersama</v>
      </c>
      <c r="D58" s="71" t="str">
        <f>IF(A58="","",'PM Tools 1 '!$D$5)</f>
        <v>EKSAD Resource Layanan IT Dev 31 MP - TAB</v>
      </c>
      <c r="E58" s="69">
        <f>IF(A58="","",IF('PM Tools 1 '!D63="",'PM Tools 1 '!E63,'PM Tools 1 '!D63 &amp;" - " &amp; 'PM Tools 1 '!E63))</f>
        <v>0</v>
      </c>
      <c r="F58" s="69">
        <f>IF(A58="","",'PM Tools 1 '!H63)</f>
        <v>0</v>
      </c>
    </row>
    <row r="59" spans="1:6" x14ac:dyDescent="0.25">
      <c r="A59" s="68" t="str">
        <f>IF(ISBLANK('PM Tools 1 '!B64),A58,TEXT('PM Tools 1 '!B64,"mm-dd-yy"))</f>
        <v>03-18-22</v>
      </c>
      <c r="B59" s="69" t="str">
        <f>IF(A59="","",'PM Tools 1 '!$C$2)</f>
        <v>Muadz Askarul Muslim</v>
      </c>
      <c r="C59" s="70" t="str">
        <f>VLOOKUP(D59,'Charge Code'!B:D,2,FALSE)</f>
        <v>PT. Tri Adi Bersama</v>
      </c>
      <c r="D59" s="71" t="str">
        <f>IF(A59="","",'PM Tools 1 '!$D$5)</f>
        <v>EKSAD Resource Layanan IT Dev 31 MP - TAB</v>
      </c>
      <c r="E59" s="69">
        <f>IF(A59="","",IF('PM Tools 1 '!D64="",'PM Tools 1 '!E64,'PM Tools 1 '!D64 &amp;" - " &amp; 'PM Tools 1 '!E64))</f>
        <v>0</v>
      </c>
      <c r="F59" s="69">
        <f>IF(A59="","",'PM Tools 1 '!H64)</f>
        <v>0</v>
      </c>
    </row>
    <row r="60" spans="1:6" x14ac:dyDescent="0.25">
      <c r="A60" s="68" t="str">
        <f>IF(ISBLANK('PM Tools 1 '!B65),A59,TEXT('PM Tools 1 '!B65,"mm-dd-yy"))</f>
        <v>03-18-22</v>
      </c>
      <c r="B60" s="69" t="str">
        <f>IF(A60="","",'PM Tools 1 '!$C$2)</f>
        <v>Muadz Askarul Muslim</v>
      </c>
      <c r="C60" s="70" t="str">
        <f>VLOOKUP(D60,'Charge Code'!B:D,2,FALSE)</f>
        <v>PT. Tri Adi Bersama</v>
      </c>
      <c r="D60" s="71" t="str">
        <f>IF(A60="","",'PM Tools 1 '!$D$5)</f>
        <v>EKSAD Resource Layanan IT Dev 31 MP - TAB</v>
      </c>
      <c r="E60" s="69">
        <f>IF(A60="","",IF('PM Tools 1 '!D65="",'PM Tools 1 '!E65,'PM Tools 1 '!D65 &amp;" - " &amp; 'PM Tools 1 '!E65))</f>
        <v>0</v>
      </c>
      <c r="F60" s="69">
        <f>IF(A60="","",'PM Tools 1 '!H65)</f>
        <v>0</v>
      </c>
    </row>
    <row r="61" spans="1:6" x14ac:dyDescent="0.25">
      <c r="A61" s="68" t="str">
        <f>IF(ISBLANK('PM Tools 1 '!B66),A60,TEXT('PM Tools 1 '!B66,"mm-dd-yy"))</f>
        <v>03-18-22</v>
      </c>
      <c r="B61" s="69" t="str">
        <f>IF(A61="","",'PM Tools 1 '!$C$2)</f>
        <v>Muadz Askarul Muslim</v>
      </c>
      <c r="C61" s="70" t="str">
        <f>VLOOKUP(D61,'Charge Code'!B:D,2,FALSE)</f>
        <v>PT. Tri Adi Bersama</v>
      </c>
      <c r="D61" s="71" t="str">
        <f>IF(A61="","",'PM Tools 1 '!$D$5)</f>
        <v>EKSAD Resource Layanan IT Dev 31 MP - TAB</v>
      </c>
      <c r="E61" s="69">
        <f>IF(A61="","",IF('PM Tools 1 '!D66="",'PM Tools 1 '!E66,'PM Tools 1 '!D66 &amp;" - " &amp; 'PM Tools 1 '!E66))</f>
        <v>0</v>
      </c>
      <c r="F61" s="69">
        <f>IF(A61="","",'PM Tools 1 '!H66)</f>
        <v>0</v>
      </c>
    </row>
    <row r="62" spans="1:6" x14ac:dyDescent="0.25">
      <c r="A62" s="68" t="str">
        <f>IF(ISBLANK('PM Tools 1 '!B67),A61,TEXT('PM Tools 1 '!B67,"mm-dd-yy"))</f>
        <v>03-18-22</v>
      </c>
      <c r="B62" s="69" t="str">
        <f>IF(A62="","",'PM Tools 1 '!$C$2)</f>
        <v>Muadz Askarul Muslim</v>
      </c>
      <c r="C62" s="70" t="str">
        <f>VLOOKUP(D62,'Charge Code'!B:D,2,FALSE)</f>
        <v>PT. Tri Adi Bersama</v>
      </c>
      <c r="D62" s="71" t="str">
        <f>IF(A62="","",'PM Tools 1 '!$D$5)</f>
        <v>EKSAD Resource Layanan IT Dev 31 MP - TAB</v>
      </c>
      <c r="E62" s="69">
        <f>IF(A62="","",IF('PM Tools 1 '!D67="",'PM Tools 1 '!E67,'PM Tools 1 '!D67 &amp;" - " &amp; 'PM Tools 1 '!E67))</f>
        <v>0</v>
      </c>
      <c r="F62" s="69">
        <f>IF(A62="","",'PM Tools 1 '!H67)</f>
        <v>0</v>
      </c>
    </row>
    <row r="63" spans="1:6" x14ac:dyDescent="0.25">
      <c r="A63" s="68" t="str">
        <f>IF(ISBLANK('PM Tools 1 '!B68),A62,TEXT('PM Tools 1 '!B68,"mm-dd-yy"))</f>
        <v>03-18-22</v>
      </c>
      <c r="B63" s="69" t="str">
        <f>IF(A63="","",'PM Tools 1 '!$C$2)</f>
        <v>Muadz Askarul Muslim</v>
      </c>
      <c r="C63" s="70" t="str">
        <f>VLOOKUP(D63,'Charge Code'!B:D,2,FALSE)</f>
        <v>PT. Tri Adi Bersama</v>
      </c>
      <c r="D63" s="71" t="str">
        <f>IF(A63="","",'PM Tools 1 '!$D$5)</f>
        <v>EKSAD Resource Layanan IT Dev 31 MP - TAB</v>
      </c>
      <c r="E63" s="69">
        <f>IF(A63="","",IF('PM Tools 1 '!D68="",'PM Tools 1 '!E68,'PM Tools 1 '!D68 &amp;" - " &amp; 'PM Tools 1 '!E68))</f>
        <v>0</v>
      </c>
      <c r="F63" s="69">
        <f>IF(A63="","",'PM Tools 1 '!H68)</f>
        <v>0</v>
      </c>
    </row>
    <row r="64" spans="1:6" x14ac:dyDescent="0.25">
      <c r="A64" s="68" t="str">
        <f>IF(ISBLANK('PM Tools 1 '!B69),A63,TEXT('PM Tools 1 '!B69,"mm-dd-yy"))</f>
        <v>03-18-22</v>
      </c>
      <c r="B64" s="69" t="str">
        <f>IF(A64="","",'PM Tools 1 '!$C$2)</f>
        <v>Muadz Askarul Muslim</v>
      </c>
      <c r="C64" s="70" t="str">
        <f>VLOOKUP(D64,'Charge Code'!B:D,2,FALSE)</f>
        <v>PT. Tri Adi Bersama</v>
      </c>
      <c r="D64" s="71" t="str">
        <f>IF(A64="","",'PM Tools 1 '!$D$5)</f>
        <v>EKSAD Resource Layanan IT Dev 31 MP - TAB</v>
      </c>
      <c r="E64" s="69">
        <f>IF(A64="","",IF('PM Tools 1 '!D69="",'PM Tools 1 '!E69,'PM Tools 1 '!D69 &amp;" - " &amp; 'PM Tools 1 '!E69))</f>
        <v>0</v>
      </c>
      <c r="F64" s="69">
        <f>IF(A64="","",'PM Tools 1 '!H69)</f>
        <v>0</v>
      </c>
    </row>
    <row r="65" spans="1:6" x14ac:dyDescent="0.25">
      <c r="A65" s="68" t="str">
        <f>IF(ISBLANK('PM Tools 1 '!B70),A64,TEXT('PM Tools 1 '!B70,"mm-dd-yy"))</f>
        <v>03-18-22</v>
      </c>
      <c r="B65" s="69" t="str">
        <f>IF(A65="","",'PM Tools 1 '!$C$2)</f>
        <v>Muadz Askarul Muslim</v>
      </c>
      <c r="C65" s="70" t="str">
        <f>VLOOKUP(D65,'Charge Code'!B:D,2,FALSE)</f>
        <v>PT. Tri Adi Bersama</v>
      </c>
      <c r="D65" s="71" t="str">
        <f>IF(A65="","",'PM Tools 1 '!$D$5)</f>
        <v>EKSAD Resource Layanan IT Dev 31 MP - TAB</v>
      </c>
      <c r="E65" s="69">
        <f>IF(A65="","",IF('PM Tools 1 '!D70="",'PM Tools 1 '!E70,'PM Tools 1 '!D70 &amp;" - " &amp; 'PM Tools 1 '!E70))</f>
        <v>0</v>
      </c>
      <c r="F65" s="69">
        <f>IF(A65="","",'PM Tools 1 '!H70)</f>
        <v>0</v>
      </c>
    </row>
    <row r="66" spans="1:6" x14ac:dyDescent="0.25">
      <c r="A66" s="68" t="str">
        <f>IF(ISBLANK('PM Tools 1 '!B71),A65,TEXT('PM Tools 1 '!B71,"mm-dd-yy"))</f>
        <v>03-19-22</v>
      </c>
      <c r="B66" s="69" t="str">
        <f>IF(A66="","",'PM Tools 1 '!$C$2)</f>
        <v>Muadz Askarul Muslim</v>
      </c>
      <c r="C66" s="70" t="str">
        <f>VLOOKUP(D66,'Charge Code'!B:D,2,FALSE)</f>
        <v>PT. Tri Adi Bersama</v>
      </c>
      <c r="D66" s="71" t="str">
        <f>IF(A66="","",'PM Tools 1 '!$D$5)</f>
        <v>EKSAD Resource Layanan IT Dev 31 MP - TAB</v>
      </c>
      <c r="E66" s="69">
        <f>IF(A66="","",IF('PM Tools 1 '!D71="",'PM Tools 1 '!E71,'PM Tools 1 '!D71 &amp;" - " &amp; 'PM Tools 1 '!E71))</f>
        <v>0</v>
      </c>
      <c r="F66" s="69">
        <f>IF(A66="","",'PM Tools 1 '!H71)</f>
        <v>0</v>
      </c>
    </row>
    <row r="67" spans="1:6" x14ac:dyDescent="0.25">
      <c r="A67" s="68" t="str">
        <f>IF(ISBLANK('PM Tools 1 '!B72),A66,TEXT('PM Tools 1 '!B72,"mm-dd-yy"))</f>
        <v>03-19-22</v>
      </c>
      <c r="B67" s="69" t="str">
        <f>IF(A67="","",'PM Tools 1 '!$C$2)</f>
        <v>Muadz Askarul Muslim</v>
      </c>
      <c r="C67" s="70" t="str">
        <f>VLOOKUP(D67,'Charge Code'!B:D,2,FALSE)</f>
        <v>PT. Tri Adi Bersama</v>
      </c>
      <c r="D67" s="71" t="str">
        <f>IF(A67="","",'PM Tools 1 '!$D$5)</f>
        <v>EKSAD Resource Layanan IT Dev 31 MP - TAB</v>
      </c>
      <c r="E67" s="69">
        <f>IF(A67="","",IF('PM Tools 1 '!D72="",'PM Tools 1 '!E72,'PM Tools 1 '!D72 &amp;" - " &amp; 'PM Tools 1 '!E72))</f>
        <v>0</v>
      </c>
      <c r="F67" s="69">
        <f>IF(A67="","",'PM Tools 1 '!H72)</f>
        <v>0</v>
      </c>
    </row>
    <row r="68" spans="1:6" x14ac:dyDescent="0.25">
      <c r="A68" s="68" t="str">
        <f>IF(ISBLANK('PM Tools 1 '!B73),A67,TEXT('PM Tools 1 '!B73,"mm-dd-yy"))</f>
        <v>03-19-22</v>
      </c>
      <c r="B68" s="69" t="str">
        <f>IF(A68="","",'PM Tools 1 '!$C$2)</f>
        <v>Muadz Askarul Muslim</v>
      </c>
      <c r="C68" s="70" t="str">
        <f>VLOOKUP(D68,'Charge Code'!B:D,2,FALSE)</f>
        <v>PT. Tri Adi Bersama</v>
      </c>
      <c r="D68" s="71" t="str">
        <f>IF(A68="","",'PM Tools 1 '!$D$5)</f>
        <v>EKSAD Resource Layanan IT Dev 31 MP - TAB</v>
      </c>
      <c r="E68" s="69">
        <f>IF(A68="","",IF('PM Tools 1 '!D73="",'PM Tools 1 '!E73,'PM Tools 1 '!D73 &amp;" - " &amp; 'PM Tools 1 '!E73))</f>
        <v>0</v>
      </c>
      <c r="F68" s="69">
        <f>IF(A68="","",'PM Tools 1 '!H73)</f>
        <v>0</v>
      </c>
    </row>
    <row r="69" spans="1:6" x14ac:dyDescent="0.25">
      <c r="A69" s="68" t="str">
        <f>IF(ISBLANK('PM Tools 1 '!B74),A68,TEXT('PM Tools 1 '!B74,"mm-dd-yy"))</f>
        <v>03-19-22</v>
      </c>
      <c r="B69" s="69" t="str">
        <f>IF(A69="","",'PM Tools 1 '!$C$2)</f>
        <v>Muadz Askarul Muslim</v>
      </c>
      <c r="C69" s="70" t="str">
        <f>VLOOKUP(D69,'Charge Code'!B:D,2,FALSE)</f>
        <v>PT. Tri Adi Bersama</v>
      </c>
      <c r="D69" s="71" t="str">
        <f>IF(A69="","",'PM Tools 1 '!$D$5)</f>
        <v>EKSAD Resource Layanan IT Dev 31 MP - TAB</v>
      </c>
      <c r="E69" s="69">
        <f>IF(A69="","",IF('PM Tools 1 '!D74="",'PM Tools 1 '!E74,'PM Tools 1 '!D74 &amp;" - " &amp; 'PM Tools 1 '!E74))</f>
        <v>0</v>
      </c>
      <c r="F69" s="69">
        <f>IF(A69="","",'PM Tools 1 '!H74)</f>
        <v>0</v>
      </c>
    </row>
    <row r="70" spans="1:6" x14ac:dyDescent="0.25">
      <c r="A70" s="68" t="str">
        <f>IF(ISBLANK('PM Tools 1 '!B75),A69,TEXT('PM Tools 1 '!B75,"mm-dd-yy"))</f>
        <v>03-19-22</v>
      </c>
      <c r="B70" s="69" t="str">
        <f>IF(A70="","",'PM Tools 1 '!$C$2)</f>
        <v>Muadz Askarul Muslim</v>
      </c>
      <c r="C70" s="70" t="str">
        <f>VLOOKUP(D70,'Charge Code'!B:D,2,FALSE)</f>
        <v>PT. Tri Adi Bersama</v>
      </c>
      <c r="D70" s="71" t="str">
        <f>IF(A70="","",'PM Tools 1 '!$D$5)</f>
        <v>EKSAD Resource Layanan IT Dev 31 MP - TAB</v>
      </c>
      <c r="E70" s="69">
        <f>IF(A70="","",IF('PM Tools 1 '!D75="",'PM Tools 1 '!E75,'PM Tools 1 '!D75 &amp;" - " &amp; 'PM Tools 1 '!E75))</f>
        <v>0</v>
      </c>
      <c r="F70" s="69">
        <f>IF(A70="","",'PM Tools 1 '!H75)</f>
        <v>0</v>
      </c>
    </row>
    <row r="71" spans="1:6" x14ac:dyDescent="0.25">
      <c r="A71" s="68" t="str">
        <f>IF(ISBLANK('PM Tools 1 '!B76),A70,TEXT('PM Tools 1 '!B76,"mm-dd-yy"))</f>
        <v>03-19-22</v>
      </c>
      <c r="B71" s="69" t="str">
        <f>IF(A71="","",'PM Tools 1 '!$C$2)</f>
        <v>Muadz Askarul Muslim</v>
      </c>
      <c r="C71" s="70" t="str">
        <f>VLOOKUP(D71,'Charge Code'!B:D,2,FALSE)</f>
        <v>PT. Tri Adi Bersama</v>
      </c>
      <c r="D71" s="71" t="str">
        <f>IF(A71="","",'PM Tools 1 '!$D$5)</f>
        <v>EKSAD Resource Layanan IT Dev 31 MP - TAB</v>
      </c>
      <c r="E71" s="69">
        <f>IF(A71="","",IF('PM Tools 1 '!D76="",'PM Tools 1 '!E76,'PM Tools 1 '!D76 &amp;" - " &amp; 'PM Tools 1 '!E76))</f>
        <v>0</v>
      </c>
      <c r="F71" s="69">
        <f>IF(A71="","",'PM Tools 1 '!H76)</f>
        <v>0</v>
      </c>
    </row>
    <row r="72" spans="1:6" x14ac:dyDescent="0.25">
      <c r="A72" s="68" t="str">
        <f>IF(ISBLANK('PM Tools 1 '!B77),A71,TEXT('PM Tools 1 '!B77,"mm-dd-yy"))</f>
        <v>03-19-22</v>
      </c>
      <c r="B72" s="69" t="str">
        <f>IF(A72="","",'PM Tools 1 '!$C$2)</f>
        <v>Muadz Askarul Muslim</v>
      </c>
      <c r="C72" s="70" t="str">
        <f>VLOOKUP(D72,'Charge Code'!B:D,2,FALSE)</f>
        <v>PT. Tri Adi Bersama</v>
      </c>
      <c r="D72" s="71" t="str">
        <f>IF(A72="","",'PM Tools 1 '!$D$5)</f>
        <v>EKSAD Resource Layanan IT Dev 31 MP - TAB</v>
      </c>
      <c r="E72" s="69">
        <f>IF(A72="","",IF('PM Tools 1 '!D77="",'PM Tools 1 '!E77,'PM Tools 1 '!D77 &amp;" - " &amp; 'PM Tools 1 '!E77))</f>
        <v>0</v>
      </c>
      <c r="F72" s="69">
        <f>IF(A72="","",'PM Tools 1 '!H77)</f>
        <v>0</v>
      </c>
    </row>
    <row r="73" spans="1:6" x14ac:dyDescent="0.25">
      <c r="A73" s="68" t="str">
        <f>IF(ISBLANK('PM Tools 1 '!B78),A72,TEXT('PM Tools 1 '!B78,"mm-dd-yy"))</f>
        <v>03-19-22</v>
      </c>
      <c r="B73" s="69" t="str">
        <f>IF(A73="","",'PM Tools 1 '!$C$2)</f>
        <v>Muadz Askarul Muslim</v>
      </c>
      <c r="C73" s="70" t="str">
        <f>VLOOKUP(D73,'Charge Code'!B:D,2,FALSE)</f>
        <v>PT. Tri Adi Bersama</v>
      </c>
      <c r="D73" s="71" t="str">
        <f>IF(A73="","",'PM Tools 1 '!$D$5)</f>
        <v>EKSAD Resource Layanan IT Dev 31 MP - TAB</v>
      </c>
      <c r="E73" s="69">
        <f>IF(A73="","",IF('PM Tools 1 '!D78="",'PM Tools 1 '!E78,'PM Tools 1 '!D78 &amp;" - " &amp; 'PM Tools 1 '!E78))</f>
        <v>0</v>
      </c>
      <c r="F73" s="69">
        <f>IF(A73="","",'PM Tools 1 '!H78)</f>
        <v>0</v>
      </c>
    </row>
    <row r="74" spans="1:6" x14ac:dyDescent="0.25">
      <c r="A74" s="68" t="str">
        <f>IF(ISBLANK('PM Tools 1 '!B79),A73,TEXT('PM Tools 1 '!B79,"mm-dd-yy"))</f>
        <v>03-19-22</v>
      </c>
      <c r="B74" s="69" t="str">
        <f>IF(A74="","",'PM Tools 1 '!$C$2)</f>
        <v>Muadz Askarul Muslim</v>
      </c>
      <c r="C74" s="70" t="str">
        <f>VLOOKUP(D74,'Charge Code'!B:D,2,FALSE)</f>
        <v>PT. Tri Adi Bersama</v>
      </c>
      <c r="D74" s="71" t="str">
        <f>IF(A74="","",'PM Tools 1 '!$D$5)</f>
        <v>EKSAD Resource Layanan IT Dev 31 MP - TAB</v>
      </c>
      <c r="E74" s="69">
        <f>IF(A74="","",IF('PM Tools 1 '!D79="",'PM Tools 1 '!E79,'PM Tools 1 '!D79 &amp;" - " &amp; 'PM Tools 1 '!E79))</f>
        <v>0</v>
      </c>
      <c r="F74" s="69">
        <f>IF(A74="","",'PM Tools 1 '!H79)</f>
        <v>0</v>
      </c>
    </row>
    <row r="75" spans="1:6" x14ac:dyDescent="0.25">
      <c r="A75" s="68" t="str">
        <f>IF(ISBLANK('PM Tools 1 '!B80),A74,TEXT('PM Tools 1 '!B80,"mm-dd-yy"))</f>
        <v>03-19-22</v>
      </c>
      <c r="B75" s="69" t="str">
        <f>IF(A75="","",'PM Tools 1 '!$C$2)</f>
        <v>Muadz Askarul Muslim</v>
      </c>
      <c r="C75" s="70" t="str">
        <f>VLOOKUP(D75,'Charge Code'!B:D,2,FALSE)</f>
        <v>PT. Tri Adi Bersama</v>
      </c>
      <c r="D75" s="71" t="str">
        <f>IF(A75="","",'PM Tools 1 '!$D$5)</f>
        <v>EKSAD Resource Layanan IT Dev 31 MP - TAB</v>
      </c>
      <c r="E75" s="69">
        <f>IF(A75="","",IF('PM Tools 1 '!D80="",'PM Tools 1 '!E80,'PM Tools 1 '!D80 &amp;" - " &amp; 'PM Tools 1 '!E80))</f>
        <v>0</v>
      </c>
      <c r="F75" s="69">
        <f>IF(A75="","",'PM Tools 1 '!H80)</f>
        <v>0</v>
      </c>
    </row>
    <row r="76" spans="1:6" x14ac:dyDescent="0.25">
      <c r="A76" s="68" t="str">
        <f>IF(ISBLANK('PM Tools 1 '!B81),A75,TEXT('PM Tools 1 '!B81,"mm-dd-yy"))</f>
        <v>03-19-22</v>
      </c>
      <c r="B76" s="69" t="str">
        <f>IF(A76="","",'PM Tools 1 '!$C$2)</f>
        <v>Muadz Askarul Muslim</v>
      </c>
      <c r="C76" s="70" t="str">
        <f>VLOOKUP(D76,'Charge Code'!B:D,2,FALSE)</f>
        <v>PT. Tri Adi Bersama</v>
      </c>
      <c r="D76" s="71" t="str">
        <f>IF(A76="","",'PM Tools 1 '!$D$5)</f>
        <v>EKSAD Resource Layanan IT Dev 31 MP - TAB</v>
      </c>
      <c r="E76" s="69">
        <f>IF(A76="","",IF('PM Tools 1 '!D81="",'PM Tools 1 '!E81,'PM Tools 1 '!D81 &amp;" - " &amp; 'PM Tools 1 '!E81))</f>
        <v>0</v>
      </c>
      <c r="F76" s="69">
        <f>IF(A76="","",'PM Tools 1 '!H81)</f>
        <v>0</v>
      </c>
    </row>
    <row r="77" spans="1:6" x14ac:dyDescent="0.25">
      <c r="A77" s="68" t="str">
        <f>IF(ISBLANK('PM Tools 1 '!B82),A76,TEXT('PM Tools 1 '!B82,"mm-dd-yy"))</f>
        <v>03-19-22</v>
      </c>
      <c r="B77" s="69" t="str">
        <f>IF(A77="","",'PM Tools 1 '!$C$2)</f>
        <v>Muadz Askarul Muslim</v>
      </c>
      <c r="C77" s="70" t="str">
        <f>VLOOKUP(D77,'Charge Code'!B:D,2,FALSE)</f>
        <v>PT. Tri Adi Bersama</v>
      </c>
      <c r="D77" s="71" t="str">
        <f>IF(A77="","",'PM Tools 1 '!$D$5)</f>
        <v>EKSAD Resource Layanan IT Dev 31 MP - TAB</v>
      </c>
      <c r="E77" s="69">
        <f>IF(A77="","",IF('PM Tools 1 '!D82="",'PM Tools 1 '!E82,'PM Tools 1 '!D82 &amp;" - " &amp; 'PM Tools 1 '!E82))</f>
        <v>0</v>
      </c>
      <c r="F77" s="69">
        <f>IF(A77="","",'PM Tools 1 '!H82)</f>
        <v>0</v>
      </c>
    </row>
    <row r="78" spans="1:6" x14ac:dyDescent="0.25">
      <c r="A78" s="68" t="str">
        <f>IF(ISBLANK('PM Tools 1 '!B83),A77,TEXT('PM Tools 1 '!B83,"mm-dd-yy"))</f>
        <v>03-19-22</v>
      </c>
      <c r="B78" s="69" t="str">
        <f>IF(A78="","",'PM Tools 1 '!$C$2)</f>
        <v>Muadz Askarul Muslim</v>
      </c>
      <c r="C78" s="70" t="str">
        <f>VLOOKUP(D78,'Charge Code'!B:D,2,FALSE)</f>
        <v>PT. Tri Adi Bersama</v>
      </c>
      <c r="D78" s="71" t="str">
        <f>IF(A78="","",'PM Tools 1 '!$D$5)</f>
        <v>EKSAD Resource Layanan IT Dev 31 MP - TAB</v>
      </c>
      <c r="E78" s="69">
        <f>IF(A78="","",IF('PM Tools 1 '!D83="",'PM Tools 1 '!E83,'PM Tools 1 '!D83 &amp;" - " &amp; 'PM Tools 1 '!E83))</f>
        <v>0</v>
      </c>
      <c r="F78" s="69">
        <f>IF(A78="","",'PM Tools 1 '!H83)</f>
        <v>0</v>
      </c>
    </row>
    <row r="79" spans="1:6" x14ac:dyDescent="0.25">
      <c r="A79" s="68" t="str">
        <f>IF(ISBLANK('PM Tools 1 '!B84),A78,TEXT('PM Tools 1 '!B84,"mm-dd-yy"))</f>
        <v>03-19-22</v>
      </c>
      <c r="B79" s="69" t="str">
        <f>IF(A79="","",'PM Tools 1 '!$C$2)</f>
        <v>Muadz Askarul Muslim</v>
      </c>
      <c r="C79" s="70" t="str">
        <f>VLOOKUP(D79,'Charge Code'!B:D,2,FALSE)</f>
        <v>PT. Tri Adi Bersama</v>
      </c>
      <c r="D79" s="71" t="str">
        <f>IF(A79="","",'PM Tools 1 '!$D$5)</f>
        <v>EKSAD Resource Layanan IT Dev 31 MP - TAB</v>
      </c>
      <c r="E79" s="69">
        <f>IF(A79="","",IF('PM Tools 1 '!D84="",'PM Tools 1 '!E84,'PM Tools 1 '!D84 &amp;" - " &amp; 'PM Tools 1 '!E84))</f>
        <v>0</v>
      </c>
      <c r="F79" s="69">
        <f>IF(A79="","",'PM Tools 1 '!H84)</f>
        <v>0</v>
      </c>
    </row>
    <row r="80" spans="1:6" x14ac:dyDescent="0.25">
      <c r="A80" s="68" t="str">
        <f>IF(ISBLANK('PM Tools 1 '!B85),A79,TEXT('PM Tools 1 '!B85,"mm-dd-yy"))</f>
        <v>03-19-22</v>
      </c>
      <c r="B80" s="69" t="str">
        <f>IF(A80="","",'PM Tools 1 '!$C$2)</f>
        <v>Muadz Askarul Muslim</v>
      </c>
      <c r="C80" s="70" t="str">
        <f>VLOOKUP(D80,'Charge Code'!B:D,2,FALSE)</f>
        <v>PT. Tri Adi Bersama</v>
      </c>
      <c r="D80" s="71" t="str">
        <f>IF(A80="","",'PM Tools 1 '!$D$5)</f>
        <v>EKSAD Resource Layanan IT Dev 31 MP - TAB</v>
      </c>
      <c r="E80" s="69">
        <f>IF(A80="","",IF('PM Tools 1 '!D85="",'PM Tools 1 '!E85,'PM Tools 1 '!D85 &amp;" - " &amp; 'PM Tools 1 '!E85))</f>
        <v>0</v>
      </c>
      <c r="F80" s="69">
        <f>IF(A80="","",'PM Tools 1 '!H85)</f>
        <v>0</v>
      </c>
    </row>
    <row r="81" spans="1:6" x14ac:dyDescent="0.25">
      <c r="A81" s="68" t="str">
        <f>IF(ISBLANK('PM Tools 1 '!B86),A80,TEXT('PM Tools 1 '!B86,"mm-dd-yy"))</f>
        <v>03-19-22</v>
      </c>
      <c r="B81" s="69" t="str">
        <f>IF(A81="","",'PM Tools 1 '!$C$2)</f>
        <v>Muadz Askarul Muslim</v>
      </c>
      <c r="C81" s="70" t="str">
        <f>VLOOKUP(D81,'Charge Code'!B:D,2,FALSE)</f>
        <v>PT. Tri Adi Bersama</v>
      </c>
      <c r="D81" s="71" t="str">
        <f>IF(A81="","",'PM Tools 1 '!$D$5)</f>
        <v>EKSAD Resource Layanan IT Dev 31 MP - TAB</v>
      </c>
      <c r="E81" s="69">
        <f>IF(A81="","",IF('PM Tools 1 '!D86="",'PM Tools 1 '!E86,'PM Tools 1 '!D86 &amp;" - " &amp; 'PM Tools 1 '!E86))</f>
        <v>0</v>
      </c>
      <c r="F81" s="69">
        <f>IF(A81="","",'PM Tools 1 '!H86)</f>
        <v>0</v>
      </c>
    </row>
    <row r="82" spans="1:6" x14ac:dyDescent="0.25">
      <c r="A82" s="68" t="str">
        <f>IF(ISBLANK('PM Tools 1 '!B87),A81,TEXT('PM Tools 1 '!B87,"mm-dd-yy"))</f>
        <v>03-20-22</v>
      </c>
      <c r="B82" s="69" t="str">
        <f>IF(A82="","",'PM Tools 1 '!$C$2)</f>
        <v>Muadz Askarul Muslim</v>
      </c>
      <c r="C82" s="70" t="str">
        <f>VLOOKUP(D82,'Charge Code'!B:D,2,FALSE)</f>
        <v>PT. Tri Adi Bersama</v>
      </c>
      <c r="D82" s="71" t="str">
        <f>IF(A82="","",'PM Tools 1 '!$D$5)</f>
        <v>EKSAD Resource Layanan IT Dev 31 MP - TAB</v>
      </c>
      <c r="E82" s="69" t="e">
        <f>IF(A82="","",IF('PM Tools 1 '!#REF!="",'PM Tools 1 '!E87,'PM Tools 1 '!#REF! &amp;" - " &amp; 'PM Tools 1 '!E87))</f>
        <v>#REF!</v>
      </c>
      <c r="F82" s="69">
        <f>IF(A82="","",'PM Tools 1 '!H87)</f>
        <v>0</v>
      </c>
    </row>
    <row r="83" spans="1:6" x14ac:dyDescent="0.25">
      <c r="A83" s="68" t="str">
        <f>IF(ISBLANK('PM Tools 1 '!B88),A82,TEXT('PM Tools 1 '!B88,"mm-dd-yy"))</f>
        <v>03-20-22</v>
      </c>
      <c r="B83" s="69" t="str">
        <f>IF(A83="","",'PM Tools 1 '!$C$2)</f>
        <v>Muadz Askarul Muslim</v>
      </c>
      <c r="C83" s="70" t="str">
        <f>VLOOKUP(D83,'Charge Code'!B:D,2,FALSE)</f>
        <v>PT. Tri Adi Bersama</v>
      </c>
      <c r="D83" s="71" t="str">
        <f>IF(A83="","",'PM Tools 1 '!$D$5)</f>
        <v>EKSAD Resource Layanan IT Dev 31 MP - TAB</v>
      </c>
      <c r="E83" s="69" t="e">
        <f>IF(A83="","",IF('PM Tools 1 '!#REF!="",'PM Tools 1 '!E88,'PM Tools 1 '!#REF! &amp;" - " &amp; 'PM Tools 1 '!E88))</f>
        <v>#REF!</v>
      </c>
      <c r="F83" s="69">
        <f>IF(A83="","",'PM Tools 1 '!H88)</f>
        <v>0</v>
      </c>
    </row>
    <row r="84" spans="1:6" x14ac:dyDescent="0.25">
      <c r="A84" s="68" t="str">
        <f>IF(ISBLANK('PM Tools 1 '!B89),A83,TEXT('PM Tools 1 '!B89,"mm-dd-yy"))</f>
        <v>03-20-22</v>
      </c>
      <c r="B84" s="69" t="str">
        <f>IF(A84="","",'PM Tools 1 '!$C$2)</f>
        <v>Muadz Askarul Muslim</v>
      </c>
      <c r="C84" s="70" t="str">
        <f>VLOOKUP(D84,'Charge Code'!B:D,2,FALSE)</f>
        <v>PT. Tri Adi Bersama</v>
      </c>
      <c r="D84" s="71" t="str">
        <f>IF(A84="","",'PM Tools 1 '!$D$5)</f>
        <v>EKSAD Resource Layanan IT Dev 31 MP - TAB</v>
      </c>
      <c r="E84" s="69">
        <f>IF(A84="","",IF('PM Tools 1 '!D89="",'PM Tools 1 '!E89,'PM Tools 1 '!D89 &amp;" - " &amp; 'PM Tools 1 '!E89))</f>
        <v>0</v>
      </c>
      <c r="F84" s="69">
        <f>IF(A84="","",'PM Tools 1 '!H89)</f>
        <v>0</v>
      </c>
    </row>
    <row r="85" spans="1:6" x14ac:dyDescent="0.25">
      <c r="A85" s="68" t="str">
        <f>IF(ISBLANK('PM Tools 1 '!B90),A84,TEXT('PM Tools 1 '!B90,"mm-dd-yy"))</f>
        <v>03-20-22</v>
      </c>
      <c r="B85" s="69" t="str">
        <f>IF(A85="","",'PM Tools 1 '!$C$2)</f>
        <v>Muadz Askarul Muslim</v>
      </c>
      <c r="C85" s="70" t="str">
        <f>VLOOKUP(D85,'Charge Code'!B:D,2,FALSE)</f>
        <v>PT. Tri Adi Bersama</v>
      </c>
      <c r="D85" s="71" t="str">
        <f>IF(A85="","",'PM Tools 1 '!$D$5)</f>
        <v>EKSAD Resource Layanan IT Dev 31 MP - TAB</v>
      </c>
      <c r="E85" s="69">
        <f>IF(A85="","",IF('PM Tools 1 '!D90="",'PM Tools 1 '!E90,'PM Tools 1 '!D90 &amp;" - " &amp; 'PM Tools 1 '!E90))</f>
        <v>0</v>
      </c>
      <c r="F85" s="69">
        <f>IF(A85="","",'PM Tools 1 '!H90)</f>
        <v>0</v>
      </c>
    </row>
    <row r="86" spans="1:6" x14ac:dyDescent="0.25">
      <c r="A86" s="68" t="str">
        <f>IF(ISBLANK('PM Tools 1 '!B91),A85,TEXT('PM Tools 1 '!B91,"mm-dd-yy"))</f>
        <v>03-20-22</v>
      </c>
      <c r="B86" s="69" t="str">
        <f>IF(A86="","",'PM Tools 1 '!$C$2)</f>
        <v>Muadz Askarul Muslim</v>
      </c>
      <c r="C86" s="70" t="str">
        <f>VLOOKUP(D86,'Charge Code'!B:D,2,FALSE)</f>
        <v>PT. Tri Adi Bersama</v>
      </c>
      <c r="D86" s="71" t="str">
        <f>IF(A86="","",'PM Tools 1 '!$D$5)</f>
        <v>EKSAD Resource Layanan IT Dev 31 MP - TAB</v>
      </c>
      <c r="E86" s="69">
        <f>IF(A86="","",IF('PM Tools 1 '!D91="",'PM Tools 1 '!E91,'PM Tools 1 '!D91 &amp;" - " &amp; 'PM Tools 1 '!E91))</f>
        <v>0</v>
      </c>
      <c r="F86" s="69">
        <f>IF(A86="","",'PM Tools 1 '!H91)</f>
        <v>0</v>
      </c>
    </row>
    <row r="87" spans="1:6" x14ac:dyDescent="0.25">
      <c r="A87" s="68" t="str">
        <f>IF(ISBLANK('PM Tools 1 '!B92),A86,TEXT('PM Tools 1 '!B92,"mm-dd-yy"))</f>
        <v>03-20-22</v>
      </c>
      <c r="B87" s="69" t="str">
        <f>IF(A87="","",'PM Tools 1 '!$C$2)</f>
        <v>Muadz Askarul Muslim</v>
      </c>
      <c r="C87" s="70" t="str">
        <f>VLOOKUP(D87,'Charge Code'!B:D,2,FALSE)</f>
        <v>PT. Tri Adi Bersama</v>
      </c>
      <c r="D87" s="71" t="str">
        <f>IF(A87="","",'PM Tools 1 '!$D$5)</f>
        <v>EKSAD Resource Layanan IT Dev 31 MP - TAB</v>
      </c>
      <c r="E87" s="69">
        <f>IF(A87="","",IF('PM Tools 1 '!D92="",'PM Tools 1 '!E92,'PM Tools 1 '!D92 &amp;" - " &amp; 'PM Tools 1 '!E92))</f>
        <v>0</v>
      </c>
      <c r="F87" s="69">
        <f>IF(A87="","",'PM Tools 1 '!H92)</f>
        <v>0</v>
      </c>
    </row>
    <row r="88" spans="1:6" x14ac:dyDescent="0.25">
      <c r="A88" s="68" t="str">
        <f>IF(ISBLANK('PM Tools 1 '!B93),A87,TEXT('PM Tools 1 '!B93,"mm-dd-yy"))</f>
        <v>03-20-22</v>
      </c>
      <c r="B88" s="69" t="str">
        <f>IF(A88="","",'PM Tools 1 '!$C$2)</f>
        <v>Muadz Askarul Muslim</v>
      </c>
      <c r="C88" s="70" t="str">
        <f>VLOOKUP(D88,'Charge Code'!B:D,2,FALSE)</f>
        <v>PT. Tri Adi Bersama</v>
      </c>
      <c r="D88" s="71" t="str">
        <f>IF(A88="","",'PM Tools 1 '!$D$5)</f>
        <v>EKSAD Resource Layanan IT Dev 31 MP - TAB</v>
      </c>
      <c r="E88" s="69">
        <f>IF(A88="","",IF('PM Tools 1 '!D93="",'PM Tools 1 '!E93,'PM Tools 1 '!D93 &amp;" - " &amp; 'PM Tools 1 '!E93))</f>
        <v>0</v>
      </c>
      <c r="F88" s="69">
        <f>IF(A88="","",'PM Tools 1 '!H93)</f>
        <v>0</v>
      </c>
    </row>
    <row r="89" spans="1:6" x14ac:dyDescent="0.25">
      <c r="A89" s="68" t="str">
        <f>IF(ISBLANK('PM Tools 1 '!B94),A88,TEXT('PM Tools 1 '!B94,"mm-dd-yy"))</f>
        <v>03-20-22</v>
      </c>
      <c r="B89" s="69" t="str">
        <f>IF(A89="","",'PM Tools 1 '!$C$2)</f>
        <v>Muadz Askarul Muslim</v>
      </c>
      <c r="C89" s="70" t="str">
        <f>VLOOKUP(D89,'Charge Code'!B:D,2,FALSE)</f>
        <v>PT. Tri Adi Bersama</v>
      </c>
      <c r="D89" s="71" t="str">
        <f>IF(A89="","",'PM Tools 1 '!$D$5)</f>
        <v>EKSAD Resource Layanan IT Dev 31 MP - TAB</v>
      </c>
      <c r="E89" s="69">
        <f>IF(A89="","",IF('PM Tools 1 '!D94="",'PM Tools 1 '!E94,'PM Tools 1 '!D94 &amp;" - " &amp; 'PM Tools 1 '!E94))</f>
        <v>0</v>
      </c>
      <c r="F89" s="69">
        <f>IF(A89="","",'PM Tools 1 '!H94)</f>
        <v>0</v>
      </c>
    </row>
    <row r="90" spans="1:6" x14ac:dyDescent="0.25">
      <c r="A90" s="68" t="str">
        <f>IF(ISBLANK('PM Tools 1 '!B95),A89,TEXT('PM Tools 1 '!B95,"mm-dd-yy"))</f>
        <v>03-20-22</v>
      </c>
      <c r="B90" s="69" t="str">
        <f>IF(A90="","",'PM Tools 1 '!$C$2)</f>
        <v>Muadz Askarul Muslim</v>
      </c>
      <c r="C90" s="70" t="str">
        <f>VLOOKUP(D90,'Charge Code'!B:D,2,FALSE)</f>
        <v>PT. Tri Adi Bersama</v>
      </c>
      <c r="D90" s="71" t="str">
        <f>IF(A90="","",'PM Tools 1 '!$D$5)</f>
        <v>EKSAD Resource Layanan IT Dev 31 MP - TAB</v>
      </c>
      <c r="E90" s="69">
        <f>IF(A90="","",IF('PM Tools 1 '!D95="",'PM Tools 1 '!E95,'PM Tools 1 '!D95 &amp;" - " &amp; 'PM Tools 1 '!E95))</f>
        <v>0</v>
      </c>
      <c r="F90" s="69">
        <f>IF(A90="","",'PM Tools 1 '!H95)</f>
        <v>0</v>
      </c>
    </row>
    <row r="91" spans="1:6" x14ac:dyDescent="0.25">
      <c r="A91" s="68" t="str">
        <f>IF(ISBLANK('PM Tools 1 '!B96),A90,TEXT('PM Tools 1 '!B96,"mm-dd-yy"))</f>
        <v>03-20-22</v>
      </c>
      <c r="B91" s="69" t="str">
        <f>IF(A91="","",'PM Tools 1 '!$C$2)</f>
        <v>Muadz Askarul Muslim</v>
      </c>
      <c r="C91" s="70" t="str">
        <f>VLOOKUP(D91,'Charge Code'!B:D,2,FALSE)</f>
        <v>PT. Tri Adi Bersama</v>
      </c>
      <c r="D91" s="71" t="str">
        <f>IF(A91="","",'PM Tools 1 '!$D$5)</f>
        <v>EKSAD Resource Layanan IT Dev 31 MP - TAB</v>
      </c>
      <c r="E91" s="69">
        <f>IF(A91="","",IF('PM Tools 1 '!D96="",'PM Tools 1 '!E96,'PM Tools 1 '!D96 &amp;" - " &amp; 'PM Tools 1 '!E96))</f>
        <v>0</v>
      </c>
      <c r="F91" s="69">
        <f>IF(A91="","",'PM Tools 1 '!H96)</f>
        <v>0</v>
      </c>
    </row>
    <row r="92" spans="1:6" x14ac:dyDescent="0.25">
      <c r="A92" s="68" t="str">
        <f>IF(ISBLANK('PM Tools 1 '!B97),A91,TEXT('PM Tools 1 '!B97,"mm-dd-yy"))</f>
        <v>03-20-22</v>
      </c>
      <c r="B92" s="69" t="str">
        <f>IF(A92="","",'PM Tools 1 '!$C$2)</f>
        <v>Muadz Askarul Muslim</v>
      </c>
      <c r="C92" s="70" t="str">
        <f>VLOOKUP(D92,'Charge Code'!B:D,2,FALSE)</f>
        <v>PT. Tri Adi Bersama</v>
      </c>
      <c r="D92" s="71" t="str">
        <f>IF(A92="","",'PM Tools 1 '!$D$5)</f>
        <v>EKSAD Resource Layanan IT Dev 31 MP - TAB</v>
      </c>
      <c r="E92" s="69">
        <f>IF(A92="","",IF('PM Tools 1 '!D97="",'PM Tools 1 '!E97,'PM Tools 1 '!D97 &amp;" - " &amp; 'PM Tools 1 '!E97))</f>
        <v>0</v>
      </c>
      <c r="F92" s="69">
        <f>IF(A92="","",'PM Tools 1 '!H97)</f>
        <v>0</v>
      </c>
    </row>
    <row r="93" spans="1:6" x14ac:dyDescent="0.25">
      <c r="A93" s="68" t="str">
        <f>IF(ISBLANK('PM Tools 1 '!B98),A92,TEXT('PM Tools 1 '!B98,"mm-dd-yy"))</f>
        <v>03-20-22</v>
      </c>
      <c r="B93" s="69" t="str">
        <f>IF(A93="","",'PM Tools 1 '!$C$2)</f>
        <v>Muadz Askarul Muslim</v>
      </c>
      <c r="C93" s="70" t="str">
        <f>VLOOKUP(D93,'Charge Code'!B:D,2,FALSE)</f>
        <v>PT. Tri Adi Bersama</v>
      </c>
      <c r="D93" s="71" t="str">
        <f>IF(A93="","",'PM Tools 1 '!$D$5)</f>
        <v>EKSAD Resource Layanan IT Dev 31 MP - TAB</v>
      </c>
      <c r="E93" s="69">
        <f>IF(A93="","",IF('PM Tools 1 '!D98="",'PM Tools 1 '!E98,'PM Tools 1 '!D98 &amp;" - " &amp; 'PM Tools 1 '!E98))</f>
        <v>0</v>
      </c>
      <c r="F93" s="69">
        <f>IF(A93="","",'PM Tools 1 '!H98)</f>
        <v>0</v>
      </c>
    </row>
    <row r="94" spans="1:6" x14ac:dyDescent="0.25">
      <c r="A94" s="68" t="str">
        <f>IF(ISBLANK('PM Tools 1 '!B99),A93,TEXT('PM Tools 1 '!B99,"mm-dd-yy"))</f>
        <v>03-20-22</v>
      </c>
      <c r="B94" s="69" t="str">
        <f>IF(A94="","",'PM Tools 1 '!$C$2)</f>
        <v>Muadz Askarul Muslim</v>
      </c>
      <c r="C94" s="70" t="str">
        <f>VLOOKUP(D94,'Charge Code'!B:D,2,FALSE)</f>
        <v>PT. Tri Adi Bersama</v>
      </c>
      <c r="D94" s="71" t="str">
        <f>IF(A94="","",'PM Tools 1 '!$D$5)</f>
        <v>EKSAD Resource Layanan IT Dev 31 MP - TAB</v>
      </c>
      <c r="E94" s="69">
        <f>IF(A94="","",IF('PM Tools 1 '!D99="",'PM Tools 1 '!E99,'PM Tools 1 '!D99 &amp;" - " &amp; 'PM Tools 1 '!E99))</f>
        <v>0</v>
      </c>
      <c r="F94" s="69">
        <f>IF(A94="","",'PM Tools 1 '!H99)</f>
        <v>0</v>
      </c>
    </row>
    <row r="95" spans="1:6" x14ac:dyDescent="0.25">
      <c r="A95" s="68" t="str">
        <f>IF(ISBLANK('PM Tools 1 '!B100),A94,TEXT('PM Tools 1 '!B100,"mm-dd-yy"))</f>
        <v>03-20-22</v>
      </c>
      <c r="B95" s="69" t="str">
        <f>IF(A95="","",'PM Tools 1 '!$C$2)</f>
        <v>Muadz Askarul Muslim</v>
      </c>
      <c r="C95" s="70" t="str">
        <f>VLOOKUP(D95,'Charge Code'!B:D,2,FALSE)</f>
        <v>PT. Tri Adi Bersama</v>
      </c>
      <c r="D95" s="71" t="str">
        <f>IF(A95="","",'PM Tools 1 '!$D$5)</f>
        <v>EKSAD Resource Layanan IT Dev 31 MP - TAB</v>
      </c>
      <c r="E95" s="69">
        <f>IF(A95="","",IF('PM Tools 1 '!D100="",'PM Tools 1 '!E100,'PM Tools 1 '!D100 &amp;" - " &amp; 'PM Tools 1 '!E100))</f>
        <v>0</v>
      </c>
      <c r="F95" s="69">
        <f>IF(A95="","",'PM Tools 1 '!H100)</f>
        <v>0</v>
      </c>
    </row>
    <row r="96" spans="1:6" x14ac:dyDescent="0.25">
      <c r="A96" s="68" t="str">
        <f>IF(ISBLANK('PM Tools 1 '!B101),A95,TEXT('PM Tools 1 '!B101,"mm-dd-yy"))</f>
        <v>03-20-22</v>
      </c>
      <c r="B96" s="69" t="str">
        <f>IF(A96="","",'PM Tools 1 '!$C$2)</f>
        <v>Muadz Askarul Muslim</v>
      </c>
      <c r="C96" s="70" t="str">
        <f>VLOOKUP(D96,'Charge Code'!B:D,2,FALSE)</f>
        <v>PT. Tri Adi Bersama</v>
      </c>
      <c r="D96" s="71" t="str">
        <f>IF(A96="","",'PM Tools 1 '!$D$5)</f>
        <v>EKSAD Resource Layanan IT Dev 31 MP - TAB</v>
      </c>
      <c r="E96" s="69">
        <f>IF(A96="","",IF('PM Tools 1 '!D101="",'PM Tools 1 '!E101,'PM Tools 1 '!D101 &amp;" - " &amp; 'PM Tools 1 '!E101))</f>
        <v>0</v>
      </c>
      <c r="F96" s="69">
        <f>IF(A96="","",'PM Tools 1 '!H101)</f>
        <v>0</v>
      </c>
    </row>
    <row r="97" spans="1:6" x14ac:dyDescent="0.25">
      <c r="A97" s="68" t="str">
        <f>IF(ISBLANK('PM Tools 1 '!B102),A96,TEXT('PM Tools 1 '!B102,"mm-dd-yy"))</f>
        <v>03-20-22</v>
      </c>
      <c r="B97" s="69" t="str">
        <f>IF(A97="","",'PM Tools 1 '!$C$2)</f>
        <v>Muadz Askarul Muslim</v>
      </c>
      <c r="C97" s="70" t="str">
        <f>VLOOKUP(D97,'Charge Code'!B:D,2,FALSE)</f>
        <v>PT. Tri Adi Bersama</v>
      </c>
      <c r="D97" s="71" t="str">
        <f>IF(A97="","",'PM Tools 1 '!$D$5)</f>
        <v>EKSAD Resource Layanan IT Dev 31 MP - TAB</v>
      </c>
      <c r="E97" s="69">
        <f>IF(A97="","",IF('PM Tools 1 '!D102="",'PM Tools 1 '!E102,'PM Tools 1 '!D102 &amp;" - " &amp; 'PM Tools 1 '!E102))</f>
        <v>0</v>
      </c>
      <c r="F97" s="69">
        <f>IF(A97="","",'PM Tools 1 '!H102)</f>
        <v>0</v>
      </c>
    </row>
    <row r="98" spans="1:6" x14ac:dyDescent="0.25">
      <c r="A98" s="68" t="str">
        <f>IF(ISBLANK('PM Tools 1 '!B103),A97,TEXT('PM Tools 1 '!B103,"mm-dd-yy"))</f>
        <v>03-21-22</v>
      </c>
      <c r="B98" s="69" t="str">
        <f>IF(A98="","",'PM Tools 1 '!$C$2)</f>
        <v>Muadz Askarul Muslim</v>
      </c>
      <c r="C98" s="70" t="str">
        <f>VLOOKUP(D98,'Charge Code'!B:D,2,FALSE)</f>
        <v>PT. Tri Adi Bersama</v>
      </c>
      <c r="D98" s="71" t="str">
        <f>IF(A98="","",'PM Tools 1 '!$D$5)</f>
        <v>EKSAD Resource Layanan IT Dev 31 MP - TAB</v>
      </c>
      <c r="E98" s="69">
        <f>IF(A98="","",IF('PM Tools 1 '!D103="",'PM Tools 1 '!E103,'PM Tools 1 '!D103 &amp;" - " &amp; 'PM Tools 1 '!E103))</f>
        <v>0</v>
      </c>
      <c r="F98" s="69">
        <f>IF(A98="","",'PM Tools 1 '!H103)</f>
        <v>0</v>
      </c>
    </row>
    <row r="99" spans="1:6" x14ac:dyDescent="0.25">
      <c r="A99" s="68" t="str">
        <f>IF(ISBLANK('PM Tools 1 '!B104),A98,TEXT('PM Tools 1 '!B104,"mm-dd-yy"))</f>
        <v>03-21-22</v>
      </c>
      <c r="B99" s="69" t="str">
        <f>IF(A99="","",'PM Tools 1 '!$C$2)</f>
        <v>Muadz Askarul Muslim</v>
      </c>
      <c r="C99" s="70" t="str">
        <f>VLOOKUP(D99,'Charge Code'!B:D,2,FALSE)</f>
        <v>PT. Tri Adi Bersama</v>
      </c>
      <c r="D99" s="71" t="str">
        <f>IF(A99="","",'PM Tools 1 '!$D$5)</f>
        <v>EKSAD Resource Layanan IT Dev 31 MP - TAB</v>
      </c>
      <c r="E99" s="69">
        <f>IF(A99="","",IF('PM Tools 1 '!D104="",'PM Tools 1 '!E104,'PM Tools 1 '!D104 &amp;" - " &amp; 'PM Tools 1 '!E104))</f>
        <v>0</v>
      </c>
      <c r="F99" s="69">
        <f>IF(A99="","",'PM Tools 1 '!H104)</f>
        <v>0</v>
      </c>
    </row>
    <row r="100" spans="1:6" x14ac:dyDescent="0.25">
      <c r="A100" s="68" t="str">
        <f>IF(ISBLANK('PM Tools 1 '!B105),A99,TEXT('PM Tools 1 '!B105,"mm-dd-yy"))</f>
        <v>03-21-22</v>
      </c>
      <c r="B100" s="69" t="str">
        <f>IF(A100="","",'PM Tools 1 '!$C$2)</f>
        <v>Muadz Askarul Muslim</v>
      </c>
      <c r="C100" s="70" t="str">
        <f>VLOOKUP(D100,'Charge Code'!B:D,2,FALSE)</f>
        <v>PT. Tri Adi Bersama</v>
      </c>
      <c r="D100" s="71" t="str">
        <f>IF(A100="","",'PM Tools 1 '!$D$5)</f>
        <v>EKSAD Resource Layanan IT Dev 31 MP - TAB</v>
      </c>
      <c r="E100" s="69">
        <f>IF(A100="","",IF('PM Tools 1 '!D105="",'PM Tools 1 '!E105,'PM Tools 1 '!D105 &amp;" - " &amp; 'PM Tools 1 '!E105))</f>
        <v>0</v>
      </c>
      <c r="F100" s="69">
        <f>IF(A100="","",'PM Tools 1 '!H105)</f>
        <v>0</v>
      </c>
    </row>
    <row r="101" spans="1:6" x14ac:dyDescent="0.25">
      <c r="A101" s="68" t="str">
        <f>IF(ISBLANK('PM Tools 1 '!B106),A100,TEXT('PM Tools 1 '!B106,"mm-dd-yy"))</f>
        <v>03-21-22</v>
      </c>
      <c r="B101" s="69" t="str">
        <f>IF(A101="","",'PM Tools 1 '!$C$2)</f>
        <v>Muadz Askarul Muslim</v>
      </c>
      <c r="C101" s="70" t="str">
        <f>VLOOKUP(D101,'Charge Code'!B:D,2,FALSE)</f>
        <v>PT. Tri Adi Bersama</v>
      </c>
      <c r="D101" s="71" t="str">
        <f>IF(A101="","",'PM Tools 1 '!$D$5)</f>
        <v>EKSAD Resource Layanan IT Dev 31 MP - TAB</v>
      </c>
      <c r="E101" s="69">
        <f>IF(A101="","",IF('PM Tools 1 '!D106="",'PM Tools 1 '!E106,'PM Tools 1 '!D106 &amp;" - " &amp; 'PM Tools 1 '!E106))</f>
        <v>0</v>
      </c>
      <c r="F101" s="69">
        <f>IF(A101="","",'PM Tools 1 '!H106)</f>
        <v>0</v>
      </c>
    </row>
    <row r="102" spans="1:6" x14ac:dyDescent="0.25">
      <c r="A102" s="68" t="str">
        <f>IF(ISBLANK('PM Tools 1 '!B107),A101,TEXT('PM Tools 1 '!B107,"mm-dd-yy"))</f>
        <v>03-21-22</v>
      </c>
      <c r="B102" s="69" t="str">
        <f>IF(A102="","",'PM Tools 1 '!$C$2)</f>
        <v>Muadz Askarul Muslim</v>
      </c>
      <c r="C102" s="70" t="str">
        <f>VLOOKUP(D102,'Charge Code'!B:D,2,FALSE)</f>
        <v>PT. Tri Adi Bersama</v>
      </c>
      <c r="D102" s="71" t="str">
        <f>IF(A102="","",'PM Tools 1 '!$D$5)</f>
        <v>EKSAD Resource Layanan IT Dev 31 MP - TAB</v>
      </c>
      <c r="E102" s="69">
        <f>IF(A102="","",IF('PM Tools 1 '!D107="",'PM Tools 1 '!E107,'PM Tools 1 '!D107 &amp;" - " &amp; 'PM Tools 1 '!E107))</f>
        <v>0</v>
      </c>
      <c r="F102" s="69">
        <f>IF(A102="","",'PM Tools 1 '!H107)</f>
        <v>0</v>
      </c>
    </row>
    <row r="103" spans="1:6" x14ac:dyDescent="0.25">
      <c r="A103" s="68" t="str">
        <f>IF(ISBLANK('PM Tools 1 '!B108),A102,TEXT('PM Tools 1 '!B108,"mm-dd-yy"))</f>
        <v>03-21-22</v>
      </c>
      <c r="B103" s="69" t="str">
        <f>IF(A103="","",'PM Tools 1 '!$C$2)</f>
        <v>Muadz Askarul Muslim</v>
      </c>
      <c r="C103" s="70" t="str">
        <f>VLOOKUP(D103,'Charge Code'!B:D,2,FALSE)</f>
        <v>PT. Tri Adi Bersama</v>
      </c>
      <c r="D103" s="71" t="str">
        <f>IF(A103="","",'PM Tools 1 '!$D$5)</f>
        <v>EKSAD Resource Layanan IT Dev 31 MP - TAB</v>
      </c>
      <c r="E103" s="69">
        <f>IF(A103="","",IF('PM Tools 1 '!D108="",'PM Tools 1 '!E108,'PM Tools 1 '!D108 &amp;" - " &amp; 'PM Tools 1 '!E108))</f>
        <v>0</v>
      </c>
      <c r="F103" s="69">
        <f>IF(A103="","",'PM Tools 1 '!H108)</f>
        <v>0</v>
      </c>
    </row>
    <row r="104" spans="1:6" x14ac:dyDescent="0.25">
      <c r="A104" s="68" t="str">
        <f>IF(ISBLANK('PM Tools 1 '!B109),A103,TEXT('PM Tools 1 '!B109,"mm-dd-yy"))</f>
        <v>03-21-22</v>
      </c>
      <c r="B104" s="69" t="str">
        <f>IF(A104="","",'PM Tools 1 '!$C$2)</f>
        <v>Muadz Askarul Muslim</v>
      </c>
      <c r="C104" s="70" t="str">
        <f>VLOOKUP(D104,'Charge Code'!B:D,2,FALSE)</f>
        <v>PT. Tri Adi Bersama</v>
      </c>
      <c r="D104" s="71" t="str">
        <f>IF(A104="","",'PM Tools 1 '!$D$5)</f>
        <v>EKSAD Resource Layanan IT Dev 31 MP - TAB</v>
      </c>
      <c r="E104" s="69">
        <f>IF(A104="","",IF('PM Tools 1 '!D109="",'PM Tools 1 '!E109,'PM Tools 1 '!D109 &amp;" - " &amp; 'PM Tools 1 '!E109))</f>
        <v>0</v>
      </c>
      <c r="F104" s="69">
        <f>IF(A104="","",'PM Tools 1 '!H109)</f>
        <v>0</v>
      </c>
    </row>
    <row r="105" spans="1:6" x14ac:dyDescent="0.25">
      <c r="A105" s="68" t="str">
        <f>IF(ISBLANK('PM Tools 1 '!B110),A104,TEXT('PM Tools 1 '!B110,"mm-dd-yy"))</f>
        <v>03-21-22</v>
      </c>
      <c r="B105" s="69" t="str">
        <f>IF(A105="","",'PM Tools 1 '!$C$2)</f>
        <v>Muadz Askarul Muslim</v>
      </c>
      <c r="C105" s="70" t="str">
        <f>VLOOKUP(D105,'Charge Code'!B:D,2,FALSE)</f>
        <v>PT. Tri Adi Bersama</v>
      </c>
      <c r="D105" s="71" t="str">
        <f>IF(A105="","",'PM Tools 1 '!$D$5)</f>
        <v>EKSAD Resource Layanan IT Dev 31 MP - TAB</v>
      </c>
      <c r="E105" s="69">
        <f>IF(A105="","",IF('PM Tools 1 '!D110="",'PM Tools 1 '!E110,'PM Tools 1 '!D110 &amp;" - " &amp; 'PM Tools 1 '!E110))</f>
        <v>0</v>
      </c>
      <c r="F105" s="69">
        <f>IF(A105="","",'PM Tools 1 '!H110)</f>
        <v>0</v>
      </c>
    </row>
    <row r="106" spans="1:6" x14ac:dyDescent="0.25">
      <c r="A106" s="68" t="str">
        <f>IF(ISBLANK('PM Tools 1 '!B111),A105,TEXT('PM Tools 1 '!B111,"mm-dd-yy"))</f>
        <v>03-21-22</v>
      </c>
      <c r="B106" s="69" t="str">
        <f>IF(A106="","",'PM Tools 1 '!$C$2)</f>
        <v>Muadz Askarul Muslim</v>
      </c>
      <c r="C106" s="70" t="str">
        <f>VLOOKUP(D106,'Charge Code'!B:D,2,FALSE)</f>
        <v>PT. Tri Adi Bersama</v>
      </c>
      <c r="D106" s="71" t="str">
        <f>IF(A106="","",'PM Tools 1 '!$D$5)</f>
        <v>EKSAD Resource Layanan IT Dev 31 MP - TAB</v>
      </c>
      <c r="E106" s="69">
        <f>IF(A106="","",IF('PM Tools 1 '!D111="",'PM Tools 1 '!E111,'PM Tools 1 '!D111 &amp;" - " &amp; 'PM Tools 1 '!E111))</f>
        <v>0</v>
      </c>
      <c r="F106" s="69">
        <f>IF(A106="","",'PM Tools 1 '!H111)</f>
        <v>0</v>
      </c>
    </row>
    <row r="107" spans="1:6" x14ac:dyDescent="0.25">
      <c r="A107" s="68" t="str">
        <f>IF(ISBLANK('PM Tools 1 '!B112),A106,TEXT('PM Tools 1 '!B112,"mm-dd-yy"))</f>
        <v>03-21-22</v>
      </c>
      <c r="B107" s="69" t="str">
        <f>IF(A107="","",'PM Tools 1 '!$C$2)</f>
        <v>Muadz Askarul Muslim</v>
      </c>
      <c r="C107" s="70" t="str">
        <f>VLOOKUP(D107,'Charge Code'!B:D,2,FALSE)</f>
        <v>PT. Tri Adi Bersama</v>
      </c>
      <c r="D107" s="71" t="str">
        <f>IF(A107="","",'PM Tools 1 '!$D$5)</f>
        <v>EKSAD Resource Layanan IT Dev 31 MP - TAB</v>
      </c>
      <c r="E107" s="69">
        <f>IF(A107="","",IF('PM Tools 1 '!D112="",'PM Tools 1 '!E112,'PM Tools 1 '!D112 &amp;" - " &amp; 'PM Tools 1 '!E112))</f>
        <v>0</v>
      </c>
      <c r="F107" s="69">
        <f>IF(A107="","",'PM Tools 1 '!H112)</f>
        <v>0</v>
      </c>
    </row>
    <row r="108" spans="1:6" x14ac:dyDescent="0.25">
      <c r="A108" s="68" t="str">
        <f>IF(ISBLANK('PM Tools 1 '!B113),A107,TEXT('PM Tools 1 '!B113,"mm-dd-yy"))</f>
        <v>03-21-22</v>
      </c>
      <c r="B108" s="69" t="str">
        <f>IF(A108="","",'PM Tools 1 '!$C$2)</f>
        <v>Muadz Askarul Muslim</v>
      </c>
      <c r="C108" s="70" t="str">
        <f>VLOOKUP(D108,'Charge Code'!B:D,2,FALSE)</f>
        <v>PT. Tri Adi Bersama</v>
      </c>
      <c r="D108" s="71" t="str">
        <f>IF(A108="","",'PM Tools 1 '!$D$5)</f>
        <v>EKSAD Resource Layanan IT Dev 31 MP - TAB</v>
      </c>
      <c r="E108" s="69">
        <f>IF(A108="","",IF('PM Tools 1 '!D113="",'PM Tools 1 '!E113,'PM Tools 1 '!D113 &amp;" - " &amp; 'PM Tools 1 '!E113))</f>
        <v>0</v>
      </c>
      <c r="F108" s="69">
        <f>IF(A108="","",'PM Tools 1 '!H113)</f>
        <v>0</v>
      </c>
    </row>
    <row r="109" spans="1:6" x14ac:dyDescent="0.25">
      <c r="A109" s="68" t="str">
        <f>IF(ISBLANK('PM Tools 1 '!B114),A108,TEXT('PM Tools 1 '!B114,"mm-dd-yy"))</f>
        <v>03-21-22</v>
      </c>
      <c r="B109" s="69" t="str">
        <f>IF(A109="","",'PM Tools 1 '!$C$2)</f>
        <v>Muadz Askarul Muslim</v>
      </c>
      <c r="C109" s="70" t="str">
        <f>VLOOKUP(D109,'Charge Code'!B:D,2,FALSE)</f>
        <v>PT. Tri Adi Bersama</v>
      </c>
      <c r="D109" s="71" t="str">
        <f>IF(A109="","",'PM Tools 1 '!$D$5)</f>
        <v>EKSAD Resource Layanan IT Dev 31 MP - TAB</v>
      </c>
      <c r="E109" s="69">
        <f>IF(A109="","",IF('PM Tools 1 '!D114="",'PM Tools 1 '!E114,'PM Tools 1 '!D114 &amp;" - " &amp; 'PM Tools 1 '!E114))</f>
        <v>0</v>
      </c>
      <c r="F109" s="69">
        <f>IF(A109="","",'PM Tools 1 '!H114)</f>
        <v>0</v>
      </c>
    </row>
    <row r="110" spans="1:6" x14ac:dyDescent="0.25">
      <c r="A110" s="68" t="str">
        <f>IF(ISBLANK('PM Tools 1 '!B115),A109,TEXT('PM Tools 1 '!B115,"mm-dd-yy"))</f>
        <v>03-21-22</v>
      </c>
      <c r="B110" s="69" t="str">
        <f>IF(A110="","",'PM Tools 1 '!$C$2)</f>
        <v>Muadz Askarul Muslim</v>
      </c>
      <c r="C110" s="70" t="str">
        <f>VLOOKUP(D110,'Charge Code'!B:D,2,FALSE)</f>
        <v>PT. Tri Adi Bersama</v>
      </c>
      <c r="D110" s="71" t="str">
        <f>IF(A110="","",'PM Tools 1 '!$D$5)</f>
        <v>EKSAD Resource Layanan IT Dev 31 MP - TAB</v>
      </c>
      <c r="E110" s="69">
        <f>IF(A110="","",IF('PM Tools 1 '!D115="",'PM Tools 1 '!E115,'PM Tools 1 '!D115 &amp;" - " &amp; 'PM Tools 1 '!E115))</f>
        <v>0</v>
      </c>
      <c r="F110" s="69">
        <f>IF(A110="","",'PM Tools 1 '!H115)</f>
        <v>0</v>
      </c>
    </row>
    <row r="111" spans="1:6" x14ac:dyDescent="0.25">
      <c r="A111" s="68" t="str">
        <f>IF(ISBLANK('PM Tools 1 '!B116),A110,TEXT('PM Tools 1 '!B116,"mm-dd-yy"))</f>
        <v>03-21-22</v>
      </c>
      <c r="B111" s="69" t="str">
        <f>IF(A111="","",'PM Tools 1 '!$C$2)</f>
        <v>Muadz Askarul Muslim</v>
      </c>
      <c r="C111" s="70" t="str">
        <f>VLOOKUP(D111,'Charge Code'!B:D,2,FALSE)</f>
        <v>PT. Tri Adi Bersama</v>
      </c>
      <c r="D111" s="71" t="str">
        <f>IF(A111="","",'PM Tools 1 '!$D$5)</f>
        <v>EKSAD Resource Layanan IT Dev 31 MP - TAB</v>
      </c>
      <c r="E111" s="69">
        <f>IF(A111="","",IF('PM Tools 1 '!D116="",'PM Tools 1 '!E116,'PM Tools 1 '!D116 &amp;" - " &amp; 'PM Tools 1 '!E116))</f>
        <v>0</v>
      </c>
      <c r="F111" s="69">
        <f>IF(A111="","",'PM Tools 1 '!H116)</f>
        <v>0</v>
      </c>
    </row>
    <row r="112" spans="1:6" x14ac:dyDescent="0.25">
      <c r="A112" s="68" t="str">
        <f>IF(ISBLANK('PM Tools 1 '!B117),A111,TEXT('PM Tools 1 '!B117,"mm-dd-yy"))</f>
        <v>03-21-22</v>
      </c>
      <c r="B112" s="69" t="str">
        <f>IF(A112="","",'PM Tools 1 '!$C$2)</f>
        <v>Muadz Askarul Muslim</v>
      </c>
      <c r="C112" s="70" t="str">
        <f>VLOOKUP(D112,'Charge Code'!B:D,2,FALSE)</f>
        <v>PT. Tri Adi Bersama</v>
      </c>
      <c r="D112" s="71" t="str">
        <f>IF(A112="","",'PM Tools 1 '!$D$5)</f>
        <v>EKSAD Resource Layanan IT Dev 31 MP - TAB</v>
      </c>
      <c r="E112" s="69">
        <f>IF(A112="","",IF('PM Tools 1 '!D117="",'PM Tools 1 '!E117,'PM Tools 1 '!D117 &amp;" - " &amp; 'PM Tools 1 '!E117))</f>
        <v>0</v>
      </c>
      <c r="F112" s="69">
        <f>IF(A112="","",'PM Tools 1 '!H117)</f>
        <v>0</v>
      </c>
    </row>
    <row r="113" spans="1:6" x14ac:dyDescent="0.25">
      <c r="A113" s="68" t="str">
        <f>IF(ISBLANK('PM Tools 1 '!B118),A112,TEXT('PM Tools 1 '!B118,"mm-dd-yy"))</f>
        <v>03-21-22</v>
      </c>
      <c r="B113" s="69" t="str">
        <f>IF(A113="","",'PM Tools 1 '!$C$2)</f>
        <v>Muadz Askarul Muslim</v>
      </c>
      <c r="C113" s="70" t="str">
        <f>VLOOKUP(D113,'Charge Code'!B:D,2,FALSE)</f>
        <v>PT. Tri Adi Bersama</v>
      </c>
      <c r="D113" s="71" t="str">
        <f>IF(A113="","",'PM Tools 1 '!$D$5)</f>
        <v>EKSAD Resource Layanan IT Dev 31 MP - TAB</v>
      </c>
      <c r="E113" s="69">
        <f>IF(A113="","",IF('PM Tools 1 '!D118="",'PM Tools 1 '!E118,'PM Tools 1 '!D118 &amp;" - " &amp; 'PM Tools 1 '!E118))</f>
        <v>0</v>
      </c>
      <c r="F113" s="69">
        <f>IF(A113="","",'PM Tools 1 '!H118)</f>
        <v>0</v>
      </c>
    </row>
    <row r="114" spans="1:6" x14ac:dyDescent="0.25">
      <c r="A114" s="68" t="str">
        <f>IF(ISBLANK('PM Tools 1 '!B119),A113,TEXT('PM Tools 1 '!B119,"mm-dd-yy"))</f>
        <v>03-22-22</v>
      </c>
      <c r="B114" s="69" t="str">
        <f>IF(A114="","",'PM Tools 1 '!$C$2)</f>
        <v>Muadz Askarul Muslim</v>
      </c>
      <c r="C114" s="70" t="str">
        <f>VLOOKUP(D114,'Charge Code'!B:D,2,FALSE)</f>
        <v>PT. Tri Adi Bersama</v>
      </c>
      <c r="D114" s="71" t="str">
        <f>IF(A114="","",'PM Tools 1 '!$D$5)</f>
        <v>EKSAD Resource Layanan IT Dev 31 MP - TAB</v>
      </c>
      <c r="E114" s="69">
        <f>IF(A114="","",IF('PM Tools 1 '!D119="",'PM Tools 1 '!E119,'PM Tools 1 '!D119 &amp;" - " &amp; 'PM Tools 1 '!E119))</f>
        <v>0</v>
      </c>
      <c r="F114" s="69">
        <f>IF(A114="","",'PM Tools 1 '!H119)</f>
        <v>0</v>
      </c>
    </row>
    <row r="115" spans="1:6" x14ac:dyDescent="0.25">
      <c r="A115" s="68" t="str">
        <f>IF(ISBLANK('PM Tools 1 '!B120),A114,TEXT('PM Tools 1 '!B120,"mm-dd-yy"))</f>
        <v>03-22-22</v>
      </c>
      <c r="B115" s="69" t="str">
        <f>IF(A115="","",'PM Tools 1 '!$C$2)</f>
        <v>Muadz Askarul Muslim</v>
      </c>
      <c r="C115" s="70" t="str">
        <f>VLOOKUP(D115,'Charge Code'!B:D,2,FALSE)</f>
        <v>PT. Tri Adi Bersama</v>
      </c>
      <c r="D115" s="71" t="str">
        <f>IF(A115="","",'PM Tools 1 '!$D$5)</f>
        <v>EKSAD Resource Layanan IT Dev 31 MP - TAB</v>
      </c>
      <c r="E115" s="69">
        <f>IF(A115="","",IF('PM Tools 1 '!D120="",'PM Tools 1 '!E120,'PM Tools 1 '!D120 &amp;" - " &amp; 'PM Tools 1 '!E120))</f>
        <v>0</v>
      </c>
      <c r="F115" s="69">
        <f>IF(A115="","",'PM Tools 1 '!H120)</f>
        <v>0</v>
      </c>
    </row>
    <row r="116" spans="1:6" x14ac:dyDescent="0.25">
      <c r="A116" s="68" t="str">
        <f>IF(ISBLANK('PM Tools 1 '!B121),A115,TEXT('PM Tools 1 '!B121,"mm-dd-yy"))</f>
        <v>03-22-22</v>
      </c>
      <c r="B116" s="69" t="str">
        <f>IF(A116="","",'PM Tools 1 '!$C$2)</f>
        <v>Muadz Askarul Muslim</v>
      </c>
      <c r="C116" s="70" t="str">
        <f>VLOOKUP(D116,'Charge Code'!B:D,2,FALSE)</f>
        <v>PT. Tri Adi Bersama</v>
      </c>
      <c r="D116" s="71" t="str">
        <f>IF(A116="","",'PM Tools 1 '!$D$5)</f>
        <v>EKSAD Resource Layanan IT Dev 31 MP - TAB</v>
      </c>
      <c r="E116" s="69">
        <f>IF(A116="","",IF('PM Tools 1 '!D121="",'PM Tools 1 '!E121,'PM Tools 1 '!D121 &amp;" - " &amp; 'PM Tools 1 '!E121))</f>
        <v>0</v>
      </c>
      <c r="F116" s="69">
        <f>IF(A116="","",'PM Tools 1 '!H121)</f>
        <v>0</v>
      </c>
    </row>
    <row r="117" spans="1:6" x14ac:dyDescent="0.25">
      <c r="A117" s="68" t="str">
        <f>IF(ISBLANK('PM Tools 1 '!B122),A116,TEXT('PM Tools 1 '!B122,"mm-dd-yy"))</f>
        <v>03-22-22</v>
      </c>
      <c r="B117" s="69" t="str">
        <f>IF(A117="","",'PM Tools 1 '!$C$2)</f>
        <v>Muadz Askarul Muslim</v>
      </c>
      <c r="C117" s="70" t="str">
        <f>VLOOKUP(D117,'Charge Code'!B:D,2,FALSE)</f>
        <v>PT. Tri Adi Bersama</v>
      </c>
      <c r="D117" s="71" t="str">
        <f>IF(A117="","",'PM Tools 1 '!$D$5)</f>
        <v>EKSAD Resource Layanan IT Dev 31 MP - TAB</v>
      </c>
      <c r="E117" s="69">
        <f>IF(A117="","",IF('PM Tools 1 '!D122="",'PM Tools 1 '!E122,'PM Tools 1 '!D122 &amp;" - " &amp; 'PM Tools 1 '!E122))</f>
        <v>0</v>
      </c>
      <c r="F117" s="69">
        <f>IF(A117="","",'PM Tools 1 '!H122)</f>
        <v>0</v>
      </c>
    </row>
    <row r="118" spans="1:6" x14ac:dyDescent="0.25">
      <c r="A118" s="68" t="str">
        <f>IF(ISBLANK('PM Tools 1 '!B123),A117,TEXT('PM Tools 1 '!B123,"mm-dd-yy"))</f>
        <v>03-22-22</v>
      </c>
      <c r="B118" s="69" t="str">
        <f>IF(A118="","",'PM Tools 1 '!$C$2)</f>
        <v>Muadz Askarul Muslim</v>
      </c>
      <c r="C118" s="70" t="str">
        <f>VLOOKUP(D118,'Charge Code'!B:D,2,FALSE)</f>
        <v>PT. Tri Adi Bersama</v>
      </c>
      <c r="D118" s="71" t="str">
        <f>IF(A118="","",'PM Tools 1 '!$D$5)</f>
        <v>EKSAD Resource Layanan IT Dev 31 MP - TAB</v>
      </c>
      <c r="E118" s="69">
        <f>IF(A118="","",IF('PM Tools 1 '!D123="",'PM Tools 1 '!E123,'PM Tools 1 '!D123 &amp;" - " &amp; 'PM Tools 1 '!E123))</f>
        <v>0</v>
      </c>
      <c r="F118" s="69">
        <f>IF(A118="","",'PM Tools 1 '!H123)</f>
        <v>0</v>
      </c>
    </row>
    <row r="119" spans="1:6" x14ac:dyDescent="0.25">
      <c r="A119" s="68" t="str">
        <f>IF(ISBLANK('PM Tools 1 '!B124),A118,TEXT('PM Tools 1 '!B124,"mm-dd-yy"))</f>
        <v>03-22-22</v>
      </c>
      <c r="B119" s="69" t="str">
        <f>IF(A119="","",'PM Tools 1 '!$C$2)</f>
        <v>Muadz Askarul Muslim</v>
      </c>
      <c r="C119" s="70" t="str">
        <f>VLOOKUP(D119,'Charge Code'!B:D,2,FALSE)</f>
        <v>PT. Tri Adi Bersama</v>
      </c>
      <c r="D119" s="71" t="str">
        <f>IF(A119="","",'PM Tools 1 '!$D$5)</f>
        <v>EKSAD Resource Layanan IT Dev 31 MP - TAB</v>
      </c>
      <c r="E119" s="69">
        <f>IF(A119="","",IF('PM Tools 1 '!D124="",'PM Tools 1 '!E124,'PM Tools 1 '!D124 &amp;" - " &amp; 'PM Tools 1 '!E124))</f>
        <v>0</v>
      </c>
      <c r="F119" s="69">
        <f>IF(A119="","",'PM Tools 1 '!H124)</f>
        <v>0</v>
      </c>
    </row>
    <row r="120" spans="1:6" x14ac:dyDescent="0.25">
      <c r="A120" s="68" t="str">
        <f>IF(ISBLANK('PM Tools 1 '!B125),A119,TEXT('PM Tools 1 '!B125,"mm-dd-yy"))</f>
        <v>03-22-22</v>
      </c>
      <c r="B120" s="69" t="str">
        <f>IF(A120="","",'PM Tools 1 '!$C$2)</f>
        <v>Muadz Askarul Muslim</v>
      </c>
      <c r="C120" s="70" t="str">
        <f>VLOOKUP(D120,'Charge Code'!B:D,2,FALSE)</f>
        <v>PT. Tri Adi Bersama</v>
      </c>
      <c r="D120" s="71" t="str">
        <f>IF(A120="","",'PM Tools 1 '!$D$5)</f>
        <v>EKSAD Resource Layanan IT Dev 31 MP - TAB</v>
      </c>
      <c r="E120" s="69">
        <f>IF(A120="","",IF('PM Tools 1 '!D125="",'PM Tools 1 '!E125,'PM Tools 1 '!D125 &amp;" - " &amp; 'PM Tools 1 '!E125))</f>
        <v>0</v>
      </c>
      <c r="F120" s="69">
        <f>IF(A120="","",'PM Tools 1 '!H125)</f>
        <v>0</v>
      </c>
    </row>
    <row r="121" spans="1:6" x14ac:dyDescent="0.25">
      <c r="A121" s="68" t="str">
        <f>IF(ISBLANK('PM Tools 1 '!B126),A120,TEXT('PM Tools 1 '!B126,"mm-dd-yy"))</f>
        <v>03-22-22</v>
      </c>
      <c r="B121" s="69" t="str">
        <f>IF(A121="","",'PM Tools 1 '!$C$2)</f>
        <v>Muadz Askarul Muslim</v>
      </c>
      <c r="C121" s="70" t="str">
        <f>VLOOKUP(D121,'Charge Code'!B:D,2,FALSE)</f>
        <v>PT. Tri Adi Bersama</v>
      </c>
      <c r="D121" s="71" t="str">
        <f>IF(A121="","",'PM Tools 1 '!$D$5)</f>
        <v>EKSAD Resource Layanan IT Dev 31 MP - TAB</v>
      </c>
      <c r="E121" s="69">
        <f>IF(A121="","",IF('PM Tools 1 '!D126="",'PM Tools 1 '!E126,'PM Tools 1 '!D126 &amp;" - " &amp; 'PM Tools 1 '!E126))</f>
        <v>0</v>
      </c>
      <c r="F121" s="69">
        <f>IF(A121="","",'PM Tools 1 '!H126)</f>
        <v>0</v>
      </c>
    </row>
    <row r="122" spans="1:6" x14ac:dyDescent="0.25">
      <c r="A122" s="68" t="str">
        <f>IF(ISBLANK('PM Tools 1 '!B127),A121,TEXT('PM Tools 1 '!B127,"mm-dd-yy"))</f>
        <v>03-22-22</v>
      </c>
      <c r="B122" s="69" t="str">
        <f>IF(A122="","",'PM Tools 1 '!$C$2)</f>
        <v>Muadz Askarul Muslim</v>
      </c>
      <c r="C122" s="70" t="str">
        <f>VLOOKUP(D122,'Charge Code'!B:D,2,FALSE)</f>
        <v>PT. Tri Adi Bersama</v>
      </c>
      <c r="D122" s="71" t="str">
        <f>IF(A122="","",'PM Tools 1 '!$D$5)</f>
        <v>EKSAD Resource Layanan IT Dev 31 MP - TAB</v>
      </c>
      <c r="E122" s="69">
        <f>IF(A122="","",IF('PM Tools 1 '!D127="",'PM Tools 1 '!E127,'PM Tools 1 '!D127 &amp;" - " &amp; 'PM Tools 1 '!E127))</f>
        <v>0</v>
      </c>
      <c r="F122" s="69">
        <f>IF(A122="","",'PM Tools 1 '!H127)</f>
        <v>0</v>
      </c>
    </row>
    <row r="123" spans="1:6" x14ac:dyDescent="0.25">
      <c r="A123" s="68" t="str">
        <f>IF(ISBLANK('PM Tools 1 '!B128),A122,TEXT('PM Tools 1 '!B128,"mm-dd-yy"))</f>
        <v>03-22-22</v>
      </c>
      <c r="B123" s="69" t="str">
        <f>IF(A123="","",'PM Tools 1 '!$C$2)</f>
        <v>Muadz Askarul Muslim</v>
      </c>
      <c r="C123" s="70" t="str">
        <f>VLOOKUP(D123,'Charge Code'!B:D,2,FALSE)</f>
        <v>PT. Tri Adi Bersama</v>
      </c>
      <c r="D123" s="71" t="str">
        <f>IF(A123="","",'PM Tools 1 '!$D$5)</f>
        <v>EKSAD Resource Layanan IT Dev 31 MP - TAB</v>
      </c>
      <c r="E123" s="69">
        <f>IF(A123="","",IF('PM Tools 1 '!D128="",'PM Tools 1 '!E128,'PM Tools 1 '!D128 &amp;" - " &amp; 'PM Tools 1 '!E128))</f>
        <v>0</v>
      </c>
      <c r="F123" s="69">
        <f>IF(A123="","",'PM Tools 1 '!H128)</f>
        <v>0</v>
      </c>
    </row>
    <row r="124" spans="1:6" x14ac:dyDescent="0.25">
      <c r="A124" s="68" t="str">
        <f>IF(ISBLANK('PM Tools 1 '!B129),A123,TEXT('PM Tools 1 '!B129,"mm-dd-yy"))</f>
        <v>03-22-22</v>
      </c>
      <c r="B124" s="69" t="str">
        <f>IF(A124="","",'PM Tools 1 '!$C$2)</f>
        <v>Muadz Askarul Muslim</v>
      </c>
      <c r="C124" s="70" t="str">
        <f>VLOOKUP(D124,'Charge Code'!B:D,2,FALSE)</f>
        <v>PT. Tri Adi Bersama</v>
      </c>
      <c r="D124" s="71" t="str">
        <f>IF(A124="","",'PM Tools 1 '!$D$5)</f>
        <v>EKSAD Resource Layanan IT Dev 31 MP - TAB</v>
      </c>
      <c r="E124" s="69">
        <f>IF(A124="","",IF('PM Tools 1 '!D129="",'PM Tools 1 '!E129,'PM Tools 1 '!D129 &amp;" - " &amp; 'PM Tools 1 '!E129))</f>
        <v>0</v>
      </c>
      <c r="F124" s="69">
        <f>IF(A124="","",'PM Tools 1 '!H129)</f>
        <v>0</v>
      </c>
    </row>
    <row r="125" spans="1:6" x14ac:dyDescent="0.25">
      <c r="A125" s="68" t="str">
        <f>IF(ISBLANK('PM Tools 1 '!B130),A124,TEXT('PM Tools 1 '!B130,"mm-dd-yy"))</f>
        <v>03-22-22</v>
      </c>
      <c r="B125" s="69" t="str">
        <f>IF(A125="","",'PM Tools 1 '!$C$2)</f>
        <v>Muadz Askarul Muslim</v>
      </c>
      <c r="C125" s="70" t="str">
        <f>VLOOKUP(D125,'Charge Code'!B:D,2,FALSE)</f>
        <v>PT. Tri Adi Bersama</v>
      </c>
      <c r="D125" s="71" t="str">
        <f>IF(A125="","",'PM Tools 1 '!$D$5)</f>
        <v>EKSAD Resource Layanan IT Dev 31 MP - TAB</v>
      </c>
      <c r="E125" s="69">
        <f>IF(A125="","",IF('PM Tools 1 '!D130="",'PM Tools 1 '!E130,'PM Tools 1 '!D130 &amp;" - " &amp; 'PM Tools 1 '!E130))</f>
        <v>0</v>
      </c>
      <c r="F125" s="69">
        <f>IF(A125="","",'PM Tools 1 '!H130)</f>
        <v>0</v>
      </c>
    </row>
    <row r="126" spans="1:6" x14ac:dyDescent="0.25">
      <c r="A126" s="68" t="str">
        <f>IF(ISBLANK('PM Tools 1 '!B131),A125,TEXT('PM Tools 1 '!B131,"mm-dd-yy"))</f>
        <v>03-22-22</v>
      </c>
      <c r="B126" s="69" t="str">
        <f>IF(A126="","",'PM Tools 1 '!$C$2)</f>
        <v>Muadz Askarul Muslim</v>
      </c>
      <c r="C126" s="70" t="str">
        <f>VLOOKUP(D126,'Charge Code'!B:D,2,FALSE)</f>
        <v>PT. Tri Adi Bersama</v>
      </c>
      <c r="D126" s="71" t="str">
        <f>IF(A126="","",'PM Tools 1 '!$D$5)</f>
        <v>EKSAD Resource Layanan IT Dev 31 MP - TAB</v>
      </c>
      <c r="E126" s="69">
        <f>IF(A126="","",IF('PM Tools 1 '!D131="",'PM Tools 1 '!E131,'PM Tools 1 '!D131 &amp;" - " &amp; 'PM Tools 1 '!E131))</f>
        <v>0</v>
      </c>
      <c r="F126" s="69">
        <f>IF(A126="","",'PM Tools 1 '!H131)</f>
        <v>0</v>
      </c>
    </row>
    <row r="127" spans="1:6" x14ac:dyDescent="0.25">
      <c r="A127" s="68" t="str">
        <f>IF(ISBLANK('PM Tools 1 '!B132),A126,TEXT('PM Tools 1 '!B132,"mm-dd-yy"))</f>
        <v>03-22-22</v>
      </c>
      <c r="B127" s="69" t="str">
        <f>IF(A127="","",'PM Tools 1 '!$C$2)</f>
        <v>Muadz Askarul Muslim</v>
      </c>
      <c r="C127" s="70" t="str">
        <f>VLOOKUP(D127,'Charge Code'!B:D,2,FALSE)</f>
        <v>PT. Tri Adi Bersama</v>
      </c>
      <c r="D127" s="71" t="str">
        <f>IF(A127="","",'PM Tools 1 '!$D$5)</f>
        <v>EKSAD Resource Layanan IT Dev 31 MP - TAB</v>
      </c>
      <c r="E127" s="69">
        <f>IF(A127="","",IF('PM Tools 1 '!D132="",'PM Tools 1 '!E132,'PM Tools 1 '!D132 &amp;" - " &amp; 'PM Tools 1 '!E132))</f>
        <v>0</v>
      </c>
      <c r="F127" s="69">
        <f>IF(A127="","",'PM Tools 1 '!H132)</f>
        <v>0</v>
      </c>
    </row>
    <row r="128" spans="1:6" x14ac:dyDescent="0.25">
      <c r="A128" s="68" t="str">
        <f>IF(ISBLANK('PM Tools 1 '!B133),A127,TEXT('PM Tools 1 '!B133,"mm-dd-yy"))</f>
        <v>03-22-22</v>
      </c>
      <c r="B128" s="69" t="str">
        <f>IF(A128="","",'PM Tools 1 '!$C$2)</f>
        <v>Muadz Askarul Muslim</v>
      </c>
      <c r="C128" s="70" t="str">
        <f>VLOOKUP(D128,'Charge Code'!B:D,2,FALSE)</f>
        <v>PT. Tri Adi Bersama</v>
      </c>
      <c r="D128" s="71" t="str">
        <f>IF(A128="","",'PM Tools 1 '!$D$5)</f>
        <v>EKSAD Resource Layanan IT Dev 31 MP - TAB</v>
      </c>
      <c r="E128" s="69">
        <f>IF(A128="","",IF('PM Tools 1 '!D133="",'PM Tools 1 '!E133,'PM Tools 1 '!D133 &amp;" - " &amp; 'PM Tools 1 '!E133))</f>
        <v>0</v>
      </c>
      <c r="F128" s="69">
        <f>IF(A128="","",'PM Tools 1 '!H133)</f>
        <v>0</v>
      </c>
    </row>
    <row r="129" spans="1:6" x14ac:dyDescent="0.25">
      <c r="A129" s="68" t="str">
        <f>IF(ISBLANK('PM Tools 1 '!B134),A128,TEXT('PM Tools 1 '!B134,"mm-dd-yy"))</f>
        <v>03-22-22</v>
      </c>
      <c r="B129" s="69" t="str">
        <f>IF(A129="","",'PM Tools 1 '!$C$2)</f>
        <v>Muadz Askarul Muslim</v>
      </c>
      <c r="C129" s="70" t="str">
        <f>VLOOKUP(D129,'Charge Code'!B:D,2,FALSE)</f>
        <v>PT. Tri Adi Bersama</v>
      </c>
      <c r="D129" s="71" t="str">
        <f>IF(A129="","",'PM Tools 1 '!$D$5)</f>
        <v>EKSAD Resource Layanan IT Dev 31 MP - TAB</v>
      </c>
      <c r="E129" s="69">
        <f>IF(A129="","",IF('PM Tools 1 '!D134="",'PM Tools 1 '!E134,'PM Tools 1 '!D134 &amp;" - " &amp; 'PM Tools 1 '!E134))</f>
        <v>0</v>
      </c>
      <c r="F129" s="69">
        <f>IF(A129="","",'PM Tools 1 '!H134)</f>
        <v>0</v>
      </c>
    </row>
    <row r="130" spans="1:6" x14ac:dyDescent="0.25">
      <c r="A130" s="68" t="str">
        <f>IF(ISBLANK('PM Tools 1 '!B135),A129,TEXT('PM Tools 1 '!B135,"mm-dd-yy"))</f>
        <v>03-23-22</v>
      </c>
      <c r="B130" s="69" t="str">
        <f>IF(A130="","",'PM Tools 1 '!$C$2)</f>
        <v>Muadz Askarul Muslim</v>
      </c>
      <c r="C130" s="70" t="str">
        <f>VLOOKUP(D130,'Charge Code'!B:D,2,FALSE)</f>
        <v>PT. Tri Adi Bersama</v>
      </c>
      <c r="D130" s="71" t="str">
        <f>IF(A130="","",'PM Tools 1 '!$D$5)</f>
        <v>EKSAD Resource Layanan IT Dev 31 MP - TAB</v>
      </c>
      <c r="E130" s="69">
        <f>IF(A130="","",IF('PM Tools 1 '!D135="",'PM Tools 1 '!E135,'PM Tools 1 '!D135 &amp;" - " &amp; 'PM Tools 1 '!E135))</f>
        <v>0</v>
      </c>
      <c r="F130" s="69">
        <f>IF(A130="","",'PM Tools 1 '!H135)</f>
        <v>0</v>
      </c>
    </row>
    <row r="131" spans="1:6" x14ac:dyDescent="0.25">
      <c r="A131" s="68" t="str">
        <f>IF(ISBLANK('PM Tools 1 '!B136),A130,TEXT('PM Tools 1 '!B136,"mm-dd-yy"))</f>
        <v>03-23-22</v>
      </c>
      <c r="B131" s="69" t="str">
        <f>IF(A131="","",'PM Tools 1 '!$C$2)</f>
        <v>Muadz Askarul Muslim</v>
      </c>
      <c r="C131" s="70" t="str">
        <f>VLOOKUP(D131,'Charge Code'!B:D,2,FALSE)</f>
        <v>PT. Tri Adi Bersama</v>
      </c>
      <c r="D131" s="71" t="str">
        <f>IF(A131="","",'PM Tools 1 '!$D$5)</f>
        <v>EKSAD Resource Layanan IT Dev 31 MP - TAB</v>
      </c>
      <c r="E131" s="69">
        <f>IF(A131="","",IF('PM Tools 1 '!D136="",'PM Tools 1 '!E136,'PM Tools 1 '!D136 &amp;" - " &amp; 'PM Tools 1 '!E136))</f>
        <v>0</v>
      </c>
      <c r="F131" s="69">
        <f>IF(A131="","",'PM Tools 1 '!H136)</f>
        <v>0</v>
      </c>
    </row>
    <row r="132" spans="1:6" x14ac:dyDescent="0.25">
      <c r="A132" s="68" t="str">
        <f>IF(ISBLANK('PM Tools 1 '!B137),A131,TEXT('PM Tools 1 '!B137,"mm-dd-yy"))</f>
        <v>03-23-22</v>
      </c>
      <c r="B132" s="69" t="str">
        <f>IF(A132="","",'PM Tools 1 '!$C$2)</f>
        <v>Muadz Askarul Muslim</v>
      </c>
      <c r="C132" s="70" t="str">
        <f>VLOOKUP(D132,'Charge Code'!B:D,2,FALSE)</f>
        <v>PT. Tri Adi Bersama</v>
      </c>
      <c r="D132" s="71" t="str">
        <f>IF(A132="","",'PM Tools 1 '!$D$5)</f>
        <v>EKSAD Resource Layanan IT Dev 31 MP - TAB</v>
      </c>
      <c r="E132" s="69">
        <f>IF(A132="","",IF('PM Tools 1 '!D137="",'PM Tools 1 '!E137,'PM Tools 1 '!D137 &amp;" - " &amp; 'PM Tools 1 '!E137))</f>
        <v>0</v>
      </c>
      <c r="F132" s="69">
        <f>IF(A132="","",'PM Tools 1 '!H137)</f>
        <v>0</v>
      </c>
    </row>
    <row r="133" spans="1:6" x14ac:dyDescent="0.25">
      <c r="A133" s="68" t="str">
        <f>IF(ISBLANK('PM Tools 1 '!B138),A132,TEXT('PM Tools 1 '!B138,"mm-dd-yy"))</f>
        <v>03-23-22</v>
      </c>
      <c r="B133" s="69" t="str">
        <f>IF(A133="","",'PM Tools 1 '!$C$2)</f>
        <v>Muadz Askarul Muslim</v>
      </c>
      <c r="C133" s="70" t="str">
        <f>VLOOKUP(D133,'Charge Code'!B:D,2,FALSE)</f>
        <v>PT. Tri Adi Bersama</v>
      </c>
      <c r="D133" s="71" t="str">
        <f>IF(A133="","",'PM Tools 1 '!$D$5)</f>
        <v>EKSAD Resource Layanan IT Dev 31 MP - TAB</v>
      </c>
      <c r="E133" s="69">
        <f>IF(A133="","",IF('PM Tools 1 '!D138="",'PM Tools 1 '!E138,'PM Tools 1 '!D138 &amp;" - " &amp; 'PM Tools 1 '!E138))</f>
        <v>0</v>
      </c>
      <c r="F133" s="69">
        <f>IF(A133="","",'PM Tools 1 '!H138)</f>
        <v>0</v>
      </c>
    </row>
    <row r="134" spans="1:6" x14ac:dyDescent="0.25">
      <c r="A134" s="68" t="str">
        <f>IF(ISBLANK('PM Tools 1 '!B139),A133,TEXT('PM Tools 1 '!B139,"mm-dd-yy"))</f>
        <v>03-23-22</v>
      </c>
      <c r="B134" s="69" t="str">
        <f>IF(A134="","",'PM Tools 1 '!$C$2)</f>
        <v>Muadz Askarul Muslim</v>
      </c>
      <c r="C134" s="70" t="str">
        <f>VLOOKUP(D134,'Charge Code'!B:D,2,FALSE)</f>
        <v>PT. Tri Adi Bersama</v>
      </c>
      <c r="D134" s="71" t="str">
        <f>IF(A134="","",'PM Tools 1 '!$D$5)</f>
        <v>EKSAD Resource Layanan IT Dev 31 MP - TAB</v>
      </c>
      <c r="E134" s="69">
        <f>IF(A134="","",IF('PM Tools 1 '!D139="",'PM Tools 1 '!E139,'PM Tools 1 '!D139 &amp;" - " &amp; 'PM Tools 1 '!E139))</f>
        <v>0</v>
      </c>
      <c r="F134" s="69">
        <f>IF(A134="","",'PM Tools 1 '!H139)</f>
        <v>0</v>
      </c>
    </row>
    <row r="135" spans="1:6" x14ac:dyDescent="0.25">
      <c r="A135" s="68" t="str">
        <f>IF(ISBLANK('PM Tools 1 '!B140),A134,TEXT('PM Tools 1 '!B140,"mm-dd-yy"))</f>
        <v>03-23-22</v>
      </c>
      <c r="B135" s="69" t="str">
        <f>IF(A135="","",'PM Tools 1 '!$C$2)</f>
        <v>Muadz Askarul Muslim</v>
      </c>
      <c r="C135" s="70" t="str">
        <f>VLOOKUP(D135,'Charge Code'!B:D,2,FALSE)</f>
        <v>PT. Tri Adi Bersama</v>
      </c>
      <c r="D135" s="71" t="str">
        <f>IF(A135="","",'PM Tools 1 '!$D$5)</f>
        <v>EKSAD Resource Layanan IT Dev 31 MP - TAB</v>
      </c>
      <c r="E135" s="69">
        <f>IF(A135="","",IF('PM Tools 1 '!D140="",'PM Tools 1 '!E140,'PM Tools 1 '!D140 &amp;" - " &amp; 'PM Tools 1 '!E140))</f>
        <v>0</v>
      </c>
      <c r="F135" s="69">
        <f>IF(A135="","",'PM Tools 1 '!H140)</f>
        <v>0</v>
      </c>
    </row>
    <row r="136" spans="1:6" x14ac:dyDescent="0.25">
      <c r="A136" s="68" t="str">
        <f>IF(ISBLANK('PM Tools 1 '!B141),A135,TEXT('PM Tools 1 '!B141,"mm-dd-yy"))</f>
        <v>03-23-22</v>
      </c>
      <c r="B136" s="69" t="str">
        <f>IF(A136="","",'PM Tools 1 '!$C$2)</f>
        <v>Muadz Askarul Muslim</v>
      </c>
      <c r="C136" s="70" t="str">
        <f>VLOOKUP(D136,'Charge Code'!B:D,2,FALSE)</f>
        <v>PT. Tri Adi Bersama</v>
      </c>
      <c r="D136" s="71" t="str">
        <f>IF(A136="","",'PM Tools 1 '!$D$5)</f>
        <v>EKSAD Resource Layanan IT Dev 31 MP - TAB</v>
      </c>
      <c r="E136" s="69">
        <f>IF(A136="","",IF('PM Tools 1 '!D141="",'PM Tools 1 '!E141,'PM Tools 1 '!D141 &amp;" - " &amp; 'PM Tools 1 '!E141))</f>
        <v>0</v>
      </c>
      <c r="F136" s="69">
        <f>IF(A136="","",'PM Tools 1 '!H141)</f>
        <v>0</v>
      </c>
    </row>
    <row r="137" spans="1:6" x14ac:dyDescent="0.25">
      <c r="A137" s="68" t="str">
        <f>IF(ISBLANK('PM Tools 1 '!B142),A136,TEXT('PM Tools 1 '!B142,"mm-dd-yy"))</f>
        <v>03-23-22</v>
      </c>
      <c r="B137" s="69" t="str">
        <f>IF(A137="","",'PM Tools 1 '!$C$2)</f>
        <v>Muadz Askarul Muslim</v>
      </c>
      <c r="C137" s="70" t="str">
        <f>VLOOKUP(D137,'Charge Code'!B:D,2,FALSE)</f>
        <v>PT. Tri Adi Bersama</v>
      </c>
      <c r="D137" s="71" t="str">
        <f>IF(A137="","",'PM Tools 1 '!$D$5)</f>
        <v>EKSAD Resource Layanan IT Dev 31 MP - TAB</v>
      </c>
      <c r="E137" s="69">
        <f>IF(A137="","",IF('PM Tools 1 '!D142="",'PM Tools 1 '!E142,'PM Tools 1 '!D142 &amp;" - " &amp; 'PM Tools 1 '!E142))</f>
        <v>0</v>
      </c>
      <c r="F137" s="69">
        <f>IF(A137="","",'PM Tools 1 '!H142)</f>
        <v>0</v>
      </c>
    </row>
    <row r="138" spans="1:6" x14ac:dyDescent="0.25">
      <c r="A138" s="68" t="str">
        <f>IF(ISBLANK('PM Tools 1 '!B143),A137,TEXT('PM Tools 1 '!B143,"mm-dd-yy"))</f>
        <v>03-23-22</v>
      </c>
      <c r="B138" s="69" t="str">
        <f>IF(A138="","",'PM Tools 1 '!$C$2)</f>
        <v>Muadz Askarul Muslim</v>
      </c>
      <c r="C138" s="70" t="str">
        <f>VLOOKUP(D138,'Charge Code'!B:D,2,FALSE)</f>
        <v>PT. Tri Adi Bersama</v>
      </c>
      <c r="D138" s="71" t="str">
        <f>IF(A138="","",'PM Tools 1 '!$D$5)</f>
        <v>EKSAD Resource Layanan IT Dev 31 MP - TAB</v>
      </c>
      <c r="E138" s="69">
        <f>IF(A138="","",IF('PM Tools 1 '!D143="",'PM Tools 1 '!E143,'PM Tools 1 '!D143 &amp;" - " &amp; 'PM Tools 1 '!E143))</f>
        <v>0</v>
      </c>
      <c r="F138" s="69">
        <f>IF(A138="","",'PM Tools 1 '!H143)</f>
        <v>0</v>
      </c>
    </row>
    <row r="139" spans="1:6" x14ac:dyDescent="0.25">
      <c r="A139" s="68" t="str">
        <f>IF(ISBLANK('PM Tools 1 '!B144),A138,TEXT('PM Tools 1 '!B144,"mm-dd-yy"))</f>
        <v>03-23-22</v>
      </c>
      <c r="B139" s="69" t="str">
        <f>IF(A139="","",'PM Tools 1 '!$C$2)</f>
        <v>Muadz Askarul Muslim</v>
      </c>
      <c r="C139" s="70" t="str">
        <f>VLOOKUP(D139,'Charge Code'!B:D,2,FALSE)</f>
        <v>PT. Tri Adi Bersama</v>
      </c>
      <c r="D139" s="71" t="str">
        <f>IF(A139="","",'PM Tools 1 '!$D$5)</f>
        <v>EKSAD Resource Layanan IT Dev 31 MP - TAB</v>
      </c>
      <c r="E139" s="69">
        <f>IF(A139="","",IF('PM Tools 1 '!D144="",'PM Tools 1 '!E144,'PM Tools 1 '!D144 &amp;" - " &amp; 'PM Tools 1 '!E144))</f>
        <v>0</v>
      </c>
      <c r="F139" s="69">
        <f>IF(A139="","",'PM Tools 1 '!H144)</f>
        <v>0</v>
      </c>
    </row>
    <row r="140" spans="1:6" x14ac:dyDescent="0.25">
      <c r="A140" s="68" t="str">
        <f>IF(ISBLANK('PM Tools 1 '!B145),A139,TEXT('PM Tools 1 '!B145,"mm-dd-yy"))</f>
        <v>03-23-22</v>
      </c>
      <c r="B140" s="69" t="str">
        <f>IF(A140="","",'PM Tools 1 '!$C$2)</f>
        <v>Muadz Askarul Muslim</v>
      </c>
      <c r="C140" s="70" t="str">
        <f>VLOOKUP(D140,'Charge Code'!B:D,2,FALSE)</f>
        <v>PT. Tri Adi Bersama</v>
      </c>
      <c r="D140" s="71" t="str">
        <f>IF(A140="","",'PM Tools 1 '!$D$5)</f>
        <v>EKSAD Resource Layanan IT Dev 31 MP - TAB</v>
      </c>
      <c r="E140" s="69">
        <f>IF(A140="","",IF('PM Tools 1 '!D145="",'PM Tools 1 '!E145,'PM Tools 1 '!D145 &amp;" - " &amp; 'PM Tools 1 '!E145))</f>
        <v>0</v>
      </c>
      <c r="F140" s="69">
        <f>IF(A140="","",'PM Tools 1 '!H145)</f>
        <v>0</v>
      </c>
    </row>
    <row r="141" spans="1:6" x14ac:dyDescent="0.25">
      <c r="A141" s="68" t="str">
        <f>IF(ISBLANK('PM Tools 1 '!B146),A140,TEXT('PM Tools 1 '!B146,"mm-dd-yy"))</f>
        <v>03-23-22</v>
      </c>
      <c r="B141" s="69" t="str">
        <f>IF(A141="","",'PM Tools 1 '!$C$2)</f>
        <v>Muadz Askarul Muslim</v>
      </c>
      <c r="C141" s="70" t="str">
        <f>VLOOKUP(D141,'Charge Code'!B:D,2,FALSE)</f>
        <v>PT. Tri Adi Bersama</v>
      </c>
      <c r="D141" s="71" t="str">
        <f>IF(A141="","",'PM Tools 1 '!$D$5)</f>
        <v>EKSAD Resource Layanan IT Dev 31 MP - TAB</v>
      </c>
      <c r="E141" s="69">
        <f>IF(A141="","",IF('PM Tools 1 '!D146="",'PM Tools 1 '!E146,'PM Tools 1 '!D146 &amp;" - " &amp; 'PM Tools 1 '!E146))</f>
        <v>0</v>
      </c>
      <c r="F141" s="69">
        <f>IF(A141="","",'PM Tools 1 '!H146)</f>
        <v>0</v>
      </c>
    </row>
    <row r="142" spans="1:6" x14ac:dyDescent="0.25">
      <c r="A142" s="68" t="str">
        <f>IF(ISBLANK('PM Tools 1 '!B147),A141,TEXT('PM Tools 1 '!B147,"mm-dd-yy"))</f>
        <v>03-23-22</v>
      </c>
      <c r="B142" s="69" t="str">
        <f>IF(A142="","",'PM Tools 1 '!$C$2)</f>
        <v>Muadz Askarul Muslim</v>
      </c>
      <c r="C142" s="70" t="str">
        <f>VLOOKUP(D142,'Charge Code'!B:D,2,FALSE)</f>
        <v>PT. Tri Adi Bersama</v>
      </c>
      <c r="D142" s="71" t="str">
        <f>IF(A142="","",'PM Tools 1 '!$D$5)</f>
        <v>EKSAD Resource Layanan IT Dev 31 MP - TAB</v>
      </c>
      <c r="E142" s="69">
        <f>IF(A142="","",IF('PM Tools 1 '!D147="",'PM Tools 1 '!E147,'PM Tools 1 '!D147 &amp;" - " &amp; 'PM Tools 1 '!E147))</f>
        <v>0</v>
      </c>
      <c r="F142" s="69">
        <f>IF(A142="","",'PM Tools 1 '!H147)</f>
        <v>0</v>
      </c>
    </row>
    <row r="143" spans="1:6" x14ac:dyDescent="0.25">
      <c r="A143" s="68" t="str">
        <f>IF(ISBLANK('PM Tools 1 '!B148),A142,TEXT('PM Tools 1 '!B148,"mm-dd-yy"))</f>
        <v>03-23-22</v>
      </c>
      <c r="B143" s="69" t="str">
        <f>IF(A143="","",'PM Tools 1 '!$C$2)</f>
        <v>Muadz Askarul Muslim</v>
      </c>
      <c r="C143" s="70" t="str">
        <f>VLOOKUP(D143,'Charge Code'!B:D,2,FALSE)</f>
        <v>PT. Tri Adi Bersama</v>
      </c>
      <c r="D143" s="71" t="str">
        <f>IF(A143="","",'PM Tools 1 '!$D$5)</f>
        <v>EKSAD Resource Layanan IT Dev 31 MP - TAB</v>
      </c>
      <c r="E143" s="69">
        <f>IF(A143="","",IF('PM Tools 1 '!D148="",'PM Tools 1 '!E148,'PM Tools 1 '!D148 &amp;" - " &amp; 'PM Tools 1 '!E148))</f>
        <v>0</v>
      </c>
      <c r="F143" s="69">
        <f>IF(A143="","",'PM Tools 1 '!H148)</f>
        <v>0</v>
      </c>
    </row>
    <row r="144" spans="1:6" x14ac:dyDescent="0.25">
      <c r="A144" s="68" t="str">
        <f>IF(ISBLANK('PM Tools 1 '!B149),A143,TEXT('PM Tools 1 '!B149,"mm-dd-yy"))</f>
        <v>03-23-22</v>
      </c>
      <c r="B144" s="69" t="str">
        <f>IF(A144="","",'PM Tools 1 '!$C$2)</f>
        <v>Muadz Askarul Muslim</v>
      </c>
      <c r="C144" s="70" t="str">
        <f>VLOOKUP(D144,'Charge Code'!B:D,2,FALSE)</f>
        <v>PT. Tri Adi Bersama</v>
      </c>
      <c r="D144" s="71" t="str">
        <f>IF(A144="","",'PM Tools 1 '!$D$5)</f>
        <v>EKSAD Resource Layanan IT Dev 31 MP - TAB</v>
      </c>
      <c r="E144" s="69">
        <f>IF(A144="","",IF('PM Tools 1 '!D149="",'PM Tools 1 '!E149,'PM Tools 1 '!D149 &amp;" - " &amp; 'PM Tools 1 '!E149))</f>
        <v>0</v>
      </c>
      <c r="F144" s="69">
        <f>IF(A144="","",'PM Tools 1 '!H149)</f>
        <v>0</v>
      </c>
    </row>
    <row r="145" spans="1:6" x14ac:dyDescent="0.25">
      <c r="A145" s="68" t="str">
        <f>IF(ISBLANK('PM Tools 1 '!B150),A144,TEXT('PM Tools 1 '!B150,"mm-dd-yy"))</f>
        <v>03-23-22</v>
      </c>
      <c r="B145" s="69" t="str">
        <f>IF(A145="","",'PM Tools 1 '!$C$2)</f>
        <v>Muadz Askarul Muslim</v>
      </c>
      <c r="C145" s="70" t="str">
        <f>VLOOKUP(D145,'Charge Code'!B:D,2,FALSE)</f>
        <v>PT. Tri Adi Bersama</v>
      </c>
      <c r="D145" s="71" t="str">
        <f>IF(A145="","",'PM Tools 1 '!$D$5)</f>
        <v>EKSAD Resource Layanan IT Dev 31 MP - TAB</v>
      </c>
      <c r="E145" s="69">
        <f>IF(A145="","",IF('PM Tools 1 '!D150="",'PM Tools 1 '!E150,'PM Tools 1 '!D150 &amp;" - " &amp; 'PM Tools 1 '!E150))</f>
        <v>0</v>
      </c>
      <c r="F145" s="69">
        <f>IF(A145="","",'PM Tools 1 '!H150)</f>
        <v>0</v>
      </c>
    </row>
    <row r="146" spans="1:6" x14ac:dyDescent="0.25">
      <c r="A146" s="68" t="str">
        <f>IF(ISBLANK('PM Tools 1 '!B151),A145,TEXT('PM Tools 1 '!B151,"mm-dd-yy"))</f>
        <v>03-24-22</v>
      </c>
      <c r="B146" s="69" t="str">
        <f>IF(A146="","",'PM Tools 1 '!$C$2)</f>
        <v>Muadz Askarul Muslim</v>
      </c>
      <c r="C146" s="70" t="str">
        <f>VLOOKUP(D146,'Charge Code'!B:D,2,FALSE)</f>
        <v>PT. Tri Adi Bersama</v>
      </c>
      <c r="D146" s="71" t="str">
        <f>IF(A146="","",'PM Tools 1 '!$D$5)</f>
        <v>EKSAD Resource Layanan IT Dev 31 MP - TAB</v>
      </c>
      <c r="E146" s="69">
        <f>IF(A146="","",IF('PM Tools 1 '!D151="",'PM Tools 1 '!E151,'PM Tools 1 '!D151 &amp;" - " &amp; 'PM Tools 1 '!E151))</f>
        <v>0</v>
      </c>
      <c r="F146" s="69">
        <f>IF(A146="","",'PM Tools 1 '!H151)</f>
        <v>0</v>
      </c>
    </row>
    <row r="147" spans="1:6" x14ac:dyDescent="0.25">
      <c r="A147" s="68" t="str">
        <f>IF(ISBLANK('PM Tools 1 '!B152),A146,TEXT('PM Tools 1 '!B152,"mm-dd-yy"))</f>
        <v>03-24-22</v>
      </c>
      <c r="B147" s="69" t="str">
        <f>IF(A147="","",'PM Tools 1 '!$C$2)</f>
        <v>Muadz Askarul Muslim</v>
      </c>
      <c r="C147" s="70" t="str">
        <f>VLOOKUP(D147,'Charge Code'!B:D,2,FALSE)</f>
        <v>PT. Tri Adi Bersama</v>
      </c>
      <c r="D147" s="71" t="str">
        <f>IF(A147="","",'PM Tools 1 '!$D$5)</f>
        <v>EKSAD Resource Layanan IT Dev 31 MP - TAB</v>
      </c>
      <c r="E147" s="69">
        <f>IF(A147="","",IF('PM Tools 1 '!D152="",'PM Tools 1 '!E152,'PM Tools 1 '!D152 &amp;" - " &amp; 'PM Tools 1 '!E152))</f>
        <v>0</v>
      </c>
      <c r="F147" s="69">
        <f>IF(A147="","",'PM Tools 1 '!H152)</f>
        <v>0</v>
      </c>
    </row>
    <row r="148" spans="1:6" x14ac:dyDescent="0.25">
      <c r="A148" s="68" t="str">
        <f>IF(ISBLANK('PM Tools 1 '!B153),A147,TEXT('PM Tools 1 '!B153,"mm-dd-yy"))</f>
        <v>03-24-22</v>
      </c>
      <c r="B148" s="69" t="str">
        <f>IF(A148="","",'PM Tools 1 '!$C$2)</f>
        <v>Muadz Askarul Muslim</v>
      </c>
      <c r="C148" s="70" t="str">
        <f>VLOOKUP(D148,'Charge Code'!B:D,2,FALSE)</f>
        <v>PT. Tri Adi Bersama</v>
      </c>
      <c r="D148" s="71" t="str">
        <f>IF(A148="","",'PM Tools 1 '!$D$5)</f>
        <v>EKSAD Resource Layanan IT Dev 31 MP - TAB</v>
      </c>
      <c r="E148" s="69">
        <f>IF(A148="","",IF('PM Tools 1 '!D153="",'PM Tools 1 '!E153,'PM Tools 1 '!D153 &amp;" - " &amp; 'PM Tools 1 '!E153))</f>
        <v>0</v>
      </c>
      <c r="F148" s="69">
        <f>IF(A148="","",'PM Tools 1 '!H153)</f>
        <v>0</v>
      </c>
    </row>
    <row r="149" spans="1:6" x14ac:dyDescent="0.25">
      <c r="A149" s="68" t="str">
        <f>IF(ISBLANK('PM Tools 1 '!B154),A148,TEXT('PM Tools 1 '!B154,"mm-dd-yy"))</f>
        <v>03-24-22</v>
      </c>
      <c r="B149" s="69" t="str">
        <f>IF(A149="","",'PM Tools 1 '!$C$2)</f>
        <v>Muadz Askarul Muslim</v>
      </c>
      <c r="C149" s="70" t="str">
        <f>VLOOKUP(D149,'Charge Code'!B:D,2,FALSE)</f>
        <v>PT. Tri Adi Bersama</v>
      </c>
      <c r="D149" s="71" t="str">
        <f>IF(A149="","",'PM Tools 1 '!$D$5)</f>
        <v>EKSAD Resource Layanan IT Dev 31 MP - TAB</v>
      </c>
      <c r="E149" s="69">
        <f>IF(A149="","",IF('PM Tools 1 '!D154="",'PM Tools 1 '!E154,'PM Tools 1 '!D154 &amp;" - " &amp; 'PM Tools 1 '!E154))</f>
        <v>0</v>
      </c>
      <c r="F149" s="69">
        <f>IF(A149="","",'PM Tools 1 '!H154)</f>
        <v>0</v>
      </c>
    </row>
    <row r="150" spans="1:6" x14ac:dyDescent="0.25">
      <c r="A150" s="68" t="str">
        <f>IF(ISBLANK('PM Tools 1 '!B155),A149,TEXT('PM Tools 1 '!B155,"mm-dd-yy"))</f>
        <v>03-24-22</v>
      </c>
      <c r="B150" s="69" t="str">
        <f>IF(A150="","",'PM Tools 1 '!$C$2)</f>
        <v>Muadz Askarul Muslim</v>
      </c>
      <c r="C150" s="70" t="str">
        <f>VLOOKUP(D150,'Charge Code'!B:D,2,FALSE)</f>
        <v>PT. Tri Adi Bersama</v>
      </c>
      <c r="D150" s="71" t="str">
        <f>IF(A150="","",'PM Tools 1 '!$D$5)</f>
        <v>EKSAD Resource Layanan IT Dev 31 MP - TAB</v>
      </c>
      <c r="E150" s="69">
        <f>IF(A150="","",IF('PM Tools 1 '!D155="",'PM Tools 1 '!E155,'PM Tools 1 '!D155 &amp;" - " &amp; 'PM Tools 1 '!E155))</f>
        <v>0</v>
      </c>
      <c r="F150" s="69">
        <f>IF(A150="","",'PM Tools 1 '!H155)</f>
        <v>0</v>
      </c>
    </row>
    <row r="151" spans="1:6" x14ac:dyDescent="0.25">
      <c r="A151" s="68" t="str">
        <f>IF(ISBLANK('PM Tools 1 '!B156),A150,TEXT('PM Tools 1 '!B156,"mm-dd-yy"))</f>
        <v>03-24-22</v>
      </c>
      <c r="B151" s="69" t="str">
        <f>IF(A151="","",'PM Tools 1 '!$C$2)</f>
        <v>Muadz Askarul Muslim</v>
      </c>
      <c r="C151" s="70" t="str">
        <f>VLOOKUP(D151,'Charge Code'!B:D,2,FALSE)</f>
        <v>PT. Tri Adi Bersama</v>
      </c>
      <c r="D151" s="71" t="str">
        <f>IF(A151="","",'PM Tools 1 '!$D$5)</f>
        <v>EKSAD Resource Layanan IT Dev 31 MP - TAB</v>
      </c>
      <c r="E151" s="69">
        <f>IF(A151="","",IF('PM Tools 1 '!D156="",'PM Tools 1 '!E156,'PM Tools 1 '!D156 &amp;" - " &amp; 'PM Tools 1 '!E156))</f>
        <v>0</v>
      </c>
      <c r="F151" s="69">
        <f>IF(A151="","",'PM Tools 1 '!H156)</f>
        <v>0</v>
      </c>
    </row>
    <row r="152" spans="1:6" x14ac:dyDescent="0.25">
      <c r="A152" s="68" t="str">
        <f>IF(ISBLANK('PM Tools 1 '!B157),A151,TEXT('PM Tools 1 '!B157,"mm-dd-yy"))</f>
        <v>03-24-22</v>
      </c>
      <c r="B152" s="69" t="str">
        <f>IF(A152="","",'PM Tools 1 '!$C$2)</f>
        <v>Muadz Askarul Muslim</v>
      </c>
      <c r="C152" s="70" t="str">
        <f>VLOOKUP(D152,'Charge Code'!B:D,2,FALSE)</f>
        <v>PT. Tri Adi Bersama</v>
      </c>
      <c r="D152" s="71" t="str">
        <f>IF(A152="","",'PM Tools 1 '!$D$5)</f>
        <v>EKSAD Resource Layanan IT Dev 31 MP - TAB</v>
      </c>
      <c r="E152" s="69">
        <f>IF(A152="","",IF('PM Tools 1 '!D157="",'PM Tools 1 '!E157,'PM Tools 1 '!D157 &amp;" - " &amp; 'PM Tools 1 '!E157))</f>
        <v>0</v>
      </c>
      <c r="F152" s="69">
        <f>IF(A152="","",'PM Tools 1 '!H157)</f>
        <v>0</v>
      </c>
    </row>
    <row r="153" spans="1:6" x14ac:dyDescent="0.25">
      <c r="A153" s="68" t="str">
        <f>IF(ISBLANK('PM Tools 1 '!B158),A152,TEXT('PM Tools 1 '!B158,"mm-dd-yy"))</f>
        <v>03-24-22</v>
      </c>
      <c r="B153" s="69" t="str">
        <f>IF(A153="","",'PM Tools 1 '!$C$2)</f>
        <v>Muadz Askarul Muslim</v>
      </c>
      <c r="C153" s="70" t="str">
        <f>VLOOKUP(D153,'Charge Code'!B:D,2,FALSE)</f>
        <v>PT. Tri Adi Bersama</v>
      </c>
      <c r="D153" s="71" t="str">
        <f>IF(A153="","",'PM Tools 1 '!$D$5)</f>
        <v>EKSAD Resource Layanan IT Dev 31 MP - TAB</v>
      </c>
      <c r="E153" s="69">
        <f>IF(A153="","",IF('PM Tools 1 '!D158="",'PM Tools 1 '!E158,'PM Tools 1 '!D158 &amp;" - " &amp; 'PM Tools 1 '!E158))</f>
        <v>0</v>
      </c>
      <c r="F153" s="69">
        <f>IF(A153="","",'PM Tools 1 '!H158)</f>
        <v>0</v>
      </c>
    </row>
    <row r="154" spans="1:6" x14ac:dyDescent="0.25">
      <c r="A154" s="68" t="str">
        <f>IF(ISBLANK('PM Tools 1 '!B159),A153,TEXT('PM Tools 1 '!B159,"mm-dd-yy"))</f>
        <v>03-24-22</v>
      </c>
      <c r="B154" s="69" t="str">
        <f>IF(A154="","",'PM Tools 1 '!$C$2)</f>
        <v>Muadz Askarul Muslim</v>
      </c>
      <c r="C154" s="70" t="str">
        <f>VLOOKUP(D154,'Charge Code'!B:D,2,FALSE)</f>
        <v>PT. Tri Adi Bersama</v>
      </c>
      <c r="D154" s="71" t="str">
        <f>IF(A154="","",'PM Tools 1 '!$D$5)</f>
        <v>EKSAD Resource Layanan IT Dev 31 MP - TAB</v>
      </c>
      <c r="E154" s="69">
        <f>IF(A154="","",IF('PM Tools 1 '!D159="",'PM Tools 1 '!E159,'PM Tools 1 '!D159 &amp;" - " &amp; 'PM Tools 1 '!E159))</f>
        <v>0</v>
      </c>
      <c r="F154" s="69">
        <f>IF(A154="","",'PM Tools 1 '!H159)</f>
        <v>0</v>
      </c>
    </row>
    <row r="155" spans="1:6" x14ac:dyDescent="0.25">
      <c r="A155" s="68" t="str">
        <f>IF(ISBLANK('PM Tools 1 '!B160),A154,TEXT('PM Tools 1 '!B160,"mm-dd-yy"))</f>
        <v>03-24-22</v>
      </c>
      <c r="B155" s="69" t="str">
        <f>IF(A155="","",'PM Tools 1 '!$C$2)</f>
        <v>Muadz Askarul Muslim</v>
      </c>
      <c r="C155" s="70" t="str">
        <f>VLOOKUP(D155,'Charge Code'!B:D,2,FALSE)</f>
        <v>PT. Tri Adi Bersama</v>
      </c>
      <c r="D155" s="71" t="str">
        <f>IF(A155="","",'PM Tools 1 '!$D$5)</f>
        <v>EKSAD Resource Layanan IT Dev 31 MP - TAB</v>
      </c>
      <c r="E155" s="69">
        <f>IF(A155="","",IF('PM Tools 1 '!D160="",'PM Tools 1 '!E160,'PM Tools 1 '!D160 &amp;" - " &amp; 'PM Tools 1 '!E160))</f>
        <v>0</v>
      </c>
      <c r="F155" s="69">
        <f>IF(A155="","",'PM Tools 1 '!H160)</f>
        <v>0</v>
      </c>
    </row>
    <row r="156" spans="1:6" x14ac:dyDescent="0.25">
      <c r="A156" s="68" t="str">
        <f>IF(ISBLANK('PM Tools 1 '!B161),A155,TEXT('PM Tools 1 '!B161,"mm-dd-yy"))</f>
        <v>03-24-22</v>
      </c>
      <c r="B156" s="69" t="str">
        <f>IF(A156="","",'PM Tools 1 '!$C$2)</f>
        <v>Muadz Askarul Muslim</v>
      </c>
      <c r="C156" s="70" t="str">
        <f>VLOOKUP(D156,'Charge Code'!B:D,2,FALSE)</f>
        <v>PT. Tri Adi Bersama</v>
      </c>
      <c r="D156" s="71" t="str">
        <f>IF(A156="","",'PM Tools 1 '!$D$5)</f>
        <v>EKSAD Resource Layanan IT Dev 31 MP - TAB</v>
      </c>
      <c r="E156" s="69">
        <f>IF(A156="","",IF('PM Tools 1 '!D161="",'PM Tools 1 '!E161,'PM Tools 1 '!D161 &amp;" - " &amp; 'PM Tools 1 '!E161))</f>
        <v>0</v>
      </c>
      <c r="F156" s="69">
        <f>IF(A156="","",'PM Tools 1 '!H161)</f>
        <v>0</v>
      </c>
    </row>
    <row r="157" spans="1:6" x14ac:dyDescent="0.25">
      <c r="A157" s="68" t="str">
        <f>IF(ISBLANK('PM Tools 1 '!B162),A156,TEXT('PM Tools 1 '!B162,"mm-dd-yy"))</f>
        <v>03-24-22</v>
      </c>
      <c r="B157" s="69" t="str">
        <f>IF(A157="","",'PM Tools 1 '!$C$2)</f>
        <v>Muadz Askarul Muslim</v>
      </c>
      <c r="C157" s="70" t="str">
        <f>VLOOKUP(D157,'Charge Code'!B:D,2,FALSE)</f>
        <v>PT. Tri Adi Bersama</v>
      </c>
      <c r="D157" s="71" t="str">
        <f>IF(A157="","",'PM Tools 1 '!$D$5)</f>
        <v>EKSAD Resource Layanan IT Dev 31 MP - TAB</v>
      </c>
      <c r="E157" s="69">
        <f>IF(A157="","",IF('PM Tools 1 '!D162="",'PM Tools 1 '!E162,'PM Tools 1 '!D162 &amp;" - " &amp; 'PM Tools 1 '!E162))</f>
        <v>0</v>
      </c>
      <c r="F157" s="69">
        <f>IF(A157="","",'PM Tools 1 '!H162)</f>
        <v>0</v>
      </c>
    </row>
    <row r="158" spans="1:6" x14ac:dyDescent="0.25">
      <c r="A158" s="68" t="str">
        <f>IF(ISBLANK('PM Tools 1 '!B163),A157,TEXT('PM Tools 1 '!B163,"mm-dd-yy"))</f>
        <v>03-24-22</v>
      </c>
      <c r="B158" s="69" t="str">
        <f>IF(A158="","",'PM Tools 1 '!$C$2)</f>
        <v>Muadz Askarul Muslim</v>
      </c>
      <c r="C158" s="70" t="str">
        <f>VLOOKUP(D158,'Charge Code'!B:D,2,FALSE)</f>
        <v>PT. Tri Adi Bersama</v>
      </c>
      <c r="D158" s="71" t="str">
        <f>IF(A158="","",'PM Tools 1 '!$D$5)</f>
        <v>EKSAD Resource Layanan IT Dev 31 MP - TAB</v>
      </c>
      <c r="E158" s="69">
        <f>IF(A158="","",IF('PM Tools 1 '!D163="",'PM Tools 1 '!E163,'PM Tools 1 '!D163 &amp;" - " &amp; 'PM Tools 1 '!E163))</f>
        <v>0</v>
      </c>
      <c r="F158" s="69">
        <f>IF(A158="","",'PM Tools 1 '!H163)</f>
        <v>0</v>
      </c>
    </row>
    <row r="159" spans="1:6" x14ac:dyDescent="0.25">
      <c r="A159" s="68" t="str">
        <f>IF(ISBLANK('PM Tools 1 '!B164),A158,TEXT('PM Tools 1 '!B164,"mm-dd-yy"))</f>
        <v>03-24-22</v>
      </c>
      <c r="B159" s="69" t="str">
        <f>IF(A159="","",'PM Tools 1 '!$C$2)</f>
        <v>Muadz Askarul Muslim</v>
      </c>
      <c r="C159" s="70" t="str">
        <f>VLOOKUP(D159,'Charge Code'!B:D,2,FALSE)</f>
        <v>PT. Tri Adi Bersama</v>
      </c>
      <c r="D159" s="71" t="str">
        <f>IF(A159="","",'PM Tools 1 '!$D$5)</f>
        <v>EKSAD Resource Layanan IT Dev 31 MP - TAB</v>
      </c>
      <c r="E159" s="69">
        <f>IF(A159="","",IF('PM Tools 1 '!D164="",'PM Tools 1 '!E164,'PM Tools 1 '!D164 &amp;" - " &amp; 'PM Tools 1 '!E164))</f>
        <v>0</v>
      </c>
      <c r="F159" s="69">
        <f>IF(A159="","",'PM Tools 1 '!H164)</f>
        <v>0</v>
      </c>
    </row>
    <row r="160" spans="1:6" x14ac:dyDescent="0.25">
      <c r="A160" s="68" t="str">
        <f>IF(ISBLANK('PM Tools 1 '!B165),A159,TEXT('PM Tools 1 '!B165,"mm-dd-yy"))</f>
        <v>03-24-22</v>
      </c>
      <c r="B160" s="69" t="str">
        <f>IF(A160="","",'PM Tools 1 '!$C$2)</f>
        <v>Muadz Askarul Muslim</v>
      </c>
      <c r="C160" s="70" t="str">
        <f>VLOOKUP(D160,'Charge Code'!B:D,2,FALSE)</f>
        <v>PT. Tri Adi Bersama</v>
      </c>
      <c r="D160" s="71" t="str">
        <f>IF(A160="","",'PM Tools 1 '!$D$5)</f>
        <v>EKSAD Resource Layanan IT Dev 31 MP - TAB</v>
      </c>
      <c r="E160" s="69">
        <f>IF(A160="","",IF('PM Tools 1 '!D165="",'PM Tools 1 '!E165,'PM Tools 1 '!D165 &amp;" - " &amp; 'PM Tools 1 '!E165))</f>
        <v>0</v>
      </c>
      <c r="F160" s="69">
        <f>IF(A160="","",'PM Tools 1 '!H165)</f>
        <v>0</v>
      </c>
    </row>
    <row r="161" spans="1:6" x14ac:dyDescent="0.25">
      <c r="A161" s="68" t="str">
        <f>IF(ISBLANK('PM Tools 1 '!B166),A160,TEXT('PM Tools 1 '!B166,"mm-dd-yy"))</f>
        <v>03-24-22</v>
      </c>
      <c r="B161" s="69" t="str">
        <f>IF(A161="","",'PM Tools 1 '!$C$2)</f>
        <v>Muadz Askarul Muslim</v>
      </c>
      <c r="C161" s="70" t="str">
        <f>VLOOKUP(D161,'Charge Code'!B:D,2,FALSE)</f>
        <v>PT. Tri Adi Bersama</v>
      </c>
      <c r="D161" s="71" t="str">
        <f>IF(A161="","",'PM Tools 1 '!$D$5)</f>
        <v>EKSAD Resource Layanan IT Dev 31 MP - TAB</v>
      </c>
      <c r="E161" s="69">
        <f>IF(A161="","",IF('PM Tools 1 '!D166="",'PM Tools 1 '!E166,'PM Tools 1 '!D166 &amp;" - " &amp; 'PM Tools 1 '!E166))</f>
        <v>0</v>
      </c>
      <c r="F161" s="69">
        <f>IF(A161="","",'PM Tools 1 '!H166)</f>
        <v>0</v>
      </c>
    </row>
    <row r="162" spans="1:6" x14ac:dyDescent="0.25">
      <c r="A162" s="68" t="str">
        <f>IF(ISBLANK('PM Tools 1 '!B167),A161,TEXT('PM Tools 1 '!B167,"mm-dd-yy"))</f>
        <v>03-25-22</v>
      </c>
      <c r="B162" s="69" t="str">
        <f>IF(A162="","",'PM Tools 1 '!$C$2)</f>
        <v>Muadz Askarul Muslim</v>
      </c>
      <c r="C162" s="70" t="str">
        <f>VLOOKUP(D162,'Charge Code'!B:D,2,FALSE)</f>
        <v>PT. Tri Adi Bersama</v>
      </c>
      <c r="D162" s="71" t="str">
        <f>IF(A162="","",'PM Tools 1 '!$D$5)</f>
        <v>EKSAD Resource Layanan IT Dev 31 MP - TAB</v>
      </c>
      <c r="E162" s="69">
        <f>IF(A162="","",IF('PM Tools 1 '!D167="",'PM Tools 1 '!E167,'PM Tools 1 '!D167 &amp;" - " &amp; 'PM Tools 1 '!E167))</f>
        <v>0</v>
      </c>
      <c r="F162" s="69">
        <f>IF(A162="","",'PM Tools 1 '!H167)</f>
        <v>0</v>
      </c>
    </row>
    <row r="163" spans="1:6" x14ac:dyDescent="0.25">
      <c r="A163" s="68" t="str">
        <f>IF(ISBLANK('PM Tools 1 '!B168),A162,TEXT('PM Tools 1 '!B168,"mm-dd-yy"))</f>
        <v>03-25-22</v>
      </c>
      <c r="B163" s="69" t="str">
        <f>IF(A163="","",'PM Tools 1 '!$C$2)</f>
        <v>Muadz Askarul Muslim</v>
      </c>
      <c r="C163" s="70" t="str">
        <f>VLOOKUP(D163,'Charge Code'!B:D,2,FALSE)</f>
        <v>PT. Tri Adi Bersama</v>
      </c>
      <c r="D163" s="71" t="str">
        <f>IF(A163="","",'PM Tools 1 '!$D$5)</f>
        <v>EKSAD Resource Layanan IT Dev 31 MP - TAB</v>
      </c>
      <c r="E163" s="69">
        <f>IF(A163="","",IF('PM Tools 1 '!D168="",'PM Tools 1 '!E168,'PM Tools 1 '!D168 &amp;" - " &amp; 'PM Tools 1 '!E168))</f>
        <v>0</v>
      </c>
      <c r="F163" s="69">
        <f>IF(A163="","",'PM Tools 1 '!H168)</f>
        <v>0</v>
      </c>
    </row>
    <row r="164" spans="1:6" x14ac:dyDescent="0.25">
      <c r="A164" s="68" t="str">
        <f>IF(ISBLANK('PM Tools 1 '!B169),A163,TEXT('PM Tools 1 '!B169,"mm-dd-yy"))</f>
        <v>03-25-22</v>
      </c>
      <c r="B164" s="69" t="str">
        <f>IF(A164="","",'PM Tools 1 '!$C$2)</f>
        <v>Muadz Askarul Muslim</v>
      </c>
      <c r="C164" s="70" t="str">
        <f>VLOOKUP(D164,'Charge Code'!B:D,2,FALSE)</f>
        <v>PT. Tri Adi Bersama</v>
      </c>
      <c r="D164" s="71" t="str">
        <f>IF(A164="","",'PM Tools 1 '!$D$5)</f>
        <v>EKSAD Resource Layanan IT Dev 31 MP - TAB</v>
      </c>
      <c r="E164" s="69">
        <f>IF(A164="","",IF('PM Tools 1 '!D169="",'PM Tools 1 '!E169,'PM Tools 1 '!D169 &amp;" - " &amp; 'PM Tools 1 '!E169))</f>
        <v>0</v>
      </c>
      <c r="F164" s="69">
        <f>IF(A164="","",'PM Tools 1 '!H169)</f>
        <v>0</v>
      </c>
    </row>
    <row r="165" spans="1:6" x14ac:dyDescent="0.25">
      <c r="A165" s="68" t="str">
        <f>IF(ISBLANK('PM Tools 1 '!B170),A164,TEXT('PM Tools 1 '!B170,"mm-dd-yy"))</f>
        <v>03-25-22</v>
      </c>
      <c r="B165" s="69" t="str">
        <f>IF(A165="","",'PM Tools 1 '!$C$2)</f>
        <v>Muadz Askarul Muslim</v>
      </c>
      <c r="C165" s="70" t="str">
        <f>VLOOKUP(D165,'Charge Code'!B:D,2,FALSE)</f>
        <v>PT. Tri Adi Bersama</v>
      </c>
      <c r="D165" s="71" t="str">
        <f>IF(A165="","",'PM Tools 1 '!$D$5)</f>
        <v>EKSAD Resource Layanan IT Dev 31 MP - TAB</v>
      </c>
      <c r="E165" s="69">
        <f>IF(A165="","",IF('PM Tools 1 '!D170="",'PM Tools 1 '!E170,'PM Tools 1 '!D170 &amp;" - " &amp; 'PM Tools 1 '!E170))</f>
        <v>0</v>
      </c>
      <c r="F165" s="69">
        <f>IF(A165="","",'PM Tools 1 '!H170)</f>
        <v>0</v>
      </c>
    </row>
    <row r="166" spans="1:6" x14ac:dyDescent="0.25">
      <c r="A166" s="68" t="str">
        <f>IF(ISBLANK('PM Tools 1 '!B171),A165,TEXT('PM Tools 1 '!B171,"mm-dd-yy"))</f>
        <v>03-25-22</v>
      </c>
      <c r="B166" s="69" t="str">
        <f>IF(A166="","",'PM Tools 1 '!$C$2)</f>
        <v>Muadz Askarul Muslim</v>
      </c>
      <c r="C166" s="70" t="str">
        <f>VLOOKUP(D166,'Charge Code'!B:D,2,FALSE)</f>
        <v>PT. Tri Adi Bersama</v>
      </c>
      <c r="D166" s="71" t="str">
        <f>IF(A166="","",'PM Tools 1 '!$D$5)</f>
        <v>EKSAD Resource Layanan IT Dev 31 MP - TAB</v>
      </c>
      <c r="E166" s="69">
        <f>IF(A166="","",IF('PM Tools 1 '!D171="",'PM Tools 1 '!E171,'PM Tools 1 '!D171 &amp;" - " &amp; 'PM Tools 1 '!E171))</f>
        <v>0</v>
      </c>
      <c r="F166" s="69">
        <f>IF(A166="","",'PM Tools 1 '!H171)</f>
        <v>0</v>
      </c>
    </row>
    <row r="167" spans="1:6" x14ac:dyDescent="0.25">
      <c r="A167" s="68" t="str">
        <f>IF(ISBLANK('PM Tools 1 '!B172),A166,TEXT('PM Tools 1 '!B172,"mm-dd-yy"))</f>
        <v>03-25-22</v>
      </c>
      <c r="B167" s="69" t="str">
        <f>IF(A167="","",'PM Tools 1 '!$C$2)</f>
        <v>Muadz Askarul Muslim</v>
      </c>
      <c r="C167" s="70" t="str">
        <f>VLOOKUP(D167,'Charge Code'!B:D,2,FALSE)</f>
        <v>PT. Tri Adi Bersama</v>
      </c>
      <c r="D167" s="71" t="str">
        <f>IF(A167="","",'PM Tools 1 '!$D$5)</f>
        <v>EKSAD Resource Layanan IT Dev 31 MP - TAB</v>
      </c>
      <c r="E167" s="69">
        <f>IF(A167="","",IF('PM Tools 1 '!D172="",'PM Tools 1 '!E172,'PM Tools 1 '!D172 &amp;" - " &amp; 'PM Tools 1 '!E172))</f>
        <v>0</v>
      </c>
      <c r="F167" s="69">
        <f>IF(A167="","",'PM Tools 1 '!H172)</f>
        <v>0</v>
      </c>
    </row>
    <row r="168" spans="1:6" x14ac:dyDescent="0.25">
      <c r="A168" s="68" t="str">
        <f>IF(ISBLANK('PM Tools 1 '!B173),A167,TEXT('PM Tools 1 '!B173,"mm-dd-yy"))</f>
        <v>03-25-22</v>
      </c>
      <c r="B168" s="69" t="str">
        <f>IF(A168="","",'PM Tools 1 '!$C$2)</f>
        <v>Muadz Askarul Muslim</v>
      </c>
      <c r="C168" s="70" t="str">
        <f>VLOOKUP(D168,'Charge Code'!B:D,2,FALSE)</f>
        <v>PT. Tri Adi Bersama</v>
      </c>
      <c r="D168" s="71" t="str">
        <f>IF(A168="","",'PM Tools 1 '!$D$5)</f>
        <v>EKSAD Resource Layanan IT Dev 31 MP - TAB</v>
      </c>
      <c r="E168" s="69">
        <f>IF(A168="","",IF('PM Tools 1 '!D173="",'PM Tools 1 '!E173,'PM Tools 1 '!D173 &amp;" - " &amp; 'PM Tools 1 '!E173))</f>
        <v>0</v>
      </c>
      <c r="F168" s="69">
        <f>IF(A168="","",'PM Tools 1 '!H173)</f>
        <v>0</v>
      </c>
    </row>
    <row r="169" spans="1:6" x14ac:dyDescent="0.25">
      <c r="A169" s="68" t="str">
        <f>IF(ISBLANK('PM Tools 1 '!B174),A168,TEXT('PM Tools 1 '!B174,"mm-dd-yy"))</f>
        <v>03-25-22</v>
      </c>
      <c r="B169" s="69" t="str">
        <f>IF(A169="","",'PM Tools 1 '!$C$2)</f>
        <v>Muadz Askarul Muslim</v>
      </c>
      <c r="C169" s="70" t="str">
        <f>VLOOKUP(D169,'Charge Code'!B:D,2,FALSE)</f>
        <v>PT. Tri Adi Bersama</v>
      </c>
      <c r="D169" s="71" t="str">
        <f>IF(A169="","",'PM Tools 1 '!$D$5)</f>
        <v>EKSAD Resource Layanan IT Dev 31 MP - TAB</v>
      </c>
      <c r="E169" s="69">
        <f>IF(A169="","",IF('PM Tools 1 '!D174="",'PM Tools 1 '!E174,'PM Tools 1 '!D174 &amp;" - " &amp; 'PM Tools 1 '!E174))</f>
        <v>0</v>
      </c>
      <c r="F169" s="69">
        <f>IF(A169="","",'PM Tools 1 '!H174)</f>
        <v>0</v>
      </c>
    </row>
    <row r="170" spans="1:6" x14ac:dyDescent="0.25">
      <c r="A170" s="68" t="str">
        <f>IF(ISBLANK('PM Tools 1 '!B175),A169,TEXT('PM Tools 1 '!B175,"mm-dd-yy"))</f>
        <v>03-25-22</v>
      </c>
      <c r="B170" s="69" t="str">
        <f>IF(A170="","",'PM Tools 1 '!$C$2)</f>
        <v>Muadz Askarul Muslim</v>
      </c>
      <c r="C170" s="70" t="str">
        <f>VLOOKUP(D170,'Charge Code'!B:D,2,FALSE)</f>
        <v>PT. Tri Adi Bersama</v>
      </c>
      <c r="D170" s="71" t="str">
        <f>IF(A170="","",'PM Tools 1 '!$D$5)</f>
        <v>EKSAD Resource Layanan IT Dev 31 MP - TAB</v>
      </c>
      <c r="E170" s="69">
        <f>IF(A170="","",IF('PM Tools 1 '!D175="",'PM Tools 1 '!E175,'PM Tools 1 '!D175 &amp;" - " &amp; 'PM Tools 1 '!E175))</f>
        <v>0</v>
      </c>
      <c r="F170" s="69">
        <f>IF(A170="","",'PM Tools 1 '!H175)</f>
        <v>0</v>
      </c>
    </row>
    <row r="171" spans="1:6" x14ac:dyDescent="0.25">
      <c r="A171" s="68" t="str">
        <f>IF(ISBLANK('PM Tools 1 '!B176),A170,TEXT('PM Tools 1 '!B176,"mm-dd-yy"))</f>
        <v>03-25-22</v>
      </c>
      <c r="B171" s="69" t="str">
        <f>IF(A171="","",'PM Tools 1 '!$C$2)</f>
        <v>Muadz Askarul Muslim</v>
      </c>
      <c r="C171" s="70" t="str">
        <f>VLOOKUP(D171,'Charge Code'!B:D,2,FALSE)</f>
        <v>PT. Tri Adi Bersama</v>
      </c>
      <c r="D171" s="71" t="str">
        <f>IF(A171="","",'PM Tools 1 '!$D$5)</f>
        <v>EKSAD Resource Layanan IT Dev 31 MP - TAB</v>
      </c>
      <c r="E171" s="69">
        <f>IF(A171="","",IF('PM Tools 1 '!D176="",'PM Tools 1 '!E176,'PM Tools 1 '!D176 &amp;" - " &amp; 'PM Tools 1 '!E176))</f>
        <v>0</v>
      </c>
      <c r="F171" s="69">
        <f>IF(A171="","",'PM Tools 1 '!H176)</f>
        <v>0</v>
      </c>
    </row>
    <row r="172" spans="1:6" x14ac:dyDescent="0.25">
      <c r="A172" s="68" t="str">
        <f>IF(ISBLANK('PM Tools 1 '!B177),A171,TEXT('PM Tools 1 '!B177,"mm-dd-yy"))</f>
        <v>03-25-22</v>
      </c>
      <c r="B172" s="69" t="str">
        <f>IF(A172="","",'PM Tools 1 '!$C$2)</f>
        <v>Muadz Askarul Muslim</v>
      </c>
      <c r="C172" s="70" t="str">
        <f>VLOOKUP(D172,'Charge Code'!B:D,2,FALSE)</f>
        <v>PT. Tri Adi Bersama</v>
      </c>
      <c r="D172" s="71" t="str">
        <f>IF(A172="","",'PM Tools 1 '!$D$5)</f>
        <v>EKSAD Resource Layanan IT Dev 31 MP - TAB</v>
      </c>
      <c r="E172" s="69">
        <f>IF(A172="","",IF('PM Tools 1 '!D177="",'PM Tools 1 '!E177,'PM Tools 1 '!D177 &amp;" - " &amp; 'PM Tools 1 '!E177))</f>
        <v>0</v>
      </c>
      <c r="F172" s="69">
        <f>IF(A172="","",'PM Tools 1 '!H177)</f>
        <v>0</v>
      </c>
    </row>
    <row r="173" spans="1:6" x14ac:dyDescent="0.25">
      <c r="A173" s="68" t="str">
        <f>IF(ISBLANK('PM Tools 1 '!B178),A172,TEXT('PM Tools 1 '!B178,"mm-dd-yy"))</f>
        <v>03-25-22</v>
      </c>
      <c r="B173" s="69" t="str">
        <f>IF(A173="","",'PM Tools 1 '!$C$2)</f>
        <v>Muadz Askarul Muslim</v>
      </c>
      <c r="C173" s="70" t="str">
        <f>VLOOKUP(D173,'Charge Code'!B:D,2,FALSE)</f>
        <v>PT. Tri Adi Bersama</v>
      </c>
      <c r="D173" s="71" t="str">
        <f>IF(A173="","",'PM Tools 1 '!$D$5)</f>
        <v>EKSAD Resource Layanan IT Dev 31 MP - TAB</v>
      </c>
      <c r="E173" s="69">
        <f>IF(A173="","",IF('PM Tools 1 '!D178="",'PM Tools 1 '!E178,'PM Tools 1 '!D178 &amp;" - " &amp; 'PM Tools 1 '!E178))</f>
        <v>0</v>
      </c>
      <c r="F173" s="69">
        <f>IF(A173="","",'PM Tools 1 '!H178)</f>
        <v>0</v>
      </c>
    </row>
    <row r="174" spans="1:6" x14ac:dyDescent="0.25">
      <c r="A174" s="68" t="str">
        <f>IF(ISBLANK('PM Tools 1 '!B179),A173,TEXT('PM Tools 1 '!B179,"mm-dd-yy"))</f>
        <v>03-25-22</v>
      </c>
      <c r="B174" s="69" t="str">
        <f>IF(A174="","",'PM Tools 1 '!$C$2)</f>
        <v>Muadz Askarul Muslim</v>
      </c>
      <c r="C174" s="70" t="str">
        <f>VLOOKUP(D174,'Charge Code'!B:D,2,FALSE)</f>
        <v>PT. Tri Adi Bersama</v>
      </c>
      <c r="D174" s="71" t="str">
        <f>IF(A174="","",'PM Tools 1 '!$D$5)</f>
        <v>EKSAD Resource Layanan IT Dev 31 MP - TAB</v>
      </c>
      <c r="E174" s="69">
        <f>IF(A174="","",IF('PM Tools 1 '!D179="",'PM Tools 1 '!E179,'PM Tools 1 '!D179 &amp;" - " &amp; 'PM Tools 1 '!E179))</f>
        <v>0</v>
      </c>
      <c r="F174" s="69">
        <f>IF(A174="","",'PM Tools 1 '!H179)</f>
        <v>0</v>
      </c>
    </row>
    <row r="175" spans="1:6" x14ac:dyDescent="0.25">
      <c r="A175" s="68" t="str">
        <f>IF(ISBLANK('PM Tools 1 '!B180),A174,TEXT('PM Tools 1 '!B180,"mm-dd-yy"))</f>
        <v>03-25-22</v>
      </c>
      <c r="B175" s="69" t="str">
        <f>IF(A175="","",'PM Tools 1 '!$C$2)</f>
        <v>Muadz Askarul Muslim</v>
      </c>
      <c r="C175" s="70" t="str">
        <f>VLOOKUP(D175,'Charge Code'!B:D,2,FALSE)</f>
        <v>PT. Tri Adi Bersama</v>
      </c>
      <c r="D175" s="71" t="str">
        <f>IF(A175="","",'PM Tools 1 '!$D$5)</f>
        <v>EKSAD Resource Layanan IT Dev 31 MP - TAB</v>
      </c>
      <c r="E175" s="69">
        <f>IF(A175="","",IF('PM Tools 1 '!D180="",'PM Tools 1 '!E180,'PM Tools 1 '!D180 &amp;" - " &amp; 'PM Tools 1 '!E180))</f>
        <v>0</v>
      </c>
      <c r="F175" s="69">
        <f>IF(A175="","",'PM Tools 1 '!H180)</f>
        <v>0</v>
      </c>
    </row>
    <row r="176" spans="1:6" x14ac:dyDescent="0.25">
      <c r="A176" s="68" t="str">
        <f>IF(ISBLANK('PM Tools 1 '!B181),A175,TEXT('PM Tools 1 '!B181,"mm-dd-yy"))</f>
        <v>03-25-22</v>
      </c>
      <c r="B176" s="69" t="str">
        <f>IF(A176="","",'PM Tools 1 '!$C$2)</f>
        <v>Muadz Askarul Muslim</v>
      </c>
      <c r="C176" s="70" t="str">
        <f>VLOOKUP(D176,'Charge Code'!B:D,2,FALSE)</f>
        <v>PT. Tri Adi Bersama</v>
      </c>
      <c r="D176" s="71" t="str">
        <f>IF(A176="","",'PM Tools 1 '!$D$5)</f>
        <v>EKSAD Resource Layanan IT Dev 31 MP - TAB</v>
      </c>
      <c r="E176" s="69">
        <f>IF(A176="","",IF('PM Tools 1 '!D181="",'PM Tools 1 '!E181,'PM Tools 1 '!D181 &amp;" - " &amp; 'PM Tools 1 '!E181))</f>
        <v>0</v>
      </c>
      <c r="F176" s="69">
        <f>IF(A176="","",'PM Tools 1 '!H181)</f>
        <v>0</v>
      </c>
    </row>
    <row r="177" spans="1:6" x14ac:dyDescent="0.25">
      <c r="A177" s="68" t="str">
        <f>IF(ISBLANK('PM Tools 1 '!B182),A176,TEXT('PM Tools 1 '!B182,"mm-dd-yy"))</f>
        <v>03-25-22</v>
      </c>
      <c r="B177" s="69" t="str">
        <f>IF(A177="","",'PM Tools 1 '!$C$2)</f>
        <v>Muadz Askarul Muslim</v>
      </c>
      <c r="C177" s="70" t="str">
        <f>VLOOKUP(D177,'Charge Code'!B:D,2,FALSE)</f>
        <v>PT. Tri Adi Bersama</v>
      </c>
      <c r="D177" s="71" t="str">
        <f>IF(A177="","",'PM Tools 1 '!$D$5)</f>
        <v>EKSAD Resource Layanan IT Dev 31 MP - TAB</v>
      </c>
      <c r="E177" s="69">
        <f>IF(A177="","",IF('PM Tools 1 '!D182="",'PM Tools 1 '!E182,'PM Tools 1 '!D182 &amp;" - " &amp; 'PM Tools 1 '!E182))</f>
        <v>0</v>
      </c>
      <c r="F177" s="69">
        <f>IF(A177="","",'PM Tools 1 '!H182)</f>
        <v>0</v>
      </c>
    </row>
    <row r="178" spans="1:6" x14ac:dyDescent="0.25">
      <c r="A178" s="68" t="str">
        <f>IF(ISBLANK('PM Tools 1 '!B183),A177,TEXT('PM Tools 1 '!B183,"mm-dd-yy"))</f>
        <v>03-26-22</v>
      </c>
      <c r="B178" s="69" t="str">
        <f>IF(A178="","",'PM Tools 1 '!$C$2)</f>
        <v>Muadz Askarul Muslim</v>
      </c>
      <c r="C178" s="70" t="str">
        <f>VLOOKUP(D178,'Charge Code'!B:D,2,FALSE)</f>
        <v>PT. Tri Adi Bersama</v>
      </c>
      <c r="D178" s="71" t="str">
        <f>IF(A178="","",'PM Tools 1 '!$D$5)</f>
        <v>EKSAD Resource Layanan IT Dev 31 MP - TAB</v>
      </c>
      <c r="E178" s="69">
        <f>IF(A178="","",IF('PM Tools 1 '!D183="",'PM Tools 1 '!E183,'PM Tools 1 '!D183 &amp;" - " &amp; 'PM Tools 1 '!E183))</f>
        <v>0</v>
      </c>
      <c r="F178" s="69">
        <f>IF(A178="","",'PM Tools 1 '!H183)</f>
        <v>0</v>
      </c>
    </row>
    <row r="179" spans="1:6" x14ac:dyDescent="0.25">
      <c r="A179" s="68" t="str">
        <f>IF(ISBLANK('PM Tools 1 '!B184),A178,TEXT('PM Tools 1 '!B184,"mm-dd-yy"))</f>
        <v>03-26-22</v>
      </c>
      <c r="B179" s="69" t="str">
        <f>IF(A179="","",'PM Tools 1 '!$C$2)</f>
        <v>Muadz Askarul Muslim</v>
      </c>
      <c r="C179" s="70" t="str">
        <f>VLOOKUP(D179,'Charge Code'!B:D,2,FALSE)</f>
        <v>PT. Tri Adi Bersama</v>
      </c>
      <c r="D179" s="71" t="str">
        <f>IF(A179="","",'PM Tools 1 '!$D$5)</f>
        <v>EKSAD Resource Layanan IT Dev 31 MP - TAB</v>
      </c>
      <c r="E179" s="69">
        <f>IF(A179="","",IF('PM Tools 1 '!D184="",'PM Tools 1 '!E184,'PM Tools 1 '!D184 &amp;" - " &amp; 'PM Tools 1 '!E184))</f>
        <v>0</v>
      </c>
      <c r="F179" s="69">
        <f>IF(A179="","",'PM Tools 1 '!H184)</f>
        <v>0</v>
      </c>
    </row>
    <row r="180" spans="1:6" x14ac:dyDescent="0.25">
      <c r="A180" s="68" t="str">
        <f>IF(ISBLANK('PM Tools 1 '!B185),A179,TEXT('PM Tools 1 '!B185,"mm-dd-yy"))</f>
        <v>03-26-22</v>
      </c>
      <c r="B180" s="69" t="str">
        <f>IF(A180="","",'PM Tools 1 '!$C$2)</f>
        <v>Muadz Askarul Muslim</v>
      </c>
      <c r="C180" s="70" t="str">
        <f>VLOOKUP(D180,'Charge Code'!B:D,2,FALSE)</f>
        <v>PT. Tri Adi Bersama</v>
      </c>
      <c r="D180" s="71" t="str">
        <f>IF(A180="","",'PM Tools 1 '!$D$5)</f>
        <v>EKSAD Resource Layanan IT Dev 31 MP - TAB</v>
      </c>
      <c r="E180" s="69">
        <f>IF(A180="","",IF('PM Tools 1 '!D185="",'PM Tools 1 '!E185,'PM Tools 1 '!D185 &amp;" - " &amp; 'PM Tools 1 '!E185))</f>
        <v>0</v>
      </c>
      <c r="F180" s="69">
        <f>IF(A180="","",'PM Tools 1 '!H185)</f>
        <v>0</v>
      </c>
    </row>
    <row r="181" spans="1:6" x14ac:dyDescent="0.25">
      <c r="A181" s="68" t="str">
        <f>IF(ISBLANK('PM Tools 1 '!B186),A180,TEXT('PM Tools 1 '!B186,"mm-dd-yy"))</f>
        <v>03-26-22</v>
      </c>
      <c r="B181" s="69" t="str">
        <f>IF(A181="","",'PM Tools 1 '!$C$2)</f>
        <v>Muadz Askarul Muslim</v>
      </c>
      <c r="C181" s="70" t="str">
        <f>VLOOKUP(D181,'Charge Code'!B:D,2,FALSE)</f>
        <v>PT. Tri Adi Bersama</v>
      </c>
      <c r="D181" s="71" t="str">
        <f>IF(A181="","",'PM Tools 1 '!$D$5)</f>
        <v>EKSAD Resource Layanan IT Dev 31 MP - TAB</v>
      </c>
      <c r="E181" s="69">
        <f>IF(A181="","",IF('PM Tools 1 '!D186="",'PM Tools 1 '!E186,'PM Tools 1 '!D186 &amp;" - " &amp; 'PM Tools 1 '!E186))</f>
        <v>0</v>
      </c>
      <c r="F181" s="69">
        <f>IF(A181="","",'PM Tools 1 '!H186)</f>
        <v>0</v>
      </c>
    </row>
    <row r="182" spans="1:6" x14ac:dyDescent="0.25">
      <c r="A182" s="68" t="str">
        <f>IF(ISBLANK('PM Tools 1 '!B187),A181,TEXT('PM Tools 1 '!B187,"mm-dd-yy"))</f>
        <v>03-26-22</v>
      </c>
      <c r="B182" s="69" t="str">
        <f>IF(A182="","",'PM Tools 1 '!$C$2)</f>
        <v>Muadz Askarul Muslim</v>
      </c>
      <c r="C182" s="70" t="str">
        <f>VLOOKUP(D182,'Charge Code'!B:D,2,FALSE)</f>
        <v>PT. Tri Adi Bersama</v>
      </c>
      <c r="D182" s="71" t="str">
        <f>IF(A182="","",'PM Tools 1 '!$D$5)</f>
        <v>EKSAD Resource Layanan IT Dev 31 MP - TAB</v>
      </c>
      <c r="E182" s="69">
        <f>IF(A182="","",IF('PM Tools 1 '!D187="",'PM Tools 1 '!E187,'PM Tools 1 '!D187 &amp;" - " &amp; 'PM Tools 1 '!E187))</f>
        <v>0</v>
      </c>
      <c r="F182" s="69">
        <f>IF(A182="","",'PM Tools 1 '!H187)</f>
        <v>0</v>
      </c>
    </row>
    <row r="183" spans="1:6" x14ac:dyDescent="0.25">
      <c r="A183" s="68" t="str">
        <f>IF(ISBLANK('PM Tools 1 '!B188),A182,TEXT('PM Tools 1 '!B188,"mm-dd-yy"))</f>
        <v>03-26-22</v>
      </c>
      <c r="B183" s="69" t="str">
        <f>IF(A183="","",'PM Tools 1 '!$C$2)</f>
        <v>Muadz Askarul Muslim</v>
      </c>
      <c r="C183" s="70" t="str">
        <f>VLOOKUP(D183,'Charge Code'!B:D,2,FALSE)</f>
        <v>PT. Tri Adi Bersama</v>
      </c>
      <c r="D183" s="71" t="str">
        <f>IF(A183="","",'PM Tools 1 '!$D$5)</f>
        <v>EKSAD Resource Layanan IT Dev 31 MP - TAB</v>
      </c>
      <c r="E183" s="69">
        <f>IF(A183="","",IF('PM Tools 1 '!D188="",'PM Tools 1 '!E188,'PM Tools 1 '!D188 &amp;" - " &amp; 'PM Tools 1 '!E188))</f>
        <v>0</v>
      </c>
      <c r="F183" s="69">
        <f>IF(A183="","",'PM Tools 1 '!H188)</f>
        <v>0</v>
      </c>
    </row>
    <row r="184" spans="1:6" x14ac:dyDescent="0.25">
      <c r="A184" s="68" t="str">
        <f>IF(ISBLANK('PM Tools 1 '!B189),A183,TEXT('PM Tools 1 '!B189,"mm-dd-yy"))</f>
        <v>03-26-22</v>
      </c>
      <c r="B184" s="69" t="str">
        <f>IF(A184="","",'PM Tools 1 '!$C$2)</f>
        <v>Muadz Askarul Muslim</v>
      </c>
      <c r="C184" s="70" t="str">
        <f>VLOOKUP(D184,'Charge Code'!B:D,2,FALSE)</f>
        <v>PT. Tri Adi Bersama</v>
      </c>
      <c r="D184" s="71" t="str">
        <f>IF(A184="","",'PM Tools 1 '!$D$5)</f>
        <v>EKSAD Resource Layanan IT Dev 31 MP - TAB</v>
      </c>
      <c r="E184" s="69">
        <f>IF(A184="","",IF('PM Tools 1 '!D189="",'PM Tools 1 '!E189,'PM Tools 1 '!D189 &amp;" - " &amp; 'PM Tools 1 '!E189))</f>
        <v>0</v>
      </c>
      <c r="F184" s="69">
        <f>IF(A184="","",'PM Tools 1 '!H189)</f>
        <v>0</v>
      </c>
    </row>
    <row r="185" spans="1:6" x14ac:dyDescent="0.25">
      <c r="A185" s="68" t="str">
        <f>IF(ISBLANK('PM Tools 1 '!B190),A184,TEXT('PM Tools 1 '!B190,"mm-dd-yy"))</f>
        <v>03-26-22</v>
      </c>
      <c r="B185" s="69" t="str">
        <f>IF(A185="","",'PM Tools 1 '!$C$2)</f>
        <v>Muadz Askarul Muslim</v>
      </c>
      <c r="C185" s="70" t="str">
        <f>VLOOKUP(D185,'Charge Code'!B:D,2,FALSE)</f>
        <v>PT. Tri Adi Bersama</v>
      </c>
      <c r="D185" s="71" t="str">
        <f>IF(A185="","",'PM Tools 1 '!$D$5)</f>
        <v>EKSAD Resource Layanan IT Dev 31 MP - TAB</v>
      </c>
      <c r="E185" s="69">
        <f>IF(A185="","",IF('PM Tools 1 '!D190="",'PM Tools 1 '!E190,'PM Tools 1 '!D190 &amp;" - " &amp; 'PM Tools 1 '!E190))</f>
        <v>0</v>
      </c>
      <c r="F185" s="69">
        <f>IF(A185="","",'PM Tools 1 '!H190)</f>
        <v>0</v>
      </c>
    </row>
    <row r="186" spans="1:6" x14ac:dyDescent="0.25">
      <c r="A186" s="68" t="str">
        <f>IF(ISBLANK('PM Tools 1 '!B191),A185,TEXT('PM Tools 1 '!B191,"mm-dd-yy"))</f>
        <v>03-26-22</v>
      </c>
      <c r="B186" s="69" t="str">
        <f>IF(A186="","",'PM Tools 1 '!$C$2)</f>
        <v>Muadz Askarul Muslim</v>
      </c>
      <c r="C186" s="70" t="str">
        <f>VLOOKUP(D186,'Charge Code'!B:D,2,FALSE)</f>
        <v>PT. Tri Adi Bersama</v>
      </c>
      <c r="D186" s="71" t="str">
        <f>IF(A186="","",'PM Tools 1 '!$D$5)</f>
        <v>EKSAD Resource Layanan IT Dev 31 MP - TAB</v>
      </c>
      <c r="E186" s="69">
        <f>IF(A186="","",IF('PM Tools 1 '!D191="",'PM Tools 1 '!E191,'PM Tools 1 '!D191 &amp;" - " &amp; 'PM Tools 1 '!E191))</f>
        <v>0</v>
      </c>
      <c r="F186" s="69">
        <f>IF(A186="","",'PM Tools 1 '!H191)</f>
        <v>0</v>
      </c>
    </row>
    <row r="187" spans="1:6" x14ac:dyDescent="0.25">
      <c r="A187" s="68" t="str">
        <f>IF(ISBLANK('PM Tools 1 '!B192),A186,TEXT('PM Tools 1 '!B192,"mm-dd-yy"))</f>
        <v>03-26-22</v>
      </c>
      <c r="B187" s="69" t="str">
        <f>IF(A187="","",'PM Tools 1 '!$C$2)</f>
        <v>Muadz Askarul Muslim</v>
      </c>
      <c r="C187" s="70" t="str">
        <f>VLOOKUP(D187,'Charge Code'!B:D,2,FALSE)</f>
        <v>PT. Tri Adi Bersama</v>
      </c>
      <c r="D187" s="71" t="str">
        <f>IF(A187="","",'PM Tools 1 '!$D$5)</f>
        <v>EKSAD Resource Layanan IT Dev 31 MP - TAB</v>
      </c>
      <c r="E187" s="69">
        <f>IF(A187="","",IF('PM Tools 1 '!D192="",'PM Tools 1 '!E192,'PM Tools 1 '!D192 &amp;" - " &amp; 'PM Tools 1 '!E192))</f>
        <v>0</v>
      </c>
      <c r="F187" s="69">
        <f>IF(A187="","",'PM Tools 1 '!H192)</f>
        <v>0</v>
      </c>
    </row>
    <row r="188" spans="1:6" x14ac:dyDescent="0.25">
      <c r="A188" s="68" t="str">
        <f>IF(ISBLANK('PM Tools 1 '!B193),A187,TEXT('PM Tools 1 '!B193,"mm-dd-yy"))</f>
        <v>03-26-22</v>
      </c>
      <c r="B188" s="69" t="str">
        <f>IF(A188="","",'PM Tools 1 '!$C$2)</f>
        <v>Muadz Askarul Muslim</v>
      </c>
      <c r="C188" s="70" t="str">
        <f>VLOOKUP(D188,'Charge Code'!B:D,2,FALSE)</f>
        <v>PT. Tri Adi Bersama</v>
      </c>
      <c r="D188" s="71" t="str">
        <f>IF(A188="","",'PM Tools 1 '!$D$5)</f>
        <v>EKSAD Resource Layanan IT Dev 31 MP - TAB</v>
      </c>
      <c r="E188" s="69">
        <f>IF(A188="","",IF('PM Tools 1 '!D193="",'PM Tools 1 '!E193,'PM Tools 1 '!D193 &amp;" - " &amp; 'PM Tools 1 '!E193))</f>
        <v>0</v>
      </c>
      <c r="F188" s="69">
        <f>IF(A188="","",'PM Tools 1 '!H193)</f>
        <v>0</v>
      </c>
    </row>
    <row r="189" spans="1:6" x14ac:dyDescent="0.25">
      <c r="A189" s="68" t="str">
        <f>IF(ISBLANK('PM Tools 1 '!B194),A188,TEXT('PM Tools 1 '!B194,"mm-dd-yy"))</f>
        <v>03-26-22</v>
      </c>
      <c r="B189" s="69" t="str">
        <f>IF(A189="","",'PM Tools 1 '!$C$2)</f>
        <v>Muadz Askarul Muslim</v>
      </c>
      <c r="C189" s="70" t="str">
        <f>VLOOKUP(D189,'Charge Code'!B:D,2,FALSE)</f>
        <v>PT. Tri Adi Bersama</v>
      </c>
      <c r="D189" s="71" t="str">
        <f>IF(A189="","",'PM Tools 1 '!$D$5)</f>
        <v>EKSAD Resource Layanan IT Dev 31 MP - TAB</v>
      </c>
      <c r="E189" s="69">
        <f>IF(A189="","",IF('PM Tools 1 '!D194="",'PM Tools 1 '!E194,'PM Tools 1 '!D194 &amp;" - " &amp; 'PM Tools 1 '!E194))</f>
        <v>0</v>
      </c>
      <c r="F189" s="69">
        <f>IF(A189="","",'PM Tools 1 '!H194)</f>
        <v>0</v>
      </c>
    </row>
    <row r="190" spans="1:6" x14ac:dyDescent="0.25">
      <c r="A190" s="68" t="str">
        <f>IF(ISBLANK('PM Tools 1 '!B195),A189,TEXT('PM Tools 1 '!B195,"mm-dd-yy"))</f>
        <v>03-26-22</v>
      </c>
      <c r="B190" s="69" t="str">
        <f>IF(A190="","",'PM Tools 1 '!$C$2)</f>
        <v>Muadz Askarul Muslim</v>
      </c>
      <c r="C190" s="70" t="str">
        <f>VLOOKUP(D190,'Charge Code'!B:D,2,FALSE)</f>
        <v>PT. Tri Adi Bersama</v>
      </c>
      <c r="D190" s="71" t="str">
        <f>IF(A190="","",'PM Tools 1 '!$D$5)</f>
        <v>EKSAD Resource Layanan IT Dev 31 MP - TAB</v>
      </c>
      <c r="E190" s="69">
        <f>IF(A190="","",IF('PM Tools 1 '!D195="",'PM Tools 1 '!E195,'PM Tools 1 '!D195 &amp;" - " &amp; 'PM Tools 1 '!E195))</f>
        <v>0</v>
      </c>
      <c r="F190" s="69">
        <f>IF(A190="","",'PM Tools 1 '!H195)</f>
        <v>0</v>
      </c>
    </row>
    <row r="191" spans="1:6" x14ac:dyDescent="0.25">
      <c r="A191" s="68" t="str">
        <f>IF(ISBLANK('PM Tools 1 '!B196),A190,TEXT('PM Tools 1 '!B196,"mm-dd-yy"))</f>
        <v>03-26-22</v>
      </c>
      <c r="B191" s="69" t="str">
        <f>IF(A191="","",'PM Tools 1 '!$C$2)</f>
        <v>Muadz Askarul Muslim</v>
      </c>
      <c r="C191" s="70" t="str">
        <f>VLOOKUP(D191,'Charge Code'!B:D,2,FALSE)</f>
        <v>PT. Tri Adi Bersama</v>
      </c>
      <c r="D191" s="71" t="str">
        <f>IF(A191="","",'PM Tools 1 '!$D$5)</f>
        <v>EKSAD Resource Layanan IT Dev 31 MP - TAB</v>
      </c>
      <c r="E191" s="69">
        <f>IF(A191="","",IF('PM Tools 1 '!D196="",'PM Tools 1 '!E196,'PM Tools 1 '!D196 &amp;" - " &amp; 'PM Tools 1 '!E196))</f>
        <v>0</v>
      </c>
      <c r="F191" s="69">
        <f>IF(A191="","",'PM Tools 1 '!H196)</f>
        <v>0</v>
      </c>
    </row>
    <row r="192" spans="1:6" x14ac:dyDescent="0.25">
      <c r="A192" s="68" t="str">
        <f>IF(ISBLANK('PM Tools 1 '!B197),A191,TEXT('PM Tools 1 '!B197,"mm-dd-yy"))</f>
        <v>03-26-22</v>
      </c>
      <c r="B192" s="69" t="str">
        <f>IF(A192="","",'PM Tools 1 '!$C$2)</f>
        <v>Muadz Askarul Muslim</v>
      </c>
      <c r="C192" s="70" t="str">
        <f>VLOOKUP(D192,'Charge Code'!B:D,2,FALSE)</f>
        <v>PT. Tri Adi Bersama</v>
      </c>
      <c r="D192" s="71" t="str">
        <f>IF(A192="","",'PM Tools 1 '!$D$5)</f>
        <v>EKSAD Resource Layanan IT Dev 31 MP - TAB</v>
      </c>
      <c r="E192" s="69">
        <f>IF(A192="","",IF('PM Tools 1 '!D197="",'PM Tools 1 '!E197,'PM Tools 1 '!D197 &amp;" - " &amp; 'PM Tools 1 '!E197))</f>
        <v>0</v>
      </c>
      <c r="F192" s="69">
        <f>IF(A192="","",'PM Tools 1 '!H197)</f>
        <v>0</v>
      </c>
    </row>
    <row r="193" spans="1:6" x14ac:dyDescent="0.25">
      <c r="A193" s="68" t="str">
        <f>IF(ISBLANK('PM Tools 1 '!C200),A192,TEXT('PM Tools 1 '!C200,"mm-dd-yy"))</f>
        <v>03-26-22</v>
      </c>
      <c r="B193" s="69" t="str">
        <f>IF(A193="","",'PM Tools 1 '!$C$2)</f>
        <v>Muadz Askarul Muslim</v>
      </c>
      <c r="C193" s="70" t="str">
        <f>VLOOKUP(D193,'Charge Code'!B:D,2,FALSE)</f>
        <v>PT. Tri Adi Bersama</v>
      </c>
      <c r="D193" s="71" t="str">
        <f>IF(A193="","",'PM Tools 1 '!$D$5)</f>
        <v>EKSAD Resource Layanan IT Dev 31 MP - TAB</v>
      </c>
      <c r="E193" s="69">
        <f>IF(A193="","",IF('PM Tools 1 '!D198="",'PM Tools 1 '!E198,'PM Tools 1 '!D198 &amp;" - " &amp; 'PM Tools 1 '!E198))</f>
        <v>0</v>
      </c>
      <c r="F193" s="69">
        <f>IF(A193="","",'PM Tools 1 '!H198)</f>
        <v>0</v>
      </c>
    </row>
    <row r="194" spans="1:6" x14ac:dyDescent="0.25">
      <c r="A194" s="68" t="str">
        <f>IF(ISBLANK('PM Tools 1 '!B199),A193,TEXT('PM Tools 1 '!B199,"mm-dd-yy"))</f>
        <v>03-27-22</v>
      </c>
      <c r="B194" s="69" t="str">
        <f>IF(A194="","",'PM Tools 1 '!$C$2)</f>
        <v>Muadz Askarul Muslim</v>
      </c>
      <c r="C194" s="70" t="str">
        <f>VLOOKUP(D194,'Charge Code'!B:D,2,FALSE)</f>
        <v>PT. Tri Adi Bersama</v>
      </c>
      <c r="D194" s="71" t="str">
        <f>IF(A194="","",'PM Tools 1 '!$D$5)</f>
        <v>EKSAD Resource Layanan IT Dev 31 MP - TAB</v>
      </c>
      <c r="E194" s="69">
        <f>IF(A194="","",IF('PM Tools 1 '!D203="",'PM Tools 1 '!E199,'PM Tools 1 '!D203 &amp;" - " &amp; 'PM Tools 1 '!E199))</f>
        <v>0</v>
      </c>
      <c r="F194" s="69">
        <f>IF(A194="","",'PM Tools 1 '!H199)</f>
        <v>0</v>
      </c>
    </row>
    <row r="195" spans="1:6" x14ac:dyDescent="0.25">
      <c r="A195" s="68" t="str">
        <f>IF(ISBLANK('PM Tools 1 '!B200),A194,TEXT('PM Tools 1 '!B200,"mm-dd-yy"))</f>
        <v>03-27-22</v>
      </c>
      <c r="B195" s="69" t="str">
        <f>IF(A195="","",'PM Tools 1 '!$C$2)</f>
        <v>Muadz Askarul Muslim</v>
      </c>
      <c r="C195" s="70" t="str">
        <f>VLOOKUP(D195,'Charge Code'!B:D,2,FALSE)</f>
        <v>PT. Tri Adi Bersama</v>
      </c>
      <c r="D195" s="71" t="str">
        <f>IF(A195="","",'PM Tools 1 '!$D$5)</f>
        <v>EKSAD Resource Layanan IT Dev 31 MP - TAB</v>
      </c>
      <c r="E195" s="69">
        <f>IF(A195="","",IF('PM Tools 1 '!D204="",'PM Tools 1 '!E200,'PM Tools 1 '!D204 &amp;" - " &amp; 'PM Tools 1 '!E200))</f>
        <v>0</v>
      </c>
      <c r="F195" s="69">
        <f>IF(A195="","",'PM Tools 1 '!H200)</f>
        <v>0</v>
      </c>
    </row>
    <row r="196" spans="1:6" x14ac:dyDescent="0.25">
      <c r="A196" s="68" t="str">
        <f>IF(ISBLANK('PM Tools 1 '!B201),A195,TEXT('PM Tools 1 '!B201,"mm-dd-yy"))</f>
        <v>03-27-22</v>
      </c>
      <c r="B196" s="69" t="str">
        <f>IF(A196="","",'PM Tools 1 '!$C$2)</f>
        <v>Muadz Askarul Muslim</v>
      </c>
      <c r="C196" s="70" t="str">
        <f>VLOOKUP(D196,'Charge Code'!B:D,2,FALSE)</f>
        <v>PT. Tri Adi Bersama</v>
      </c>
      <c r="D196" s="71" t="str">
        <f>IF(A196="","",'PM Tools 1 '!$D$5)</f>
        <v>EKSAD Resource Layanan IT Dev 31 MP - TAB</v>
      </c>
      <c r="E196" s="69">
        <f>IF(A196="","",IF('PM Tools 1 '!D205="",'PM Tools 1 '!E201,'PM Tools 1 '!D205 &amp;" - " &amp; 'PM Tools 1 '!E201))</f>
        <v>0</v>
      </c>
      <c r="F196" s="69">
        <f>IF(A196="","",'PM Tools 1 '!H201)</f>
        <v>0</v>
      </c>
    </row>
    <row r="197" spans="1:6" x14ac:dyDescent="0.25">
      <c r="A197" s="68" t="str">
        <f>IF(ISBLANK('PM Tools 1 '!B202),A196,TEXT('PM Tools 1 '!B202,"mm-dd-yy"))</f>
        <v>03-27-22</v>
      </c>
      <c r="B197" s="69" t="str">
        <f>IF(A197="","",'PM Tools 1 '!$C$2)</f>
        <v>Muadz Askarul Muslim</v>
      </c>
      <c r="C197" s="70" t="str">
        <f>VLOOKUP(D197,'Charge Code'!B:D,2,FALSE)</f>
        <v>PT. Tri Adi Bersama</v>
      </c>
      <c r="D197" s="71" t="str">
        <f>IF(A197="","",'PM Tools 1 '!$D$5)</f>
        <v>EKSAD Resource Layanan IT Dev 31 MP - TAB</v>
      </c>
      <c r="E197" s="69">
        <f>IF(A197="","",IF('PM Tools 1 '!D199="",'PM Tools 1 '!E202,'PM Tools 1 '!D199 &amp;" - " &amp; 'PM Tools 1 '!E202))</f>
        <v>0</v>
      </c>
      <c r="F197" s="69">
        <f>IF(A197="","",'PM Tools 1 '!H202)</f>
        <v>0</v>
      </c>
    </row>
    <row r="198" spans="1:6" x14ac:dyDescent="0.25">
      <c r="A198" s="68" t="str">
        <f>IF(ISBLANK('PM Tools 1 '!B203),A197,TEXT('PM Tools 1 '!B203,"mm-dd-yy"))</f>
        <v>03-27-22</v>
      </c>
      <c r="B198" s="69" t="str">
        <f>IF(A198="","",'PM Tools 1 '!$C$2)</f>
        <v>Muadz Askarul Muslim</v>
      </c>
      <c r="C198" s="70" t="str">
        <f>VLOOKUP(D198,'Charge Code'!B:D,2,FALSE)</f>
        <v>PT. Tri Adi Bersama</v>
      </c>
      <c r="D198" s="71" t="str">
        <f>IF(A198="","",'PM Tools 1 '!$D$5)</f>
        <v>EKSAD Resource Layanan IT Dev 31 MP - TAB</v>
      </c>
      <c r="E198" s="69" t="e">
        <f>IF(A198="","",IF('PM Tools 1 '!#REF!="",'PM Tools 1 '!E203,'PM Tools 1 '!#REF! &amp;" - " &amp; 'PM Tools 1 '!E203))</f>
        <v>#REF!</v>
      </c>
      <c r="F198" s="69">
        <f>IF(A198="","",'PM Tools 1 '!H203)</f>
        <v>0</v>
      </c>
    </row>
    <row r="199" spans="1:6" x14ac:dyDescent="0.25">
      <c r="A199" s="68" t="str">
        <f>IF(ISBLANK('PM Tools 1 '!B204),A198,TEXT('PM Tools 1 '!B204,"mm-dd-yy"))</f>
        <v>03-27-22</v>
      </c>
      <c r="B199" s="69" t="str">
        <f>IF(A199="","",'PM Tools 1 '!$C$2)</f>
        <v>Muadz Askarul Muslim</v>
      </c>
      <c r="C199" s="70" t="str">
        <f>VLOOKUP(D199,'Charge Code'!B:D,2,FALSE)</f>
        <v>PT. Tri Adi Bersama</v>
      </c>
      <c r="D199" s="71" t="str">
        <f>IF(A199="","",'PM Tools 1 '!$D$5)</f>
        <v>EKSAD Resource Layanan IT Dev 31 MP - TAB</v>
      </c>
      <c r="E199" s="69" t="e">
        <f>IF(A199="","",IF('PM Tools 1 '!#REF!="",'PM Tools 1 '!E204,'PM Tools 1 '!#REF! &amp;" - " &amp; 'PM Tools 1 '!E204))</f>
        <v>#REF!</v>
      </c>
      <c r="F199" s="69">
        <f>IF(A199="","",'PM Tools 1 '!H204)</f>
        <v>0</v>
      </c>
    </row>
    <row r="200" spans="1:6" x14ac:dyDescent="0.25">
      <c r="A200" s="68" t="str">
        <f>IF(ISBLANK('PM Tools 1 '!B205),A199,TEXT('PM Tools 1 '!B205,"mm-dd-yy"))</f>
        <v>03-27-22</v>
      </c>
      <c r="B200" s="69" t="str">
        <f>IF(A200="","",'PM Tools 1 '!$C$2)</f>
        <v>Muadz Askarul Muslim</v>
      </c>
      <c r="C200" s="70" t="str">
        <f>VLOOKUP(D200,'Charge Code'!B:D,2,FALSE)</f>
        <v>PT. Tri Adi Bersama</v>
      </c>
      <c r="D200" s="71" t="str">
        <f>IF(A200="","",'PM Tools 1 '!$D$5)</f>
        <v>EKSAD Resource Layanan IT Dev 31 MP - TAB</v>
      </c>
      <c r="E200" s="69" t="e">
        <f>IF(A200="","",IF('PM Tools 1 '!#REF!="",'PM Tools 1 '!E205,'PM Tools 1 '!#REF! &amp;" - " &amp; 'PM Tools 1 '!E205))</f>
        <v>#REF!</v>
      </c>
      <c r="F200" s="69">
        <f>IF(A200="","",'PM Tools 1 '!H205)</f>
        <v>0</v>
      </c>
    </row>
    <row r="201" spans="1:6" x14ac:dyDescent="0.25">
      <c r="A201" s="68" t="str">
        <f>IF(ISBLANK('PM Tools 1 '!B206),A200,TEXT('PM Tools 1 '!B206,"mm-dd-yy"))</f>
        <v>03-27-22</v>
      </c>
      <c r="B201" s="69" t="str">
        <f>IF(A201="","",'PM Tools 1 '!$C$2)</f>
        <v>Muadz Askarul Muslim</v>
      </c>
      <c r="C201" s="70" t="str">
        <f>VLOOKUP(D201,'Charge Code'!B:D,2,FALSE)</f>
        <v>PT. Tri Adi Bersama</v>
      </c>
      <c r="D201" s="71" t="str">
        <f>IF(A201="","",'PM Tools 1 '!$D$5)</f>
        <v>EKSAD Resource Layanan IT Dev 31 MP - TAB</v>
      </c>
      <c r="E201" s="69">
        <f>IF(A201="","",IF('PM Tools 1 '!D206="",'PM Tools 1 '!E206,'PM Tools 1 '!D206 &amp;" - " &amp; 'PM Tools 1 '!E206))</f>
        <v>0</v>
      </c>
      <c r="F201" s="69">
        <f>IF(A201="","",'PM Tools 1 '!H206)</f>
        <v>0</v>
      </c>
    </row>
    <row r="202" spans="1:6" x14ac:dyDescent="0.25">
      <c r="A202" s="68" t="str">
        <f>IF(ISBLANK('PM Tools 1 '!B207),A201,TEXT('PM Tools 1 '!B207,"mm-dd-yy"))</f>
        <v>03-27-22</v>
      </c>
      <c r="B202" s="69" t="str">
        <f>IF(A202="","",'PM Tools 1 '!$C$2)</f>
        <v>Muadz Askarul Muslim</v>
      </c>
      <c r="C202" s="70" t="str">
        <f>VLOOKUP(D202,'Charge Code'!B:D,2,FALSE)</f>
        <v>PT. Tri Adi Bersama</v>
      </c>
      <c r="D202" s="71" t="str">
        <f>IF(A202="","",'PM Tools 1 '!$D$5)</f>
        <v>EKSAD Resource Layanan IT Dev 31 MP - TAB</v>
      </c>
      <c r="E202" s="69">
        <f>IF(A202="","",IF('PM Tools 1 '!D207="",'PM Tools 1 '!E207,'PM Tools 1 '!D207 &amp;" - " &amp; 'PM Tools 1 '!E207))</f>
        <v>0</v>
      </c>
      <c r="F202" s="69">
        <f>IF(A202="","",'PM Tools 1 '!H207)</f>
        <v>0</v>
      </c>
    </row>
    <row r="203" spans="1:6" x14ac:dyDescent="0.25">
      <c r="A203" s="68" t="str">
        <f>IF(ISBLANK('PM Tools 1 '!B208),A202,TEXT('PM Tools 1 '!B208,"mm-dd-yy"))</f>
        <v>03-27-22</v>
      </c>
      <c r="B203" s="69" t="str">
        <f>IF(A203="","",'PM Tools 1 '!$C$2)</f>
        <v>Muadz Askarul Muslim</v>
      </c>
      <c r="C203" s="70" t="str">
        <f>VLOOKUP(D203,'Charge Code'!B:D,2,FALSE)</f>
        <v>PT. Tri Adi Bersama</v>
      </c>
      <c r="D203" s="71" t="str">
        <f>IF(A203="","",'PM Tools 1 '!$D$5)</f>
        <v>EKSAD Resource Layanan IT Dev 31 MP - TAB</v>
      </c>
      <c r="E203" s="69">
        <f>IF(A203="","",IF('PM Tools 1 '!D208="",'PM Tools 1 '!E208,'PM Tools 1 '!D208 &amp;" - " &amp; 'PM Tools 1 '!E208))</f>
        <v>0</v>
      </c>
      <c r="F203" s="69">
        <f>IF(A203="","",'PM Tools 1 '!H208)</f>
        <v>0</v>
      </c>
    </row>
    <row r="204" spans="1:6" x14ac:dyDescent="0.25">
      <c r="A204" s="68" t="str">
        <f>IF(ISBLANK('PM Tools 1 '!B209),A203,TEXT('PM Tools 1 '!B209,"mm-dd-yy"))</f>
        <v>03-27-22</v>
      </c>
      <c r="B204" s="69" t="str">
        <f>IF(A204="","",'PM Tools 1 '!$C$2)</f>
        <v>Muadz Askarul Muslim</v>
      </c>
      <c r="C204" s="70" t="str">
        <f>VLOOKUP(D204,'Charge Code'!B:D,2,FALSE)</f>
        <v>PT. Tri Adi Bersama</v>
      </c>
      <c r="D204" s="71" t="str">
        <f>IF(A204="","",'PM Tools 1 '!$D$5)</f>
        <v>EKSAD Resource Layanan IT Dev 31 MP - TAB</v>
      </c>
      <c r="E204" s="69">
        <f>IF(A204="","",IF('PM Tools 1 '!D209="",'PM Tools 1 '!E209,'PM Tools 1 '!D209 &amp;" - " &amp; 'PM Tools 1 '!E209))</f>
        <v>0</v>
      </c>
      <c r="F204" s="69">
        <f>IF(A204="","",'PM Tools 1 '!H209)</f>
        <v>0</v>
      </c>
    </row>
    <row r="205" spans="1:6" x14ac:dyDescent="0.25">
      <c r="A205" s="68" t="str">
        <f>IF(ISBLANK('PM Tools 1 '!B210),A204,TEXT('PM Tools 1 '!B210,"mm-dd-yy"))</f>
        <v>03-27-22</v>
      </c>
      <c r="B205" s="69" t="str">
        <f>IF(A205="","",'PM Tools 1 '!$C$2)</f>
        <v>Muadz Askarul Muslim</v>
      </c>
      <c r="C205" s="70" t="str">
        <f>VLOOKUP(D205,'Charge Code'!B:D,2,FALSE)</f>
        <v>PT. Tri Adi Bersama</v>
      </c>
      <c r="D205" s="71" t="str">
        <f>IF(A205="","",'PM Tools 1 '!$D$5)</f>
        <v>EKSAD Resource Layanan IT Dev 31 MP - TAB</v>
      </c>
      <c r="E205" s="69">
        <f>IF(A205="","",IF('PM Tools 1 '!D210="",'PM Tools 1 '!E210,'PM Tools 1 '!D210 &amp;" - " &amp; 'PM Tools 1 '!E210))</f>
        <v>0</v>
      </c>
      <c r="F205" s="69">
        <f>IF(A205="","",'PM Tools 1 '!H210)</f>
        <v>0</v>
      </c>
    </row>
    <row r="206" spans="1:6" x14ac:dyDescent="0.25">
      <c r="A206" s="68" t="str">
        <f>IF(ISBLANK('PM Tools 1 '!B211),A205,TEXT('PM Tools 1 '!B211,"mm-dd-yy"))</f>
        <v>03-27-22</v>
      </c>
      <c r="B206" s="69" t="str">
        <f>IF(A206="","",'PM Tools 1 '!$C$2)</f>
        <v>Muadz Askarul Muslim</v>
      </c>
      <c r="C206" s="70" t="str">
        <f>VLOOKUP(D206,'Charge Code'!B:D,2,FALSE)</f>
        <v>PT. Tri Adi Bersama</v>
      </c>
      <c r="D206" s="71" t="str">
        <f>IF(A206="","",'PM Tools 1 '!$D$5)</f>
        <v>EKSAD Resource Layanan IT Dev 31 MP - TAB</v>
      </c>
      <c r="E206" s="69">
        <f>IF(A206="","",IF('PM Tools 1 '!D211="",'PM Tools 1 '!E211,'PM Tools 1 '!D211 &amp;" - " &amp; 'PM Tools 1 '!E211))</f>
        <v>0</v>
      </c>
      <c r="F206" s="69">
        <f>IF(A206="","",'PM Tools 1 '!H211)</f>
        <v>0</v>
      </c>
    </row>
    <row r="207" spans="1:6" x14ac:dyDescent="0.25">
      <c r="A207" s="68" t="str">
        <f>IF(ISBLANK('PM Tools 1 '!B212),A206,TEXT('PM Tools 1 '!B212,"mm-dd-yy"))</f>
        <v>03-27-22</v>
      </c>
      <c r="B207" s="69" t="str">
        <f>IF(A207="","",'PM Tools 1 '!$C$2)</f>
        <v>Muadz Askarul Muslim</v>
      </c>
      <c r="C207" s="70" t="str">
        <f>VLOOKUP(D207,'Charge Code'!B:D,2,FALSE)</f>
        <v>PT. Tri Adi Bersama</v>
      </c>
      <c r="D207" s="71" t="str">
        <f>IF(A207="","",'PM Tools 1 '!$D$5)</f>
        <v>EKSAD Resource Layanan IT Dev 31 MP - TAB</v>
      </c>
      <c r="E207" s="69">
        <f>IF(A207="","",IF('PM Tools 1 '!D212="",'PM Tools 1 '!E212,'PM Tools 1 '!D212 &amp;" - " &amp; 'PM Tools 1 '!E212))</f>
        <v>0</v>
      </c>
      <c r="F207" s="69">
        <f>IF(A207="","",'PM Tools 1 '!H212)</f>
        <v>0</v>
      </c>
    </row>
    <row r="208" spans="1:6" x14ac:dyDescent="0.25">
      <c r="A208" s="68" t="str">
        <f>IF(ISBLANK('PM Tools 1 '!B213),A207,TEXT('PM Tools 1 '!B213,"mm-dd-yy"))</f>
        <v>03-27-22</v>
      </c>
      <c r="B208" s="69" t="str">
        <f>IF(A208="","",'PM Tools 1 '!$C$2)</f>
        <v>Muadz Askarul Muslim</v>
      </c>
      <c r="C208" s="70" t="str">
        <f>VLOOKUP(D208,'Charge Code'!B:D,2,FALSE)</f>
        <v>PT. Tri Adi Bersama</v>
      </c>
      <c r="D208" s="71" t="str">
        <f>IF(A208="","",'PM Tools 1 '!$D$5)</f>
        <v>EKSAD Resource Layanan IT Dev 31 MP - TAB</v>
      </c>
      <c r="E208" s="69">
        <f>IF(A208="","",IF('PM Tools 1 '!D213="",'PM Tools 1 '!E213,'PM Tools 1 '!D213 &amp;" - " &amp; 'PM Tools 1 '!E213))</f>
        <v>0</v>
      </c>
      <c r="F208" s="69">
        <f>IF(A208="","",'PM Tools 1 '!H213)</f>
        <v>0</v>
      </c>
    </row>
    <row r="209" spans="1:6" x14ac:dyDescent="0.25">
      <c r="A209" s="68" t="str">
        <f>IF(ISBLANK('PM Tools 1 '!B214),A208,TEXT('PM Tools 1 '!B214,"mm-dd-yy"))</f>
        <v>03-27-22</v>
      </c>
      <c r="B209" s="69" t="str">
        <f>IF(A209="","",'PM Tools 1 '!$C$2)</f>
        <v>Muadz Askarul Muslim</v>
      </c>
      <c r="C209" s="70" t="str">
        <f>VLOOKUP(D209,'Charge Code'!B:D,2,FALSE)</f>
        <v>PT. Tri Adi Bersama</v>
      </c>
      <c r="D209" s="71" t="str">
        <f>IF(A209="","",'PM Tools 1 '!$D$5)</f>
        <v>EKSAD Resource Layanan IT Dev 31 MP - TAB</v>
      </c>
      <c r="E209" s="69">
        <f>IF(A209="","",IF('PM Tools 1 '!D214="",'PM Tools 1 '!E214,'PM Tools 1 '!D214 &amp;" - " &amp; 'PM Tools 1 '!E214))</f>
        <v>0</v>
      </c>
      <c r="F209" s="69">
        <f>IF(A209="","",'PM Tools 1 '!H214)</f>
        <v>0</v>
      </c>
    </row>
    <row r="210" spans="1:6" x14ac:dyDescent="0.25">
      <c r="A210" s="68" t="str">
        <f>IF(ISBLANK('PM Tools 1 '!B215),A209,TEXT('PM Tools 1 '!B215,"mm-dd-yy"))</f>
        <v>03-28-22</v>
      </c>
      <c r="B210" s="69" t="str">
        <f>IF(A210="","",'PM Tools 1 '!$C$2)</f>
        <v>Muadz Askarul Muslim</v>
      </c>
      <c r="C210" s="70" t="str">
        <f>VLOOKUP(D210,'Charge Code'!B:D,2,FALSE)</f>
        <v>PT. Tri Adi Bersama</v>
      </c>
      <c r="D210" s="71" t="str">
        <f>IF(A210="","",'PM Tools 1 '!$D$5)</f>
        <v>EKSAD Resource Layanan IT Dev 31 MP - TAB</v>
      </c>
      <c r="E210" s="69">
        <f>IF(A210="","",IF('PM Tools 1 '!D215="",'PM Tools 1 '!E215,'PM Tools 1 '!D215 &amp;" - " &amp; 'PM Tools 1 '!E215))</f>
        <v>0</v>
      </c>
      <c r="F210" s="69">
        <f>IF(A210="","",'PM Tools 1 '!H215)</f>
        <v>0</v>
      </c>
    </row>
    <row r="211" spans="1:6" x14ac:dyDescent="0.25">
      <c r="A211" s="68" t="str">
        <f>IF(ISBLANK('PM Tools 1 '!B216),A210,TEXT('PM Tools 1 '!B216,"mm-dd-yy"))</f>
        <v>03-28-22</v>
      </c>
      <c r="B211" s="69" t="str">
        <f>IF(A211="","",'PM Tools 1 '!$C$2)</f>
        <v>Muadz Askarul Muslim</v>
      </c>
      <c r="C211" s="70" t="str">
        <f>VLOOKUP(D211,'Charge Code'!B:D,2,FALSE)</f>
        <v>PT. Tri Adi Bersama</v>
      </c>
      <c r="D211" s="71" t="str">
        <f>IF(A211="","",'PM Tools 1 '!$D$5)</f>
        <v>EKSAD Resource Layanan IT Dev 31 MP - TAB</v>
      </c>
      <c r="E211" s="69">
        <f>IF(A211="","",IF('PM Tools 1 '!D216="",'PM Tools 1 '!E216,'PM Tools 1 '!D216 &amp;" - " &amp; 'PM Tools 1 '!E216))</f>
        <v>0</v>
      </c>
      <c r="F211" s="69">
        <f>IF(A211="","",'PM Tools 1 '!H216)</f>
        <v>0</v>
      </c>
    </row>
    <row r="212" spans="1:6" x14ac:dyDescent="0.25">
      <c r="A212" s="68" t="str">
        <f>IF(ISBLANK('PM Tools 1 '!B217),A211,TEXT('PM Tools 1 '!B217,"mm-dd-yy"))</f>
        <v>03-28-22</v>
      </c>
      <c r="B212" s="69" t="str">
        <f>IF(A212="","",'PM Tools 1 '!$C$2)</f>
        <v>Muadz Askarul Muslim</v>
      </c>
      <c r="C212" s="70" t="str">
        <f>VLOOKUP(D212,'Charge Code'!B:D,2,FALSE)</f>
        <v>PT. Tri Adi Bersama</v>
      </c>
      <c r="D212" s="71" t="str">
        <f>IF(A212="","",'PM Tools 1 '!$D$5)</f>
        <v>EKSAD Resource Layanan IT Dev 31 MP - TAB</v>
      </c>
      <c r="E212" s="69">
        <f>IF(A212="","",IF('PM Tools 1 '!D217="",'PM Tools 1 '!E217,'PM Tools 1 '!D217 &amp;" - " &amp; 'PM Tools 1 '!E217))</f>
        <v>0</v>
      </c>
      <c r="F212" s="69">
        <f>IF(A212="","",'PM Tools 1 '!H217)</f>
        <v>0</v>
      </c>
    </row>
    <row r="213" spans="1:6" x14ac:dyDescent="0.25">
      <c r="A213" s="68" t="str">
        <f>IF(ISBLANK('PM Tools 1 '!B218),A212,TEXT('PM Tools 1 '!B218,"mm-dd-yy"))</f>
        <v>03-28-22</v>
      </c>
      <c r="B213" s="69" t="str">
        <f>IF(A213="","",'PM Tools 1 '!$C$2)</f>
        <v>Muadz Askarul Muslim</v>
      </c>
      <c r="C213" s="70" t="str">
        <f>VLOOKUP(D213,'Charge Code'!B:D,2,FALSE)</f>
        <v>PT. Tri Adi Bersama</v>
      </c>
      <c r="D213" s="71" t="str">
        <f>IF(A213="","",'PM Tools 1 '!$D$5)</f>
        <v>EKSAD Resource Layanan IT Dev 31 MP - TAB</v>
      </c>
      <c r="E213" s="69">
        <f>IF(A213="","",IF('PM Tools 1 '!D218="",'PM Tools 1 '!E218,'PM Tools 1 '!D218 &amp;" - " &amp; 'PM Tools 1 '!E218))</f>
        <v>0</v>
      </c>
      <c r="F213" s="69">
        <f>IF(A213="","",'PM Tools 1 '!H218)</f>
        <v>0</v>
      </c>
    </row>
    <row r="214" spans="1:6" x14ac:dyDescent="0.25">
      <c r="A214" s="68" t="str">
        <f>IF(ISBLANK('PM Tools 1 '!B219),A213,TEXT('PM Tools 1 '!B219,"mm-dd-yy"))</f>
        <v>03-28-22</v>
      </c>
      <c r="B214" s="69" t="str">
        <f>IF(A214="","",'PM Tools 1 '!$C$2)</f>
        <v>Muadz Askarul Muslim</v>
      </c>
      <c r="C214" s="70" t="str">
        <f>VLOOKUP(D214,'Charge Code'!B:D,2,FALSE)</f>
        <v>PT. Tri Adi Bersama</v>
      </c>
      <c r="D214" s="71" t="str">
        <f>IF(A214="","",'PM Tools 1 '!$D$5)</f>
        <v>EKSAD Resource Layanan IT Dev 31 MP - TAB</v>
      </c>
      <c r="E214" s="69">
        <f>IF(A214="","",IF('PM Tools 1 '!D219="",'PM Tools 1 '!E219,'PM Tools 1 '!D219 &amp;" - " &amp; 'PM Tools 1 '!E219))</f>
        <v>0</v>
      </c>
      <c r="F214" s="69">
        <f>IF(A214="","",'PM Tools 1 '!H219)</f>
        <v>0</v>
      </c>
    </row>
    <row r="215" spans="1:6" x14ac:dyDescent="0.25">
      <c r="A215" s="68" t="str">
        <f>IF(ISBLANK('PM Tools 1 '!B220),A214,TEXT('PM Tools 1 '!B220,"mm-dd-yy"))</f>
        <v>03-28-22</v>
      </c>
      <c r="B215" s="69" t="str">
        <f>IF(A215="","",'PM Tools 1 '!$C$2)</f>
        <v>Muadz Askarul Muslim</v>
      </c>
      <c r="C215" s="70" t="str">
        <f>VLOOKUP(D215,'Charge Code'!B:D,2,FALSE)</f>
        <v>PT. Tri Adi Bersama</v>
      </c>
      <c r="D215" s="71" t="str">
        <f>IF(A215="","",'PM Tools 1 '!$D$5)</f>
        <v>EKSAD Resource Layanan IT Dev 31 MP - TAB</v>
      </c>
      <c r="E215" s="69">
        <f>IF(A215="","",IF('PM Tools 1 '!D220="",'PM Tools 1 '!E220,'PM Tools 1 '!D220 &amp;" - " &amp; 'PM Tools 1 '!E220))</f>
        <v>0</v>
      </c>
      <c r="F215" s="69">
        <f>IF(A215="","",'PM Tools 1 '!H220)</f>
        <v>0</v>
      </c>
    </row>
    <row r="216" spans="1:6" x14ac:dyDescent="0.25">
      <c r="A216" s="68" t="str">
        <f>IF(ISBLANK('PM Tools 1 '!B221),A215,TEXT('PM Tools 1 '!B221,"mm-dd-yy"))</f>
        <v>03-28-22</v>
      </c>
      <c r="B216" s="69" t="str">
        <f>IF(A216="","",'PM Tools 1 '!$C$2)</f>
        <v>Muadz Askarul Muslim</v>
      </c>
      <c r="C216" s="70" t="str">
        <f>VLOOKUP(D216,'Charge Code'!B:D,2,FALSE)</f>
        <v>PT. Tri Adi Bersama</v>
      </c>
      <c r="D216" s="71" t="str">
        <f>IF(A216="","",'PM Tools 1 '!$D$5)</f>
        <v>EKSAD Resource Layanan IT Dev 31 MP - TAB</v>
      </c>
      <c r="E216" s="69">
        <f>IF(A216="","",IF('PM Tools 1 '!D221="",'PM Tools 1 '!E221,'PM Tools 1 '!D221 &amp;" - " &amp; 'PM Tools 1 '!E221))</f>
        <v>0</v>
      </c>
      <c r="F216" s="69">
        <f>IF(A216="","",'PM Tools 1 '!H221)</f>
        <v>0</v>
      </c>
    </row>
    <row r="217" spans="1:6" x14ac:dyDescent="0.25">
      <c r="A217" s="68" t="str">
        <f>IF(ISBLANK('PM Tools 1 '!B222),A216,TEXT('PM Tools 1 '!B222,"mm-dd-yy"))</f>
        <v>03-28-22</v>
      </c>
      <c r="B217" s="69" t="str">
        <f>IF(A217="","",'PM Tools 1 '!$C$2)</f>
        <v>Muadz Askarul Muslim</v>
      </c>
      <c r="C217" s="70" t="str">
        <f>VLOOKUP(D217,'Charge Code'!B:D,2,FALSE)</f>
        <v>PT. Tri Adi Bersama</v>
      </c>
      <c r="D217" s="71" t="str">
        <f>IF(A217="","",'PM Tools 1 '!$D$5)</f>
        <v>EKSAD Resource Layanan IT Dev 31 MP - TAB</v>
      </c>
      <c r="E217" s="69">
        <f>IF(A217="","",IF('PM Tools 1 '!D222="",'PM Tools 1 '!E222,'PM Tools 1 '!D222 &amp;" - " &amp; 'PM Tools 1 '!E222))</f>
        <v>0</v>
      </c>
      <c r="F217" s="69">
        <f>IF(A217="","",'PM Tools 1 '!H222)</f>
        <v>0</v>
      </c>
    </row>
    <row r="218" spans="1:6" x14ac:dyDescent="0.25">
      <c r="A218" s="68" t="str">
        <f>IF(ISBLANK('PM Tools 1 '!B223),A217,TEXT('PM Tools 1 '!B223,"mm-dd-yy"))</f>
        <v>03-28-22</v>
      </c>
      <c r="B218" s="69" t="str">
        <f>IF(A218="","",'PM Tools 1 '!$C$2)</f>
        <v>Muadz Askarul Muslim</v>
      </c>
      <c r="C218" s="70" t="str">
        <f>VLOOKUP(D218,'Charge Code'!B:D,2,FALSE)</f>
        <v>PT. Tri Adi Bersama</v>
      </c>
      <c r="D218" s="71" t="str">
        <f>IF(A218="","",'PM Tools 1 '!$D$5)</f>
        <v>EKSAD Resource Layanan IT Dev 31 MP - TAB</v>
      </c>
      <c r="E218" s="69">
        <f>IF(A218="","",IF('PM Tools 1 '!D223="",'PM Tools 1 '!E223,'PM Tools 1 '!D223 &amp;" - " &amp; 'PM Tools 1 '!E223))</f>
        <v>0</v>
      </c>
      <c r="F218" s="69">
        <f>IF(A218="","",'PM Tools 1 '!H223)</f>
        <v>0</v>
      </c>
    </row>
    <row r="219" spans="1:6" x14ac:dyDescent="0.25">
      <c r="A219" s="68" t="str">
        <f>IF(ISBLANK('PM Tools 1 '!B224),A218,TEXT('PM Tools 1 '!B224,"mm-dd-yy"))</f>
        <v>03-28-22</v>
      </c>
      <c r="B219" s="69" t="str">
        <f>IF(A219="","",'PM Tools 1 '!$C$2)</f>
        <v>Muadz Askarul Muslim</v>
      </c>
      <c r="C219" s="70" t="str">
        <f>VLOOKUP(D219,'Charge Code'!B:D,2,FALSE)</f>
        <v>PT. Tri Adi Bersama</v>
      </c>
      <c r="D219" s="71" t="str">
        <f>IF(A219="","",'PM Tools 1 '!$D$5)</f>
        <v>EKSAD Resource Layanan IT Dev 31 MP - TAB</v>
      </c>
      <c r="E219" s="69">
        <f>IF(A219="","",IF('PM Tools 1 '!D224="",'PM Tools 1 '!E224,'PM Tools 1 '!D224 &amp;" - " &amp; 'PM Tools 1 '!E224))</f>
        <v>0</v>
      </c>
      <c r="F219" s="69">
        <f>IF(A219="","",'PM Tools 1 '!H224)</f>
        <v>0</v>
      </c>
    </row>
    <row r="220" spans="1:6" x14ac:dyDescent="0.25">
      <c r="A220" s="68" t="str">
        <f>IF(ISBLANK('PM Tools 1 '!B225),A219,TEXT('PM Tools 1 '!B225,"mm-dd-yy"))</f>
        <v>03-28-22</v>
      </c>
      <c r="B220" s="69" t="str">
        <f>IF(A220="","",'PM Tools 1 '!$C$2)</f>
        <v>Muadz Askarul Muslim</v>
      </c>
      <c r="C220" s="70" t="str">
        <f>VLOOKUP(D220,'Charge Code'!B:D,2,FALSE)</f>
        <v>PT. Tri Adi Bersama</v>
      </c>
      <c r="D220" s="71" t="str">
        <f>IF(A220="","",'PM Tools 1 '!$D$5)</f>
        <v>EKSAD Resource Layanan IT Dev 31 MP - TAB</v>
      </c>
      <c r="E220" s="69">
        <f>IF(A220="","",IF('PM Tools 1 '!D225="",'PM Tools 1 '!E225,'PM Tools 1 '!D225 &amp;" - " &amp; 'PM Tools 1 '!E225))</f>
        <v>0</v>
      </c>
      <c r="F220" s="69">
        <f>IF(A220="","",'PM Tools 1 '!H225)</f>
        <v>0</v>
      </c>
    </row>
    <row r="221" spans="1:6" x14ac:dyDescent="0.25">
      <c r="A221" s="68" t="str">
        <f>IF(ISBLANK('PM Tools 1 '!B226),A220,TEXT('PM Tools 1 '!B226,"mm-dd-yy"))</f>
        <v>03-28-22</v>
      </c>
      <c r="B221" s="69" t="str">
        <f>IF(A221="","",'PM Tools 1 '!$C$2)</f>
        <v>Muadz Askarul Muslim</v>
      </c>
      <c r="C221" s="70" t="str">
        <f>VLOOKUP(D221,'Charge Code'!B:D,2,FALSE)</f>
        <v>PT. Tri Adi Bersama</v>
      </c>
      <c r="D221" s="71" t="str">
        <f>IF(A221="","",'PM Tools 1 '!$D$5)</f>
        <v>EKSAD Resource Layanan IT Dev 31 MP - TAB</v>
      </c>
      <c r="E221" s="69">
        <f>IF(A221="","",IF('PM Tools 1 '!D226="",'PM Tools 1 '!E226,'PM Tools 1 '!D226 &amp;" - " &amp; 'PM Tools 1 '!E226))</f>
        <v>0</v>
      </c>
      <c r="F221" s="69">
        <f>IF(A221="","",'PM Tools 1 '!H226)</f>
        <v>0</v>
      </c>
    </row>
    <row r="222" spans="1:6" x14ac:dyDescent="0.25">
      <c r="A222" s="68" t="str">
        <f>IF(ISBLANK('PM Tools 1 '!B227),A221,TEXT('PM Tools 1 '!B227,"mm-dd-yy"))</f>
        <v>03-28-22</v>
      </c>
      <c r="B222" s="69" t="str">
        <f>IF(A222="","",'PM Tools 1 '!$C$2)</f>
        <v>Muadz Askarul Muslim</v>
      </c>
      <c r="C222" s="70" t="str">
        <f>VLOOKUP(D222,'Charge Code'!B:D,2,FALSE)</f>
        <v>PT. Tri Adi Bersama</v>
      </c>
      <c r="D222" s="71" t="str">
        <f>IF(A222="","",'PM Tools 1 '!$D$5)</f>
        <v>EKSAD Resource Layanan IT Dev 31 MP - TAB</v>
      </c>
      <c r="E222" s="69">
        <f>IF(A222="","",IF('PM Tools 1 '!D227="",'PM Tools 1 '!E227,'PM Tools 1 '!D227 &amp;" - " &amp; 'PM Tools 1 '!E227))</f>
        <v>0</v>
      </c>
      <c r="F222" s="69">
        <f>IF(A222="","",'PM Tools 1 '!H227)</f>
        <v>0</v>
      </c>
    </row>
    <row r="223" spans="1:6" x14ac:dyDescent="0.25">
      <c r="A223" s="68" t="str">
        <f>IF(ISBLANK('PM Tools 1 '!B228),A222,TEXT('PM Tools 1 '!B228,"mm-dd-yy"))</f>
        <v>03-28-22</v>
      </c>
      <c r="B223" s="69" t="str">
        <f>IF(A223="","",'PM Tools 1 '!$C$2)</f>
        <v>Muadz Askarul Muslim</v>
      </c>
      <c r="C223" s="70" t="str">
        <f>VLOOKUP(D223,'Charge Code'!B:D,2,FALSE)</f>
        <v>PT. Tri Adi Bersama</v>
      </c>
      <c r="D223" s="71" t="str">
        <f>IF(A223="","",'PM Tools 1 '!$D$5)</f>
        <v>EKSAD Resource Layanan IT Dev 31 MP - TAB</v>
      </c>
      <c r="E223" s="69">
        <f>IF(A223="","",IF('PM Tools 1 '!D228="",'PM Tools 1 '!E228,'PM Tools 1 '!D228 &amp;" - " &amp; 'PM Tools 1 '!E228))</f>
        <v>0</v>
      </c>
      <c r="F223" s="69">
        <f>IF(A223="","",'PM Tools 1 '!H228)</f>
        <v>0</v>
      </c>
    </row>
    <row r="224" spans="1:6" x14ac:dyDescent="0.25">
      <c r="A224" s="68" t="str">
        <f>IF(ISBLANK('PM Tools 1 '!B229),A223,TEXT('PM Tools 1 '!B229,"mm-dd-yy"))</f>
        <v>03-28-22</v>
      </c>
      <c r="B224" s="69" t="str">
        <f>IF(A224="","",'PM Tools 1 '!$C$2)</f>
        <v>Muadz Askarul Muslim</v>
      </c>
      <c r="C224" s="70" t="str">
        <f>VLOOKUP(D224,'Charge Code'!B:D,2,FALSE)</f>
        <v>PT. Tri Adi Bersama</v>
      </c>
      <c r="D224" s="71" t="str">
        <f>IF(A224="","",'PM Tools 1 '!$D$5)</f>
        <v>EKSAD Resource Layanan IT Dev 31 MP - TAB</v>
      </c>
      <c r="E224" s="69">
        <f>IF(A224="","",IF('PM Tools 1 '!D229="",'PM Tools 1 '!E229,'PM Tools 1 '!D229 &amp;" - " &amp; 'PM Tools 1 '!E229))</f>
        <v>0</v>
      </c>
      <c r="F224" s="69">
        <f>IF(A224="","",'PM Tools 1 '!H229)</f>
        <v>0</v>
      </c>
    </row>
    <row r="225" spans="1:6" s="72" customFormat="1" x14ac:dyDescent="0.25">
      <c r="A225" s="68" t="str">
        <f>IF(ISBLANK('PM Tools 1 '!B230),A224,TEXT('PM Tools 1 '!B230,"mm-dd-yy"))</f>
        <v>03-28-22</v>
      </c>
      <c r="B225" s="69" t="str">
        <f>IF(A225="","",'PM Tools 1 '!$C$2)</f>
        <v>Muadz Askarul Muslim</v>
      </c>
      <c r="C225" s="70" t="str">
        <f>VLOOKUP(D225,'Charge Code'!B:D,2,FALSE)</f>
        <v>PT. Tri Adi Bersama</v>
      </c>
      <c r="D225" s="71" t="str">
        <f>IF(A225="","",'PM Tools 1 '!$D$5)</f>
        <v>EKSAD Resource Layanan IT Dev 31 MP - TAB</v>
      </c>
      <c r="E225" s="69">
        <f>IF(A225="","",IF('PM Tools 1 '!D230="",'PM Tools 1 '!E230,'PM Tools 1 '!D230 &amp;" - " &amp; 'PM Tools 1 '!E230))</f>
        <v>0</v>
      </c>
      <c r="F225" s="69">
        <f>IF(A225="","",'PM Tools 1 '!H230)</f>
        <v>0</v>
      </c>
    </row>
    <row r="226" spans="1:6" x14ac:dyDescent="0.25">
      <c r="A226" s="68" t="str">
        <f>IF(ISBLANK('PM Tools 1 '!B231),A225,TEXT('PM Tools 1 '!B231,"mm-dd-yy"))</f>
        <v>03-29-22</v>
      </c>
      <c r="B226" s="69" t="str">
        <f>IF(A226="","",'PM Tools 1 '!$C$2)</f>
        <v>Muadz Askarul Muslim</v>
      </c>
      <c r="C226" s="70" t="str">
        <f>VLOOKUP(D226,'Charge Code'!B:D,2,FALSE)</f>
        <v>PT. Tri Adi Bersama</v>
      </c>
      <c r="D226" s="71" t="str">
        <f>IF(A226="","",'PM Tools 1 '!$D$5)</f>
        <v>EKSAD Resource Layanan IT Dev 31 MP - TAB</v>
      </c>
      <c r="E226" s="69">
        <f>IF(A226="","",IF('PM Tools 1 '!D231="",'PM Tools 1 '!E231,'PM Tools 1 '!D231 &amp;" - " &amp; 'PM Tools 1 '!E231))</f>
        <v>0</v>
      </c>
      <c r="F226" s="69">
        <f>IF(A226="","",'PM Tools 1 '!H231)</f>
        <v>0</v>
      </c>
    </row>
    <row r="227" spans="1:6" x14ac:dyDescent="0.25">
      <c r="A227" s="68" t="str">
        <f>IF(ISBLANK('PM Tools 1 '!B232),A226,TEXT('PM Tools 1 '!B232,"mm-dd-yy"))</f>
        <v>03-29-22</v>
      </c>
      <c r="B227" s="69" t="str">
        <f>IF(A227="","",'PM Tools 1 '!$C$2)</f>
        <v>Muadz Askarul Muslim</v>
      </c>
      <c r="C227" s="70" t="str">
        <f>VLOOKUP(D227,'Charge Code'!B:D,2,FALSE)</f>
        <v>PT. Tri Adi Bersama</v>
      </c>
      <c r="D227" s="71" t="str">
        <f>IF(A227="","",'PM Tools 1 '!$D$5)</f>
        <v>EKSAD Resource Layanan IT Dev 31 MP - TAB</v>
      </c>
      <c r="E227" s="69">
        <f>IF(A227="","",IF('PM Tools 1 '!D232="",'PM Tools 1 '!E232,'PM Tools 1 '!D232 &amp;" - " &amp; 'PM Tools 1 '!E232))</f>
        <v>0</v>
      </c>
      <c r="F227" s="69">
        <f>IF(A227="","",'PM Tools 1 '!H232)</f>
        <v>0</v>
      </c>
    </row>
    <row r="228" spans="1:6" x14ac:dyDescent="0.25">
      <c r="A228" s="68" t="str">
        <f>IF(ISBLANK('PM Tools 1 '!B233),A227,TEXT('PM Tools 1 '!B233,"mm-dd-yy"))</f>
        <v>03-29-22</v>
      </c>
      <c r="B228" s="69" t="str">
        <f>IF(A228="","",'PM Tools 1 '!$C$2)</f>
        <v>Muadz Askarul Muslim</v>
      </c>
      <c r="C228" s="70" t="str">
        <f>VLOOKUP(D228,'Charge Code'!B:D,2,FALSE)</f>
        <v>PT. Tri Adi Bersama</v>
      </c>
      <c r="D228" s="71" t="str">
        <f>IF(A228="","",'PM Tools 1 '!$D$5)</f>
        <v>EKSAD Resource Layanan IT Dev 31 MP - TAB</v>
      </c>
      <c r="E228" s="69">
        <f>IF(A228="","",IF('PM Tools 1 '!D233="",'PM Tools 1 '!E233,'PM Tools 1 '!D233 &amp;" - " &amp; 'PM Tools 1 '!E233))</f>
        <v>0</v>
      </c>
      <c r="F228" s="69">
        <f>IF(A228="","",'PM Tools 1 '!H233)</f>
        <v>0</v>
      </c>
    </row>
    <row r="229" spans="1:6" x14ac:dyDescent="0.25">
      <c r="A229" s="68" t="str">
        <f>IF(ISBLANK('PM Tools 1 '!B234),A228,TEXT('PM Tools 1 '!B234,"mm-dd-yy"))</f>
        <v>03-29-22</v>
      </c>
      <c r="B229" s="69" t="str">
        <f>IF(A229="","",'PM Tools 1 '!$C$2)</f>
        <v>Muadz Askarul Muslim</v>
      </c>
      <c r="C229" s="70" t="str">
        <f>VLOOKUP(D229,'Charge Code'!B:D,2,FALSE)</f>
        <v>PT. Tri Adi Bersama</v>
      </c>
      <c r="D229" s="71" t="str">
        <f>IF(A229="","",'PM Tools 1 '!$D$5)</f>
        <v>EKSAD Resource Layanan IT Dev 31 MP - TAB</v>
      </c>
      <c r="E229" s="69">
        <f>IF(A229="","",IF('PM Tools 1 '!D234="",'PM Tools 1 '!E234,'PM Tools 1 '!D234 &amp;" - " &amp; 'PM Tools 1 '!E234))</f>
        <v>0</v>
      </c>
      <c r="F229" s="69">
        <f>IF(A229="","",'PM Tools 1 '!H234)</f>
        <v>0</v>
      </c>
    </row>
    <row r="230" spans="1:6" x14ac:dyDescent="0.25">
      <c r="A230" s="68" t="str">
        <f>IF(ISBLANK('PM Tools 1 '!B235),A229,TEXT('PM Tools 1 '!B235,"mm-dd-yy"))</f>
        <v>03-29-22</v>
      </c>
      <c r="B230" s="69" t="str">
        <f>IF(A230="","",'PM Tools 1 '!$C$2)</f>
        <v>Muadz Askarul Muslim</v>
      </c>
      <c r="C230" s="70" t="str">
        <f>VLOOKUP(D230,'Charge Code'!B:D,2,FALSE)</f>
        <v>PT. Tri Adi Bersama</v>
      </c>
      <c r="D230" s="71" t="str">
        <f>IF(A230="","",'PM Tools 1 '!$D$5)</f>
        <v>EKSAD Resource Layanan IT Dev 31 MP - TAB</v>
      </c>
      <c r="E230" s="69">
        <f>IF(A230="","",IF('PM Tools 1 '!D235="",'PM Tools 1 '!E235,'PM Tools 1 '!D235 &amp;" - " &amp; 'PM Tools 1 '!E235))</f>
        <v>0</v>
      </c>
      <c r="F230" s="69">
        <f>IF(A230="","",'PM Tools 1 '!H235)</f>
        <v>0</v>
      </c>
    </row>
    <row r="231" spans="1:6" x14ac:dyDescent="0.25">
      <c r="A231" s="68" t="str">
        <f>IF(ISBLANK('PM Tools 1 '!B236),A230,TEXT('PM Tools 1 '!B236,"mm-dd-yy"))</f>
        <v>03-29-22</v>
      </c>
      <c r="B231" s="69" t="str">
        <f>IF(A231="","",'PM Tools 1 '!$C$2)</f>
        <v>Muadz Askarul Muslim</v>
      </c>
      <c r="C231" s="70" t="str">
        <f>VLOOKUP(D231,'Charge Code'!B:D,2,FALSE)</f>
        <v>PT. Tri Adi Bersama</v>
      </c>
      <c r="D231" s="71" t="str">
        <f>IF(A231="","",'PM Tools 1 '!$D$5)</f>
        <v>EKSAD Resource Layanan IT Dev 31 MP - TAB</v>
      </c>
      <c r="E231" s="69">
        <f>IF(A231="","",IF('PM Tools 1 '!D236="",'PM Tools 1 '!E236,'PM Tools 1 '!D236 &amp;" - " &amp; 'PM Tools 1 '!E236))</f>
        <v>0</v>
      </c>
      <c r="F231" s="69">
        <f>IF(A231="","",'PM Tools 1 '!H236)</f>
        <v>0</v>
      </c>
    </row>
    <row r="232" spans="1:6" x14ac:dyDescent="0.25">
      <c r="A232" s="68" t="str">
        <f>IF(ISBLANK('PM Tools 1 '!B237),A231,TEXT('PM Tools 1 '!B237,"mm-dd-yy"))</f>
        <v>03-29-22</v>
      </c>
      <c r="B232" s="69" t="str">
        <f>IF(A232="","",'PM Tools 1 '!$C$2)</f>
        <v>Muadz Askarul Muslim</v>
      </c>
      <c r="C232" s="70" t="str">
        <f>VLOOKUP(D232,'Charge Code'!B:D,2,FALSE)</f>
        <v>PT. Tri Adi Bersama</v>
      </c>
      <c r="D232" s="71" t="str">
        <f>IF(A232="","",'PM Tools 1 '!$D$5)</f>
        <v>EKSAD Resource Layanan IT Dev 31 MP - TAB</v>
      </c>
      <c r="E232" s="69">
        <f>IF(A232="","",IF('PM Tools 1 '!D237="",'PM Tools 1 '!E237,'PM Tools 1 '!D237 &amp;" - " &amp; 'PM Tools 1 '!E237))</f>
        <v>0</v>
      </c>
      <c r="F232" s="69">
        <f>IF(A232="","",'PM Tools 1 '!H237)</f>
        <v>0</v>
      </c>
    </row>
    <row r="233" spans="1:6" x14ac:dyDescent="0.25">
      <c r="A233" s="68" t="str">
        <f>IF(ISBLANK('PM Tools 1 '!B238),A232,TEXT('PM Tools 1 '!B238,"mm-dd-yy"))</f>
        <v>03-29-22</v>
      </c>
      <c r="B233" s="69" t="str">
        <f>IF(A233="","",'PM Tools 1 '!$C$2)</f>
        <v>Muadz Askarul Muslim</v>
      </c>
      <c r="C233" s="70" t="str">
        <f>VLOOKUP(D233,'Charge Code'!B:D,2,FALSE)</f>
        <v>PT. Tri Adi Bersama</v>
      </c>
      <c r="D233" s="71" t="str">
        <f>IF(A233="","",'PM Tools 1 '!$D$5)</f>
        <v>EKSAD Resource Layanan IT Dev 31 MP - TAB</v>
      </c>
      <c r="E233" s="69">
        <f>IF(A233="","",IF('PM Tools 1 '!D238="",'PM Tools 1 '!E238,'PM Tools 1 '!D238 &amp;" - " &amp; 'PM Tools 1 '!E238))</f>
        <v>0</v>
      </c>
      <c r="F233" s="69">
        <f>IF(A233="","",'PM Tools 1 '!H238)</f>
        <v>0</v>
      </c>
    </row>
    <row r="234" spans="1:6" x14ac:dyDescent="0.25">
      <c r="A234" s="68" t="str">
        <f>IF(ISBLANK('PM Tools 1 '!B239),A233,TEXT('PM Tools 1 '!B239,"mm-dd-yy"))</f>
        <v>03-29-22</v>
      </c>
      <c r="B234" s="69" t="str">
        <f>IF(A234="","",'PM Tools 1 '!$C$2)</f>
        <v>Muadz Askarul Muslim</v>
      </c>
      <c r="C234" s="70" t="str">
        <f>VLOOKUP(D234,'Charge Code'!B:D,2,FALSE)</f>
        <v>PT. Tri Adi Bersama</v>
      </c>
      <c r="D234" s="71" t="str">
        <f>IF(A234="","",'PM Tools 1 '!$D$5)</f>
        <v>EKSAD Resource Layanan IT Dev 31 MP - TAB</v>
      </c>
      <c r="E234" s="69">
        <f>IF(A234="","",IF('PM Tools 1 '!D239="",'PM Tools 1 '!E239,'PM Tools 1 '!D239 &amp;" - " &amp; 'PM Tools 1 '!E239))</f>
        <v>0</v>
      </c>
      <c r="F234" s="69">
        <f>IF(A234="","",'PM Tools 1 '!H239)</f>
        <v>0</v>
      </c>
    </row>
    <row r="235" spans="1:6" x14ac:dyDescent="0.25">
      <c r="A235" s="68" t="str">
        <f>IF(ISBLANK('PM Tools 1 '!B240),A234,TEXT('PM Tools 1 '!B240,"mm-dd-yy"))</f>
        <v>03-29-22</v>
      </c>
      <c r="B235" s="69" t="str">
        <f>IF(A235="","",'PM Tools 1 '!$C$2)</f>
        <v>Muadz Askarul Muslim</v>
      </c>
      <c r="C235" s="70" t="str">
        <f>VLOOKUP(D235,'Charge Code'!B:D,2,FALSE)</f>
        <v>PT. Tri Adi Bersama</v>
      </c>
      <c r="D235" s="71" t="str">
        <f>IF(A235="","",'PM Tools 1 '!$D$5)</f>
        <v>EKSAD Resource Layanan IT Dev 31 MP - TAB</v>
      </c>
      <c r="E235" s="69">
        <f>IF(A235="","",IF('PM Tools 1 '!D240="",'PM Tools 1 '!E240,'PM Tools 1 '!D240 &amp;" - " &amp; 'PM Tools 1 '!E240))</f>
        <v>0</v>
      </c>
      <c r="F235" s="69">
        <f>IF(A235="","",'PM Tools 1 '!H240)</f>
        <v>0</v>
      </c>
    </row>
    <row r="236" spans="1:6" x14ac:dyDescent="0.25">
      <c r="A236" s="68" t="str">
        <f>IF(ISBLANK('PM Tools 1 '!B241),A235,TEXT('PM Tools 1 '!B241,"mm-dd-yy"))</f>
        <v>03-29-22</v>
      </c>
      <c r="B236" s="69" t="str">
        <f>IF(A236="","",'PM Tools 1 '!$C$2)</f>
        <v>Muadz Askarul Muslim</v>
      </c>
      <c r="C236" s="70" t="str">
        <f>VLOOKUP(D236,'Charge Code'!B:D,2,FALSE)</f>
        <v>PT. Tri Adi Bersama</v>
      </c>
      <c r="D236" s="71" t="str">
        <f>IF(A236="","",'PM Tools 1 '!$D$5)</f>
        <v>EKSAD Resource Layanan IT Dev 31 MP - TAB</v>
      </c>
      <c r="E236" s="69">
        <f>IF(A236="","",IF('PM Tools 1 '!D241="",'PM Tools 1 '!E241,'PM Tools 1 '!D241 &amp;" - " &amp; 'PM Tools 1 '!E241))</f>
        <v>0</v>
      </c>
      <c r="F236" s="69">
        <f>IF(A236="","",'PM Tools 1 '!H241)</f>
        <v>0</v>
      </c>
    </row>
    <row r="237" spans="1:6" x14ac:dyDescent="0.25">
      <c r="A237" s="68" t="str">
        <f>IF(ISBLANK('PM Tools 1 '!B242),A236,TEXT('PM Tools 1 '!B242,"mm-dd-yy"))</f>
        <v>03-29-22</v>
      </c>
      <c r="B237" s="69" t="str">
        <f>IF(A237="","",'PM Tools 1 '!$C$2)</f>
        <v>Muadz Askarul Muslim</v>
      </c>
      <c r="C237" s="70" t="str">
        <f>VLOOKUP(D237,'Charge Code'!B:D,2,FALSE)</f>
        <v>PT. Tri Adi Bersama</v>
      </c>
      <c r="D237" s="71" t="str">
        <f>IF(A237="","",'PM Tools 1 '!$D$5)</f>
        <v>EKSAD Resource Layanan IT Dev 31 MP - TAB</v>
      </c>
      <c r="E237" s="69">
        <f>IF(A237="","",IF('PM Tools 1 '!D242="",'PM Tools 1 '!E242,'PM Tools 1 '!D242 &amp;" - " &amp; 'PM Tools 1 '!E242))</f>
        <v>0</v>
      </c>
      <c r="F237" s="69">
        <f>IF(A237="","",'PM Tools 1 '!H242)</f>
        <v>0</v>
      </c>
    </row>
    <row r="238" spans="1:6" x14ac:dyDescent="0.25">
      <c r="A238" s="68" t="str">
        <f>IF(ISBLANK('PM Tools 1 '!B243),A237,TEXT('PM Tools 1 '!B243,"mm-dd-yy"))</f>
        <v>03-29-22</v>
      </c>
      <c r="B238" s="69" t="str">
        <f>IF(A238="","",'PM Tools 1 '!$C$2)</f>
        <v>Muadz Askarul Muslim</v>
      </c>
      <c r="C238" s="70" t="str">
        <f>VLOOKUP(D238,'Charge Code'!B:D,2,FALSE)</f>
        <v>PT. Tri Adi Bersama</v>
      </c>
      <c r="D238" s="71" t="str">
        <f>IF(A238="","",'PM Tools 1 '!$D$5)</f>
        <v>EKSAD Resource Layanan IT Dev 31 MP - TAB</v>
      </c>
      <c r="E238" s="69">
        <f>IF(A238="","",IF('PM Tools 1 '!D243="",'PM Tools 1 '!E243,'PM Tools 1 '!D243 &amp;" - " &amp; 'PM Tools 1 '!E243))</f>
        <v>0</v>
      </c>
      <c r="F238" s="69">
        <f>IF(A238="","",'PM Tools 1 '!H243)</f>
        <v>0</v>
      </c>
    </row>
    <row r="239" spans="1:6" x14ac:dyDescent="0.25">
      <c r="A239" s="68" t="str">
        <f>IF(ISBLANK('PM Tools 1 '!B244),A238,TEXT('PM Tools 1 '!B244,"mm-dd-yy"))</f>
        <v>03-29-22</v>
      </c>
      <c r="B239" s="69" t="str">
        <f>IF(A239="","",'PM Tools 1 '!$C$2)</f>
        <v>Muadz Askarul Muslim</v>
      </c>
      <c r="C239" s="70" t="str">
        <f>VLOOKUP(D239,'Charge Code'!B:D,2,FALSE)</f>
        <v>PT. Tri Adi Bersama</v>
      </c>
      <c r="D239" s="71" t="str">
        <f>IF(A239="","",'PM Tools 1 '!$D$5)</f>
        <v>EKSAD Resource Layanan IT Dev 31 MP - TAB</v>
      </c>
      <c r="E239" s="69">
        <f>IF(A239="","",IF('PM Tools 1 '!D244="",'PM Tools 1 '!E244,'PM Tools 1 '!D244 &amp;" - " &amp; 'PM Tools 1 '!E244))</f>
        <v>0</v>
      </c>
      <c r="F239" s="69">
        <f>IF(A239="","",'PM Tools 1 '!H244)</f>
        <v>0</v>
      </c>
    </row>
    <row r="240" spans="1:6" x14ac:dyDescent="0.25">
      <c r="A240" s="68" t="str">
        <f>IF(ISBLANK('PM Tools 1 '!B245),A239,TEXT('PM Tools 1 '!B245,"mm-dd-yy"))</f>
        <v>03-29-22</v>
      </c>
      <c r="B240" s="69" t="str">
        <f>IF(A240="","",'PM Tools 1 '!$C$2)</f>
        <v>Muadz Askarul Muslim</v>
      </c>
      <c r="C240" s="70" t="str">
        <f>VLOOKUP(D240,'Charge Code'!B:D,2,FALSE)</f>
        <v>PT. Tri Adi Bersama</v>
      </c>
      <c r="D240" s="71" t="str">
        <f>IF(A240="","",'PM Tools 1 '!$D$5)</f>
        <v>EKSAD Resource Layanan IT Dev 31 MP - TAB</v>
      </c>
      <c r="E240" s="69">
        <f>IF(A240="","",IF('PM Tools 1 '!D245="",'PM Tools 1 '!E245,'PM Tools 1 '!D245 &amp;" - " &amp; 'PM Tools 1 '!E245))</f>
        <v>0</v>
      </c>
      <c r="F240" s="69">
        <f>IF(A240="","",'PM Tools 1 '!H245)</f>
        <v>0</v>
      </c>
    </row>
    <row r="241" spans="1:6" x14ac:dyDescent="0.25">
      <c r="A241" s="68" t="str">
        <f>IF(ISBLANK('PM Tools 1 '!B246),A240,TEXT('PM Tools 1 '!B246,"mm-dd-yy"))</f>
        <v>03-29-22</v>
      </c>
      <c r="B241" s="69" t="str">
        <f>IF(A241="","",'PM Tools 1 '!$C$2)</f>
        <v>Muadz Askarul Muslim</v>
      </c>
      <c r="C241" s="70" t="str">
        <f>VLOOKUP(D241,'Charge Code'!B:D,2,FALSE)</f>
        <v>PT. Tri Adi Bersama</v>
      </c>
      <c r="D241" s="71" t="str">
        <f>IF(A241="","",'PM Tools 1 '!$D$5)</f>
        <v>EKSAD Resource Layanan IT Dev 31 MP - TAB</v>
      </c>
      <c r="E241" s="69">
        <f>IF(A241="","",IF('PM Tools 1 '!D246="",'PM Tools 1 '!E246,'PM Tools 1 '!D246 &amp;" - " &amp; 'PM Tools 1 '!E246))</f>
        <v>0</v>
      </c>
      <c r="F241" s="69">
        <f>IF(A241="","",'PM Tools 1 '!H246)</f>
        <v>0</v>
      </c>
    </row>
    <row r="242" spans="1:6" x14ac:dyDescent="0.25">
      <c r="A242" s="68" t="str">
        <f>IF(ISBLANK('PM Tools 1 '!B247),A241,TEXT('PM Tools 1 '!B247,"mm-dd-yy"))</f>
        <v>03-30-22</v>
      </c>
      <c r="B242" s="69" t="str">
        <f>IF(A242="","",'PM Tools 1 '!$C$2)</f>
        <v>Muadz Askarul Muslim</v>
      </c>
      <c r="C242" s="70" t="str">
        <f>VLOOKUP(D242,'Charge Code'!B:D,2,FALSE)</f>
        <v>PT. Tri Adi Bersama</v>
      </c>
      <c r="D242" s="71" t="str">
        <f>IF(A242="","",'PM Tools 1 '!$D$5)</f>
        <v>EKSAD Resource Layanan IT Dev 31 MP - TAB</v>
      </c>
      <c r="E242" s="69">
        <f>IF(A242="","",IF('PM Tools 1 '!D247="",'PM Tools 1 '!E247,'PM Tools 1 '!D247 &amp;" - " &amp; 'PM Tools 1 '!E247))</f>
        <v>0</v>
      </c>
      <c r="F242" s="69">
        <f>IF(A242="","",'PM Tools 1 '!H247)</f>
        <v>0</v>
      </c>
    </row>
    <row r="243" spans="1:6" x14ac:dyDescent="0.25">
      <c r="A243" s="68" t="str">
        <f>IF(ISBLANK('PM Tools 1 '!B248),A242,TEXT('PM Tools 1 '!B248,"mm-dd-yy"))</f>
        <v>03-30-22</v>
      </c>
      <c r="B243" s="69" t="str">
        <f>IF(A243="","",'PM Tools 1 '!$C$2)</f>
        <v>Muadz Askarul Muslim</v>
      </c>
      <c r="C243" s="70" t="str">
        <f>VLOOKUP(D243,'Charge Code'!B:D,2,FALSE)</f>
        <v>PT. Tri Adi Bersama</v>
      </c>
      <c r="D243" s="71" t="str">
        <f>IF(A243="","",'PM Tools 1 '!$D$5)</f>
        <v>EKSAD Resource Layanan IT Dev 31 MP - TAB</v>
      </c>
      <c r="E243" s="69">
        <f>IF(A243="","",IF('PM Tools 1 '!D248="",'PM Tools 1 '!E248,'PM Tools 1 '!D248 &amp;" - " &amp; 'PM Tools 1 '!E248))</f>
        <v>0</v>
      </c>
      <c r="F243" s="69">
        <f>IF(A243="","",'PM Tools 1 '!H248)</f>
        <v>0</v>
      </c>
    </row>
    <row r="244" spans="1:6" x14ac:dyDescent="0.25">
      <c r="A244" s="68" t="str">
        <f>IF(ISBLANK('PM Tools 1 '!B249),A243,TEXT('PM Tools 1 '!B249,"mm-dd-yy"))</f>
        <v>03-30-22</v>
      </c>
      <c r="B244" s="69" t="str">
        <f>IF(A244="","",'PM Tools 1 '!$C$2)</f>
        <v>Muadz Askarul Muslim</v>
      </c>
      <c r="C244" s="70" t="str">
        <f>VLOOKUP(D244,'Charge Code'!B:D,2,FALSE)</f>
        <v>PT. Tri Adi Bersama</v>
      </c>
      <c r="D244" s="71" t="str">
        <f>IF(A244="","",'PM Tools 1 '!$D$5)</f>
        <v>EKSAD Resource Layanan IT Dev 31 MP - TAB</v>
      </c>
      <c r="E244" s="69">
        <f>IF(A244="","",IF('PM Tools 1 '!D249="",'PM Tools 1 '!E249,'PM Tools 1 '!D249 &amp;" - " &amp; 'PM Tools 1 '!E249))</f>
        <v>0</v>
      </c>
      <c r="F244" s="69">
        <f>IF(A244="","",'PM Tools 1 '!H249)</f>
        <v>0</v>
      </c>
    </row>
    <row r="245" spans="1:6" x14ac:dyDescent="0.25">
      <c r="A245" s="68" t="str">
        <f>IF(ISBLANK('PM Tools 1 '!B250),A244,TEXT('PM Tools 1 '!B250,"mm-dd-yy"))</f>
        <v>03-30-22</v>
      </c>
      <c r="B245" s="69" t="str">
        <f>IF(A245="","",'PM Tools 1 '!$C$2)</f>
        <v>Muadz Askarul Muslim</v>
      </c>
      <c r="C245" s="70" t="str">
        <f>VLOOKUP(D245,'Charge Code'!B:D,2,FALSE)</f>
        <v>PT. Tri Adi Bersama</v>
      </c>
      <c r="D245" s="71" t="str">
        <f>IF(A245="","",'PM Tools 1 '!$D$5)</f>
        <v>EKSAD Resource Layanan IT Dev 31 MP - TAB</v>
      </c>
      <c r="E245" s="69">
        <f>IF(A245="","",IF('PM Tools 1 '!D250="",'PM Tools 1 '!E250,'PM Tools 1 '!D250 &amp;" - " &amp; 'PM Tools 1 '!E250))</f>
        <v>0</v>
      </c>
      <c r="F245" s="69">
        <f>IF(A245="","",'PM Tools 1 '!H250)</f>
        <v>0</v>
      </c>
    </row>
    <row r="246" spans="1:6" x14ac:dyDescent="0.25">
      <c r="A246" s="68" t="str">
        <f>IF(ISBLANK('PM Tools 1 '!B251),A245,TEXT('PM Tools 1 '!B251,"mm-dd-yy"))</f>
        <v>03-30-22</v>
      </c>
      <c r="B246" s="69" t="str">
        <f>IF(A246="","",'PM Tools 1 '!$C$2)</f>
        <v>Muadz Askarul Muslim</v>
      </c>
      <c r="C246" s="70" t="str">
        <f>VLOOKUP(D246,'Charge Code'!B:D,2,FALSE)</f>
        <v>PT. Tri Adi Bersama</v>
      </c>
      <c r="D246" s="71" t="str">
        <f>IF(A246="","",'PM Tools 1 '!$D$5)</f>
        <v>EKSAD Resource Layanan IT Dev 31 MP - TAB</v>
      </c>
      <c r="E246" s="69">
        <f>IF(A246="","",IF('PM Tools 1 '!D251="",'PM Tools 1 '!E251,'PM Tools 1 '!D251 &amp;" - " &amp; 'PM Tools 1 '!E251))</f>
        <v>0</v>
      </c>
      <c r="F246" s="69">
        <f>IF(A246="","",'PM Tools 1 '!H251)</f>
        <v>0</v>
      </c>
    </row>
    <row r="247" spans="1:6" x14ac:dyDescent="0.25">
      <c r="A247" s="68" t="str">
        <f>IF(ISBLANK('PM Tools 1 '!B252),A246,TEXT('PM Tools 1 '!B252,"mm-dd-yy"))</f>
        <v>03-30-22</v>
      </c>
      <c r="B247" s="69" t="str">
        <f>IF(A247="","",'PM Tools 1 '!$C$2)</f>
        <v>Muadz Askarul Muslim</v>
      </c>
      <c r="C247" s="70" t="str">
        <f>VLOOKUP(D247,'Charge Code'!B:D,2,FALSE)</f>
        <v>PT. Tri Adi Bersama</v>
      </c>
      <c r="D247" s="71" t="str">
        <f>IF(A247="","",'PM Tools 1 '!$D$5)</f>
        <v>EKSAD Resource Layanan IT Dev 31 MP - TAB</v>
      </c>
      <c r="E247" s="69">
        <f>IF(A247="","",IF('PM Tools 1 '!D252="",'PM Tools 1 '!E252,'PM Tools 1 '!D252 &amp;" - " &amp; 'PM Tools 1 '!E252))</f>
        <v>0</v>
      </c>
      <c r="F247" s="69">
        <f>IF(A247="","",'PM Tools 1 '!H252)</f>
        <v>0</v>
      </c>
    </row>
    <row r="248" spans="1:6" x14ac:dyDescent="0.25">
      <c r="A248" s="68" t="str">
        <f>IF(ISBLANK('PM Tools 1 '!B253),A247,TEXT('PM Tools 1 '!B253,"mm-dd-yy"))</f>
        <v>03-30-22</v>
      </c>
      <c r="B248" s="69" t="str">
        <f>IF(A248="","",'PM Tools 1 '!$C$2)</f>
        <v>Muadz Askarul Muslim</v>
      </c>
      <c r="C248" s="70" t="str">
        <f>VLOOKUP(D248,'Charge Code'!B:D,2,FALSE)</f>
        <v>PT. Tri Adi Bersama</v>
      </c>
      <c r="D248" s="71" t="str">
        <f>IF(A248="","",'PM Tools 1 '!$D$5)</f>
        <v>EKSAD Resource Layanan IT Dev 31 MP - TAB</v>
      </c>
      <c r="E248" s="69">
        <f>IF(A248="","",IF('PM Tools 1 '!D253="",'PM Tools 1 '!E253,'PM Tools 1 '!D253 &amp;" - " &amp; 'PM Tools 1 '!E253))</f>
        <v>0</v>
      </c>
      <c r="F248" s="69">
        <f>IF(A248="","",'PM Tools 1 '!H253)</f>
        <v>0</v>
      </c>
    </row>
    <row r="249" spans="1:6" x14ac:dyDescent="0.25">
      <c r="A249" s="68" t="str">
        <f>IF(ISBLANK('PM Tools 1 '!B254),A248,TEXT('PM Tools 1 '!B254,"mm-dd-yy"))</f>
        <v>03-30-22</v>
      </c>
      <c r="B249" s="69" t="str">
        <f>IF(A249="","",'PM Tools 1 '!$C$2)</f>
        <v>Muadz Askarul Muslim</v>
      </c>
      <c r="C249" s="70" t="str">
        <f>VLOOKUP(D249,'Charge Code'!B:D,2,FALSE)</f>
        <v>PT. Tri Adi Bersama</v>
      </c>
      <c r="D249" s="71" t="str">
        <f>IF(A249="","",'PM Tools 1 '!$D$5)</f>
        <v>EKSAD Resource Layanan IT Dev 31 MP - TAB</v>
      </c>
      <c r="E249" s="69">
        <f>IF(A249="","",IF('PM Tools 1 '!D254="",'PM Tools 1 '!E254,'PM Tools 1 '!D254 &amp;" - " &amp; 'PM Tools 1 '!E254))</f>
        <v>0</v>
      </c>
      <c r="F249" s="69">
        <f>IF(A249="","",'PM Tools 1 '!H254)</f>
        <v>0</v>
      </c>
    </row>
    <row r="250" spans="1:6" x14ac:dyDescent="0.25">
      <c r="A250" s="68" t="str">
        <f>IF(ISBLANK('PM Tools 1 '!B255),A249,TEXT('PM Tools 1 '!B255,"mm-dd-yy"))</f>
        <v>03-30-22</v>
      </c>
      <c r="B250" s="69" t="str">
        <f>IF(A250="","",'PM Tools 1 '!$C$2)</f>
        <v>Muadz Askarul Muslim</v>
      </c>
      <c r="C250" s="70" t="str">
        <f>VLOOKUP(D250,'Charge Code'!B:D,2,FALSE)</f>
        <v>PT. Tri Adi Bersama</v>
      </c>
      <c r="D250" s="71" t="str">
        <f>IF(A250="","",'PM Tools 1 '!$D$5)</f>
        <v>EKSAD Resource Layanan IT Dev 31 MP - TAB</v>
      </c>
      <c r="E250" s="69">
        <f>IF(A250="","",IF('PM Tools 1 '!D255="",'PM Tools 1 '!E255,'PM Tools 1 '!D255 &amp;" - " &amp; 'PM Tools 1 '!E255))</f>
        <v>0</v>
      </c>
      <c r="F250" s="69">
        <f>IF(A250="","",'PM Tools 1 '!H255)</f>
        <v>0</v>
      </c>
    </row>
    <row r="251" spans="1:6" x14ac:dyDescent="0.25">
      <c r="A251" s="68" t="str">
        <f>IF(ISBLANK('PM Tools 1 '!B256),A250,TEXT('PM Tools 1 '!B256,"mm-dd-yy"))</f>
        <v>03-30-22</v>
      </c>
      <c r="B251" s="69" t="str">
        <f>IF(A251="","",'PM Tools 1 '!$C$2)</f>
        <v>Muadz Askarul Muslim</v>
      </c>
      <c r="C251" s="70" t="str">
        <f>VLOOKUP(D251,'Charge Code'!B:D,2,FALSE)</f>
        <v>PT. Tri Adi Bersama</v>
      </c>
      <c r="D251" s="71" t="str">
        <f>IF(A251="","",'PM Tools 1 '!$D$5)</f>
        <v>EKSAD Resource Layanan IT Dev 31 MP - TAB</v>
      </c>
      <c r="E251" s="69">
        <f>IF(A251="","",IF('PM Tools 1 '!D256="",'PM Tools 1 '!E256,'PM Tools 1 '!D256 &amp;" - " &amp; 'PM Tools 1 '!E256))</f>
        <v>0</v>
      </c>
      <c r="F251" s="69">
        <f>IF(A251="","",'PM Tools 1 '!H256)</f>
        <v>0</v>
      </c>
    </row>
    <row r="252" spans="1:6" x14ac:dyDescent="0.25">
      <c r="A252" s="68" t="str">
        <f>IF(ISBLANK('PM Tools 1 '!B257),A251,TEXT('PM Tools 1 '!B257,"mm-dd-yy"))</f>
        <v>03-30-22</v>
      </c>
      <c r="B252" s="69" t="str">
        <f>IF(A252="","",'PM Tools 1 '!$C$2)</f>
        <v>Muadz Askarul Muslim</v>
      </c>
      <c r="C252" s="70" t="str">
        <f>VLOOKUP(D252,'Charge Code'!B:D,2,FALSE)</f>
        <v>PT. Tri Adi Bersama</v>
      </c>
      <c r="D252" s="71" t="str">
        <f>IF(A252="","",'PM Tools 1 '!$D$5)</f>
        <v>EKSAD Resource Layanan IT Dev 31 MP - TAB</v>
      </c>
      <c r="E252" s="69">
        <f>IF(A252="","",IF('PM Tools 1 '!D257="",'PM Tools 1 '!E257,'PM Tools 1 '!D257 &amp;" - " &amp; 'PM Tools 1 '!E257))</f>
        <v>0</v>
      </c>
      <c r="F252" s="69">
        <f>IF(A252="","",'PM Tools 1 '!H257)</f>
        <v>0</v>
      </c>
    </row>
    <row r="253" spans="1:6" x14ac:dyDescent="0.25">
      <c r="A253" s="68" t="str">
        <f>IF(ISBLANK('PM Tools 1 '!B258),A252,TEXT('PM Tools 1 '!B258,"mm-dd-yy"))</f>
        <v>03-30-22</v>
      </c>
      <c r="B253" s="69" t="str">
        <f>IF(A253="","",'PM Tools 1 '!$C$2)</f>
        <v>Muadz Askarul Muslim</v>
      </c>
      <c r="C253" s="70" t="str">
        <f>VLOOKUP(D253,'Charge Code'!B:D,2,FALSE)</f>
        <v>PT. Tri Adi Bersama</v>
      </c>
      <c r="D253" s="71" t="str">
        <f>IF(A253="","",'PM Tools 1 '!$D$5)</f>
        <v>EKSAD Resource Layanan IT Dev 31 MP - TAB</v>
      </c>
      <c r="E253" s="69">
        <f>IF(A253="","",IF('PM Tools 1 '!D258="",'PM Tools 1 '!E258,'PM Tools 1 '!D258 &amp;" - " &amp; 'PM Tools 1 '!E258))</f>
        <v>0</v>
      </c>
      <c r="F253" s="69">
        <f>IF(A253="","",'PM Tools 1 '!H258)</f>
        <v>0</v>
      </c>
    </row>
    <row r="254" spans="1:6" x14ac:dyDescent="0.25">
      <c r="A254" s="68" t="str">
        <f>IF(ISBLANK('PM Tools 1 '!B259),A253,TEXT('PM Tools 1 '!B259,"mm-dd-yy"))</f>
        <v>03-30-22</v>
      </c>
      <c r="B254" s="69" t="str">
        <f>IF(A254="","",'PM Tools 1 '!$C$2)</f>
        <v>Muadz Askarul Muslim</v>
      </c>
      <c r="C254" s="70" t="str">
        <f>VLOOKUP(D254,'Charge Code'!B:D,2,FALSE)</f>
        <v>PT. Tri Adi Bersama</v>
      </c>
      <c r="D254" s="71" t="str">
        <f>IF(A254="","",'PM Tools 1 '!$D$5)</f>
        <v>EKSAD Resource Layanan IT Dev 31 MP - TAB</v>
      </c>
      <c r="E254" s="69">
        <f>IF(A254="","",IF('PM Tools 1 '!D259="",'PM Tools 1 '!E259,'PM Tools 1 '!D259 &amp;" - " &amp; 'PM Tools 1 '!E259))</f>
        <v>0</v>
      </c>
      <c r="F254" s="69">
        <f>IF(A254="","",'PM Tools 1 '!H259)</f>
        <v>0</v>
      </c>
    </row>
    <row r="255" spans="1:6" x14ac:dyDescent="0.25">
      <c r="A255" s="68" t="str">
        <f>IF(ISBLANK('PM Tools 1 '!B260),A254,TEXT('PM Tools 1 '!B260,"mm-dd-yy"))</f>
        <v>03-30-22</v>
      </c>
      <c r="B255" s="69" t="str">
        <f>IF(A255="","",'PM Tools 1 '!$C$2)</f>
        <v>Muadz Askarul Muslim</v>
      </c>
      <c r="C255" s="70" t="str">
        <f>VLOOKUP(D255,'Charge Code'!B:D,2,FALSE)</f>
        <v>PT. Tri Adi Bersama</v>
      </c>
      <c r="D255" s="71" t="str">
        <f>IF(A255="","",'PM Tools 1 '!$D$5)</f>
        <v>EKSAD Resource Layanan IT Dev 31 MP - TAB</v>
      </c>
      <c r="E255" s="69">
        <f>IF(A255="","",IF('PM Tools 1 '!D260="",'PM Tools 1 '!E260,'PM Tools 1 '!D260 &amp;" - " &amp; 'PM Tools 1 '!E260))</f>
        <v>0</v>
      </c>
      <c r="F255" s="69">
        <f>IF(A255="","",'PM Tools 1 '!H260)</f>
        <v>0</v>
      </c>
    </row>
    <row r="256" spans="1:6" x14ac:dyDescent="0.25">
      <c r="A256" s="68" t="str">
        <f>IF(ISBLANK('PM Tools 1 '!B261),A255,TEXT('PM Tools 1 '!B261,"mm-dd-yy"))</f>
        <v>03-30-22</v>
      </c>
      <c r="B256" s="69" t="str">
        <f>IF(A256="","",'PM Tools 1 '!$C$2)</f>
        <v>Muadz Askarul Muslim</v>
      </c>
      <c r="C256" s="70" t="str">
        <f>VLOOKUP(D256,'Charge Code'!B:D,2,FALSE)</f>
        <v>PT. Tri Adi Bersama</v>
      </c>
      <c r="D256" s="71" t="str">
        <f>IF(A256="","",'PM Tools 1 '!$D$5)</f>
        <v>EKSAD Resource Layanan IT Dev 31 MP - TAB</v>
      </c>
      <c r="E256" s="69">
        <f>IF(A256="","",IF('PM Tools 1 '!D261="",'PM Tools 1 '!E261,'PM Tools 1 '!D261 &amp;" - " &amp; 'PM Tools 1 '!E261))</f>
        <v>0</v>
      </c>
      <c r="F256" s="69">
        <f>IF(A256="","",'PM Tools 1 '!H261)</f>
        <v>0</v>
      </c>
    </row>
    <row r="257" spans="1:6" x14ac:dyDescent="0.25">
      <c r="A257" s="68" t="str">
        <f>IF(ISBLANK('PM Tools 1 '!B262),A256,TEXT('PM Tools 1 '!B262,"mm-dd-yy"))</f>
        <v>03-30-22</v>
      </c>
      <c r="B257" s="69" t="str">
        <f>IF(A257="","",'PM Tools 1 '!$C$2)</f>
        <v>Muadz Askarul Muslim</v>
      </c>
      <c r="C257" s="70" t="str">
        <f>VLOOKUP(D257,'Charge Code'!B:D,2,FALSE)</f>
        <v>PT. Tri Adi Bersama</v>
      </c>
      <c r="D257" s="71" t="str">
        <f>IF(A257="","",'PM Tools 1 '!$D$5)</f>
        <v>EKSAD Resource Layanan IT Dev 31 MP - TAB</v>
      </c>
      <c r="E257" s="69">
        <f>IF(A257="","",IF('PM Tools 1 '!D262="",'PM Tools 1 '!E262,'PM Tools 1 '!D262 &amp;" - " &amp; 'PM Tools 1 '!E262))</f>
        <v>0</v>
      </c>
      <c r="F257" s="69">
        <f>IF(A257="","",'PM Tools 1 '!H262)</f>
        <v>0</v>
      </c>
    </row>
    <row r="258" spans="1:6" x14ac:dyDescent="0.25">
      <c r="A258" s="68" t="str">
        <f>IF(ISBLANK('PM Tools 1 '!B263),A257,TEXT('PM Tools 1 '!B263,"mm-dd-yy"))</f>
        <v>03-31-22</v>
      </c>
      <c r="B258" s="69" t="str">
        <f>IF(A258="","",'PM Tools 1 '!$C$2)</f>
        <v>Muadz Askarul Muslim</v>
      </c>
      <c r="C258" s="70" t="str">
        <f>VLOOKUP(D258,'Charge Code'!B:D,2,FALSE)</f>
        <v>PT. Tri Adi Bersama</v>
      </c>
      <c r="D258" s="71" t="str">
        <f>IF(A258="","",'PM Tools 1 '!$D$5)</f>
        <v>EKSAD Resource Layanan IT Dev 31 MP - TAB</v>
      </c>
      <c r="E258" s="69">
        <f>IF(A258="","",IF('PM Tools 1 '!D263="",'PM Tools 1 '!E263,'PM Tools 1 '!D263 &amp;" - " &amp; 'PM Tools 1 '!E263))</f>
        <v>0</v>
      </c>
      <c r="F258" s="69">
        <f>IF(A258="","",'PM Tools 1 '!H263)</f>
        <v>0</v>
      </c>
    </row>
    <row r="259" spans="1:6" x14ac:dyDescent="0.25">
      <c r="A259" s="68" t="str">
        <f>IF(ISBLANK('PM Tools 1 '!B264),A258,TEXT('PM Tools 1 '!B264,"mm-dd-yy"))</f>
        <v>03-31-22</v>
      </c>
      <c r="B259" s="69" t="str">
        <f>IF(A259="","",'PM Tools 1 '!$C$2)</f>
        <v>Muadz Askarul Muslim</v>
      </c>
      <c r="C259" s="70" t="str">
        <f>VLOOKUP(D259,'Charge Code'!B:D,2,FALSE)</f>
        <v>PT. Tri Adi Bersama</v>
      </c>
      <c r="D259" s="71" t="str">
        <f>IF(A259="","",'PM Tools 1 '!$D$5)</f>
        <v>EKSAD Resource Layanan IT Dev 31 MP - TAB</v>
      </c>
      <c r="E259" s="69">
        <f>IF(A259="","",IF('PM Tools 1 '!D264="",'PM Tools 1 '!E264,'PM Tools 1 '!D264 &amp;" - " &amp; 'PM Tools 1 '!E264))</f>
        <v>0</v>
      </c>
      <c r="F259" s="69">
        <f>IF(A259="","",'PM Tools 1 '!H264)</f>
        <v>0</v>
      </c>
    </row>
    <row r="260" spans="1:6" x14ac:dyDescent="0.25">
      <c r="A260" s="68" t="str">
        <f>IF(ISBLANK('PM Tools 1 '!B265),A259,TEXT('PM Tools 1 '!B265,"mm-dd-yy"))</f>
        <v>03-31-22</v>
      </c>
      <c r="B260" s="69" t="str">
        <f>IF(A260="","",'PM Tools 1 '!$C$2)</f>
        <v>Muadz Askarul Muslim</v>
      </c>
      <c r="C260" s="70" t="str">
        <f>VLOOKUP(D260,'Charge Code'!B:D,2,FALSE)</f>
        <v>PT. Tri Adi Bersama</v>
      </c>
      <c r="D260" s="71" t="str">
        <f>IF(A260="","",'PM Tools 1 '!$D$5)</f>
        <v>EKSAD Resource Layanan IT Dev 31 MP - TAB</v>
      </c>
      <c r="E260" s="69">
        <f>IF(A260="","",IF('PM Tools 1 '!D265="",'PM Tools 1 '!E265,'PM Tools 1 '!D265 &amp;" - " &amp; 'PM Tools 1 '!E265))</f>
        <v>0</v>
      </c>
      <c r="F260" s="69">
        <f>IF(A260="","",'PM Tools 1 '!H265)</f>
        <v>0</v>
      </c>
    </row>
    <row r="261" spans="1:6" x14ac:dyDescent="0.25">
      <c r="A261" s="68" t="str">
        <f>IF(ISBLANK('PM Tools 1 '!B266),A260,TEXT('PM Tools 1 '!B266,"mm-dd-yy"))</f>
        <v>03-31-22</v>
      </c>
      <c r="B261" s="69" t="str">
        <f>IF(A261="","",'PM Tools 1 '!$C$2)</f>
        <v>Muadz Askarul Muslim</v>
      </c>
      <c r="C261" s="70" t="str">
        <f>VLOOKUP(D261,'Charge Code'!B:D,2,FALSE)</f>
        <v>PT. Tri Adi Bersama</v>
      </c>
      <c r="D261" s="71" t="str">
        <f>IF(A261="","",'PM Tools 1 '!$D$5)</f>
        <v>EKSAD Resource Layanan IT Dev 31 MP - TAB</v>
      </c>
      <c r="E261" s="69">
        <f>IF(A261="","",IF('PM Tools 1 '!D266="",'PM Tools 1 '!E266,'PM Tools 1 '!D266 &amp;" - " &amp; 'PM Tools 1 '!E266))</f>
        <v>0</v>
      </c>
      <c r="F261" s="69">
        <f>IF(A261="","",'PM Tools 1 '!H266)</f>
        <v>0</v>
      </c>
    </row>
    <row r="262" spans="1:6" x14ac:dyDescent="0.25">
      <c r="A262" s="68" t="str">
        <f>IF(ISBLANK('PM Tools 1 '!B267),A261,TEXT('PM Tools 1 '!B267,"mm-dd-yy"))</f>
        <v>03-31-22</v>
      </c>
      <c r="B262" s="69" t="str">
        <f>IF(A262="","",'PM Tools 1 '!$C$2)</f>
        <v>Muadz Askarul Muslim</v>
      </c>
      <c r="C262" s="70" t="str">
        <f>VLOOKUP(D262,'Charge Code'!B:D,2,FALSE)</f>
        <v>PT. Tri Adi Bersama</v>
      </c>
      <c r="D262" s="71" t="str">
        <f>IF(A262="","",'PM Tools 1 '!$D$5)</f>
        <v>EKSAD Resource Layanan IT Dev 31 MP - TAB</v>
      </c>
      <c r="E262" s="69">
        <f>IF(A262="","",IF('PM Tools 1 '!D267="",'PM Tools 1 '!E267,'PM Tools 1 '!D267 &amp;" - " &amp; 'PM Tools 1 '!E267))</f>
        <v>0</v>
      </c>
      <c r="F262" s="69">
        <f>IF(A262="","",'PM Tools 1 '!H267)</f>
        <v>0</v>
      </c>
    </row>
    <row r="263" spans="1:6" x14ac:dyDescent="0.25">
      <c r="A263" s="68" t="str">
        <f>IF(ISBLANK('PM Tools 1 '!B268),A262,TEXT('PM Tools 1 '!B268,"mm-dd-yy"))</f>
        <v>03-31-22</v>
      </c>
      <c r="B263" s="69" t="str">
        <f>IF(A263="","",'PM Tools 1 '!$C$2)</f>
        <v>Muadz Askarul Muslim</v>
      </c>
      <c r="C263" s="70" t="str">
        <f>VLOOKUP(D263,'Charge Code'!B:D,2,FALSE)</f>
        <v>PT. Tri Adi Bersama</v>
      </c>
      <c r="D263" s="71" t="str">
        <f>IF(A263="","",'PM Tools 1 '!$D$5)</f>
        <v>EKSAD Resource Layanan IT Dev 31 MP - TAB</v>
      </c>
      <c r="E263" s="69">
        <f>IF(A263="","",IF('PM Tools 1 '!D268="",'PM Tools 1 '!E268,'PM Tools 1 '!D268 &amp;" - " &amp; 'PM Tools 1 '!E268))</f>
        <v>0</v>
      </c>
      <c r="F263" s="69">
        <f>IF(A263="","",'PM Tools 1 '!H268)</f>
        <v>0</v>
      </c>
    </row>
    <row r="264" spans="1:6" x14ac:dyDescent="0.25">
      <c r="A264" s="68" t="str">
        <f>IF(ISBLANK('PM Tools 1 '!B269),A263,TEXT('PM Tools 1 '!B269,"mm-dd-yy"))</f>
        <v>03-31-22</v>
      </c>
      <c r="B264" s="69" t="str">
        <f>IF(A264="","",'PM Tools 1 '!$C$2)</f>
        <v>Muadz Askarul Muslim</v>
      </c>
      <c r="C264" s="70" t="str">
        <f>VLOOKUP(D264,'Charge Code'!B:D,2,FALSE)</f>
        <v>PT. Tri Adi Bersama</v>
      </c>
      <c r="D264" s="71" t="str">
        <f>IF(A264="","",'PM Tools 1 '!$D$5)</f>
        <v>EKSAD Resource Layanan IT Dev 31 MP - TAB</v>
      </c>
      <c r="E264" s="69">
        <f>IF(A264="","",IF('PM Tools 1 '!D269="",'PM Tools 1 '!E269,'PM Tools 1 '!D269 &amp;" - " &amp; 'PM Tools 1 '!E269))</f>
        <v>0</v>
      </c>
      <c r="F264" s="69">
        <f>IF(A264="","",'PM Tools 1 '!H269)</f>
        <v>0</v>
      </c>
    </row>
    <row r="265" spans="1:6" x14ac:dyDescent="0.25">
      <c r="A265" s="68" t="str">
        <f>IF(ISBLANK('PM Tools 1 '!B270),A264,TEXT('PM Tools 1 '!B270,"mm-dd-yy"))</f>
        <v>03-31-22</v>
      </c>
      <c r="B265" s="69" t="str">
        <f>IF(A265="","",'PM Tools 1 '!$C$2)</f>
        <v>Muadz Askarul Muslim</v>
      </c>
      <c r="C265" s="70" t="str">
        <f>VLOOKUP(D265,'Charge Code'!B:D,2,FALSE)</f>
        <v>PT. Tri Adi Bersama</v>
      </c>
      <c r="D265" s="71" t="str">
        <f>IF(A265="","",'PM Tools 1 '!$D$5)</f>
        <v>EKSAD Resource Layanan IT Dev 31 MP - TAB</v>
      </c>
      <c r="E265" s="69">
        <f>IF(A265="","",IF('PM Tools 1 '!D270="",'PM Tools 1 '!E270,'PM Tools 1 '!D270 &amp;" - " &amp; 'PM Tools 1 '!E270))</f>
        <v>0</v>
      </c>
      <c r="F265" s="69">
        <f>IF(A265="","",'PM Tools 1 '!H270)</f>
        <v>0</v>
      </c>
    </row>
    <row r="266" spans="1:6" x14ac:dyDescent="0.25">
      <c r="A266" s="68" t="str">
        <f>IF(ISBLANK('PM Tools 1 '!B271),A265,TEXT('PM Tools 1 '!B271,"mm-dd-yy"))</f>
        <v>03-31-22</v>
      </c>
      <c r="B266" s="69" t="str">
        <f>IF(A266="","",'PM Tools 1 '!$C$2)</f>
        <v>Muadz Askarul Muslim</v>
      </c>
      <c r="C266" s="70" t="str">
        <f>VLOOKUP(D266,'Charge Code'!B:D,2,FALSE)</f>
        <v>PT. Tri Adi Bersama</v>
      </c>
      <c r="D266" s="71" t="str">
        <f>IF(A266="","",'PM Tools 1 '!$D$5)</f>
        <v>EKSAD Resource Layanan IT Dev 31 MP - TAB</v>
      </c>
      <c r="E266" s="69">
        <f>IF(A266="","",IF('PM Tools 1 '!D271="",'PM Tools 1 '!E271,'PM Tools 1 '!D271 &amp;" - " &amp; 'PM Tools 1 '!E271))</f>
        <v>0</v>
      </c>
      <c r="F266" s="69">
        <f>IF(A266="","",'PM Tools 1 '!H271)</f>
        <v>0</v>
      </c>
    </row>
    <row r="267" spans="1:6" x14ac:dyDescent="0.25">
      <c r="A267" s="68" t="str">
        <f>IF(ISBLANK('PM Tools 1 '!B272),A266,TEXT('PM Tools 1 '!B272,"mm-dd-yy"))</f>
        <v>03-31-22</v>
      </c>
      <c r="B267" s="69" t="str">
        <f>IF(A267="","",'PM Tools 1 '!$C$2)</f>
        <v>Muadz Askarul Muslim</v>
      </c>
      <c r="C267" s="70" t="str">
        <f>VLOOKUP(D267,'Charge Code'!B:D,2,FALSE)</f>
        <v>PT. Tri Adi Bersama</v>
      </c>
      <c r="D267" s="71" t="str">
        <f>IF(A267="","",'PM Tools 1 '!$D$5)</f>
        <v>EKSAD Resource Layanan IT Dev 31 MP - TAB</v>
      </c>
      <c r="E267" s="69">
        <f>IF(A267="","",IF('PM Tools 1 '!D272="",'PM Tools 1 '!E272,'PM Tools 1 '!D272 &amp;" - " &amp; 'PM Tools 1 '!E272))</f>
        <v>0</v>
      </c>
      <c r="F267" s="69">
        <f>IF(A267="","",'PM Tools 1 '!H272)</f>
        <v>0</v>
      </c>
    </row>
    <row r="268" spans="1:6" x14ac:dyDescent="0.25">
      <c r="A268" s="68" t="str">
        <f>IF(ISBLANK('PM Tools 1 '!B273),A267,TEXT('PM Tools 1 '!B273,"mm-dd-yy"))</f>
        <v>03-31-22</v>
      </c>
      <c r="B268" s="69" t="str">
        <f>IF(A268="","",'PM Tools 1 '!$C$2)</f>
        <v>Muadz Askarul Muslim</v>
      </c>
      <c r="C268" s="70" t="str">
        <f>VLOOKUP(D268,'Charge Code'!B:D,2,FALSE)</f>
        <v>PT. Tri Adi Bersama</v>
      </c>
      <c r="D268" s="71" t="str">
        <f>IF(A268="","",'PM Tools 1 '!$D$5)</f>
        <v>EKSAD Resource Layanan IT Dev 31 MP - TAB</v>
      </c>
      <c r="E268" s="69">
        <f>IF(A268="","",IF('PM Tools 1 '!D273="",'PM Tools 1 '!E273,'PM Tools 1 '!D273 &amp;" - " &amp; 'PM Tools 1 '!E273))</f>
        <v>0</v>
      </c>
      <c r="F268" s="69">
        <f>IF(A268="","",'PM Tools 1 '!H273)</f>
        <v>0</v>
      </c>
    </row>
    <row r="269" spans="1:6" x14ac:dyDescent="0.25">
      <c r="A269" s="68" t="str">
        <f>IF(ISBLANK('PM Tools 1 '!B274),A268,TEXT('PM Tools 1 '!B274,"mm-dd-yy"))</f>
        <v>03-31-22</v>
      </c>
      <c r="B269" s="69" t="str">
        <f>IF(A269="","",'PM Tools 1 '!$C$2)</f>
        <v>Muadz Askarul Muslim</v>
      </c>
      <c r="C269" s="70" t="str">
        <f>VLOOKUP(D269,'Charge Code'!B:D,2,FALSE)</f>
        <v>PT. Tri Adi Bersama</v>
      </c>
      <c r="D269" s="71" t="str">
        <f>IF(A269="","",'PM Tools 1 '!$D$5)</f>
        <v>EKSAD Resource Layanan IT Dev 31 MP - TAB</v>
      </c>
      <c r="E269" s="69">
        <f>IF(A269="","",IF('PM Tools 1 '!D274="",'PM Tools 1 '!E274,'PM Tools 1 '!D274 &amp;" - " &amp; 'PM Tools 1 '!E274))</f>
        <v>0</v>
      </c>
      <c r="F269" s="69">
        <f>IF(A269="","",'PM Tools 1 '!H274)</f>
        <v>0</v>
      </c>
    </row>
    <row r="270" spans="1:6" x14ac:dyDescent="0.25">
      <c r="A270" s="68" t="str">
        <f>IF(ISBLANK('PM Tools 1 '!B275),A269,TEXT('PM Tools 1 '!B275,"mm-dd-yy"))</f>
        <v>03-31-22</v>
      </c>
      <c r="B270" s="69" t="str">
        <f>IF(A270="","",'PM Tools 1 '!$C$2)</f>
        <v>Muadz Askarul Muslim</v>
      </c>
      <c r="C270" s="70" t="str">
        <f>VLOOKUP(D270,'Charge Code'!B:D,2,FALSE)</f>
        <v>PT. Tri Adi Bersama</v>
      </c>
      <c r="D270" s="71" t="str">
        <f>IF(A270="","",'PM Tools 1 '!$D$5)</f>
        <v>EKSAD Resource Layanan IT Dev 31 MP - TAB</v>
      </c>
      <c r="E270" s="69">
        <f>IF(A270="","",IF('PM Tools 1 '!D275="",'PM Tools 1 '!E275,'PM Tools 1 '!D275 &amp;" - " &amp; 'PM Tools 1 '!E275))</f>
        <v>0</v>
      </c>
      <c r="F270" s="69">
        <f>IF(A270="","",'PM Tools 1 '!H275)</f>
        <v>0</v>
      </c>
    </row>
    <row r="271" spans="1:6" x14ac:dyDescent="0.25">
      <c r="A271" s="68" t="str">
        <f>IF(ISBLANK('PM Tools 1 '!B276),A270,TEXT('PM Tools 1 '!B276,"mm-dd-yy"))</f>
        <v>03-31-22</v>
      </c>
      <c r="B271" s="69" t="str">
        <f>IF(A271="","",'PM Tools 1 '!$C$2)</f>
        <v>Muadz Askarul Muslim</v>
      </c>
      <c r="C271" s="70" t="str">
        <f>VLOOKUP(D271,'Charge Code'!B:D,2,FALSE)</f>
        <v>PT. Tri Adi Bersama</v>
      </c>
      <c r="D271" s="71" t="str">
        <f>IF(A271="","",'PM Tools 1 '!$D$5)</f>
        <v>EKSAD Resource Layanan IT Dev 31 MP - TAB</v>
      </c>
      <c r="E271" s="69">
        <f>IF(A271="","",IF('PM Tools 1 '!D276="",'PM Tools 1 '!E276,'PM Tools 1 '!D276 &amp;" - " &amp; 'PM Tools 1 '!E276))</f>
        <v>0</v>
      </c>
      <c r="F271" s="69">
        <f>IF(A271="","",'PM Tools 1 '!H276)</f>
        <v>0</v>
      </c>
    </row>
    <row r="272" spans="1:6" x14ac:dyDescent="0.25">
      <c r="A272" s="68" t="str">
        <f>IF(ISBLANK('PM Tools 1 '!B277),A271,TEXT('PM Tools 1 '!B277,"mm-dd-yy"))</f>
        <v>03-31-22</v>
      </c>
      <c r="B272" s="69" t="str">
        <f>IF(A272="","",'PM Tools 1 '!$C$2)</f>
        <v>Muadz Askarul Muslim</v>
      </c>
      <c r="C272" s="70" t="str">
        <f>VLOOKUP(D272,'Charge Code'!B:D,2,FALSE)</f>
        <v>PT. Tri Adi Bersama</v>
      </c>
      <c r="D272" s="71" t="str">
        <f>IF(A272="","",'PM Tools 1 '!$D$5)</f>
        <v>EKSAD Resource Layanan IT Dev 31 MP - TAB</v>
      </c>
      <c r="E272" s="69">
        <f>IF(A272="","",IF('PM Tools 1 '!D277="",'PM Tools 1 '!E277,'PM Tools 1 '!D277 &amp;" - " &amp; 'PM Tools 1 '!E277))</f>
        <v>0</v>
      </c>
      <c r="F272" s="69">
        <f>IF(A272="","",'PM Tools 1 '!H277)</f>
        <v>0</v>
      </c>
    </row>
    <row r="273" spans="1:6" x14ac:dyDescent="0.25">
      <c r="A273" s="68" t="str">
        <f>IF(ISBLANK('PM Tools 1 '!B278),A272,TEXT('PM Tools 1 '!B278,"mm-dd-yy"))</f>
        <v>03-31-22</v>
      </c>
      <c r="B273" s="69" t="str">
        <f>IF(A273="","",'PM Tools 1 '!$C$2)</f>
        <v>Muadz Askarul Muslim</v>
      </c>
      <c r="C273" s="70" t="str">
        <f>VLOOKUP(D273,'Charge Code'!B:D,2,FALSE)</f>
        <v>PT. Tri Adi Bersama</v>
      </c>
      <c r="D273" s="71" t="str">
        <f>IF(A273="","",'PM Tools 1 '!$D$5)</f>
        <v>EKSAD Resource Layanan IT Dev 31 MP - TAB</v>
      </c>
      <c r="E273" s="69">
        <f>IF(A273="","",IF('PM Tools 1 '!D278="",'PM Tools 1 '!E278,'PM Tools 1 '!D278 &amp;" - " &amp; 'PM Tools 1 '!E278))</f>
        <v>0</v>
      </c>
      <c r="F273" s="69">
        <f>IF(A273="","",'PM Tools 1 '!H278)</f>
        <v>0</v>
      </c>
    </row>
    <row r="274" spans="1:6" x14ac:dyDescent="0.25">
      <c r="A274" s="68" t="str">
        <f>IF(ISBLANK('PM Tools 1 '!B279),A273,TEXT('PM Tools 1 '!B279,"mm-dd-yy"))</f>
        <v>03-31-22</v>
      </c>
      <c r="B274" s="69" t="str">
        <f>IF(A274="","",'PM Tools 1 '!$C$2)</f>
        <v>Muadz Askarul Muslim</v>
      </c>
      <c r="C274" s="70" t="str">
        <f>VLOOKUP(D274,'Charge Code'!B:D,2,FALSE)</f>
        <v>PT. Tri Adi Bersama</v>
      </c>
      <c r="D274" s="71" t="str">
        <f>IF(A274="","",'PM Tools 1 '!$D$5)</f>
        <v>EKSAD Resource Layanan IT Dev 31 MP - TAB</v>
      </c>
      <c r="E274" s="69">
        <f>IF(A274="","",IF('PM Tools 1 '!D279="",'PM Tools 1 '!E279,'PM Tools 1 '!D279 &amp;" - " &amp; 'PM Tools 1 '!E279))</f>
        <v>0</v>
      </c>
      <c r="F274" s="69">
        <f>IF(A274="","",'PM Tools 1 '!H279)</f>
        <v>0</v>
      </c>
    </row>
    <row r="275" spans="1:6" x14ac:dyDescent="0.25">
      <c r="A275" s="68" t="str">
        <f>IF(ISBLANK('PM Tools 1 '!B280),A274,TEXT('PM Tools 1 '!B280,"mm-dd-yy"))</f>
        <v>03-31-22</v>
      </c>
      <c r="B275" s="69" t="str">
        <f>IF(A275="","",'PM Tools 1 '!$C$2)</f>
        <v>Muadz Askarul Muslim</v>
      </c>
      <c r="C275" s="70" t="str">
        <f>VLOOKUP(D275,'Charge Code'!B:D,2,FALSE)</f>
        <v>PT. Tri Adi Bersama</v>
      </c>
      <c r="D275" s="71" t="str">
        <f>IF(A275="","",'PM Tools 1 '!$D$5)</f>
        <v>EKSAD Resource Layanan IT Dev 31 MP - TAB</v>
      </c>
      <c r="E275" s="69">
        <f>IF(A275="","",IF('PM Tools 1 '!D280="",'PM Tools 1 '!E280,'PM Tools 1 '!D280 &amp;" - " &amp; 'PM Tools 1 '!E280))</f>
        <v>0</v>
      </c>
      <c r="F275" s="69">
        <f>IF(A275="","",'PM Tools 1 '!H280)</f>
        <v>0</v>
      </c>
    </row>
    <row r="276" spans="1:6" x14ac:dyDescent="0.25">
      <c r="A276" s="68" t="str">
        <f>IF(ISBLANK('PM Tools 1 '!B281),A275,TEXT('PM Tools 1 '!B281,"mm-dd-yy"))</f>
        <v>03-31-22</v>
      </c>
      <c r="B276" s="69" t="str">
        <f>IF(A276="","",'PM Tools 1 '!$C$2)</f>
        <v>Muadz Askarul Muslim</v>
      </c>
      <c r="C276" s="70" t="str">
        <f>VLOOKUP(D276,'Charge Code'!B:D,2,FALSE)</f>
        <v>PT. Tri Adi Bersama</v>
      </c>
      <c r="D276" s="71" t="str">
        <f>IF(A276="","",'PM Tools 1 '!$D$5)</f>
        <v>EKSAD Resource Layanan IT Dev 31 MP - TAB</v>
      </c>
      <c r="E276" s="69">
        <f>IF(A276="","",IF('PM Tools 1 '!D281="",'PM Tools 1 '!E281,'PM Tools 1 '!D281 &amp;" - " &amp; 'PM Tools 1 '!E281))</f>
        <v>0</v>
      </c>
      <c r="F276" s="69">
        <f>IF(A276="","",'PM Tools 1 '!H281)</f>
        <v>0</v>
      </c>
    </row>
    <row r="277" spans="1:6" x14ac:dyDescent="0.25">
      <c r="A277" s="68" t="str">
        <f>IF(ISBLANK('PM Tools 1 '!B282),A276,TEXT('PM Tools 1 '!B282,"mm-dd-yy"))</f>
        <v>03-31-22</v>
      </c>
      <c r="B277" s="69" t="str">
        <f>IF(A277="","",'PM Tools 1 '!$C$2)</f>
        <v>Muadz Askarul Muslim</v>
      </c>
      <c r="C277" s="70" t="str">
        <f>VLOOKUP(D277,'Charge Code'!B:D,2,FALSE)</f>
        <v>PT. Tri Adi Bersama</v>
      </c>
      <c r="D277" s="71" t="str">
        <f>IF(A277="","",'PM Tools 1 '!$D$5)</f>
        <v>EKSAD Resource Layanan IT Dev 31 MP - TAB</v>
      </c>
      <c r="E277" s="69">
        <f>IF(A277="","",IF('PM Tools 1 '!D282="",'PM Tools 1 '!E282,'PM Tools 1 '!D282 &amp;" - " &amp; 'PM Tools 1 '!E282))</f>
        <v>0</v>
      </c>
      <c r="F277" s="69">
        <f>IF(A277="","",'PM Tools 1 '!H282)</f>
        <v>0</v>
      </c>
    </row>
    <row r="278" spans="1:6" x14ac:dyDescent="0.25">
      <c r="A278" s="68" t="str">
        <f>IF(ISBLANK('PM Tools 1 '!B283),A277,TEXT('PM Tools 1 '!B283,"mm-dd-yy"))</f>
        <v>03-31-22</v>
      </c>
      <c r="B278" s="69" t="str">
        <f>IF(A278="","",'PM Tools 1 '!$C$2)</f>
        <v>Muadz Askarul Muslim</v>
      </c>
      <c r="C278" s="70" t="str">
        <f>VLOOKUP(D278,'Charge Code'!B:D,2,FALSE)</f>
        <v>PT. Tri Adi Bersama</v>
      </c>
      <c r="D278" s="71" t="str">
        <f>IF(A278="","",'PM Tools 1 '!$D$5)</f>
        <v>EKSAD Resource Layanan IT Dev 31 MP - TAB</v>
      </c>
      <c r="E278" s="69">
        <f>IF(A278="","",IF('PM Tools 1 '!D283="",'PM Tools 1 '!E283,'PM Tools 1 '!D283 &amp;" - " &amp; 'PM Tools 1 '!E283))</f>
        <v>0</v>
      </c>
      <c r="F278" s="69">
        <f>IF(A278="","",'PM Tools 1 '!H283)</f>
        <v>0</v>
      </c>
    </row>
    <row r="279" spans="1:6" s="61" customFormat="1" x14ac:dyDescent="0.25">
      <c r="A279" s="77"/>
      <c r="B279" s="78"/>
      <c r="C279" s="79"/>
      <c r="D279" s="80"/>
      <c r="E279" s="78"/>
      <c r="F279" s="78"/>
    </row>
    <row r="280" spans="1:6" x14ac:dyDescent="0.25">
      <c r="A280" s="68" t="str">
        <f>IF(ISBLANK('PM Tools 2'!B7),A279,TEXT('PM Tools 2'!B7,"mm-dd-yy"))</f>
        <v>03-15-22</v>
      </c>
      <c r="B280" s="69" t="str">
        <f>IF(A280="","",'PM Tools 1 '!$C$2)</f>
        <v>Muadz Askarul Muslim</v>
      </c>
      <c r="C280" s="70" t="str">
        <f>VLOOKUP(D280,'Charge Code'!B:D,2,FALSE)</f>
        <v>PT Tiga Daya Digital Indonesia</v>
      </c>
      <c r="D280" s="71" t="str">
        <f>TRIM(IF(A280="","",'PM Tools 2'!$D$5))</f>
        <v>Sick Leave</v>
      </c>
      <c r="E280" s="69">
        <f>IF(A2="","",IF('PM Tools 2'!D7="",'PM Tools 2'!E7,'PM Tools 2'!D7 &amp;" - " &amp; 'PM Tools 2'!E7))</f>
        <v>0</v>
      </c>
      <c r="F280" s="69">
        <f>IF(A2="","",'PM Tools 2'!H7)</f>
        <v>0</v>
      </c>
    </row>
    <row r="281" spans="1:6" x14ac:dyDescent="0.25">
      <c r="A281" s="68" t="str">
        <f>IF(ISBLANK('PM Tools 2'!B8),A280,TEXT('PM Tools 2'!B8,"mm-dd-yy"))</f>
        <v>03-15-22</v>
      </c>
      <c r="B281" s="69" t="str">
        <f>IF(A281="","",'PM Tools 1 '!$C$2)</f>
        <v>Muadz Askarul Muslim</v>
      </c>
      <c r="C281" s="70" t="str">
        <f>VLOOKUP(D281,'Charge Code'!B:D,2,FALSE)</f>
        <v>PT Tiga Daya Digital Indonesia</v>
      </c>
      <c r="D281" s="71" t="str">
        <f>TRIM(IF(A281="","",'PM Tools 2'!$D$5))</f>
        <v>Sick Leave</v>
      </c>
      <c r="E281" s="69">
        <f>IF(A3="","",IF('PM Tools 2'!D8="",'PM Tools 2'!E8,'PM Tools 2'!D8 &amp;" - " &amp; 'PM Tools 2'!E8))</f>
        <v>0</v>
      </c>
      <c r="F281" s="69">
        <f>IF(A3="","",'PM Tools 2'!H8)</f>
        <v>0</v>
      </c>
    </row>
    <row r="282" spans="1:6" x14ac:dyDescent="0.25">
      <c r="A282" s="68" t="str">
        <f>IF(ISBLANK('PM Tools 2'!B9),A281,TEXT('PM Tools 2'!B9,"mm-dd-yy"))</f>
        <v>03-15-22</v>
      </c>
      <c r="B282" s="69" t="str">
        <f>IF(A282="","",'PM Tools 1 '!$C$2)</f>
        <v>Muadz Askarul Muslim</v>
      </c>
      <c r="C282" s="70" t="str">
        <f>VLOOKUP(D282,'Charge Code'!B:D,2,FALSE)</f>
        <v>PT Tiga Daya Digital Indonesia</v>
      </c>
      <c r="D282" s="71" t="str">
        <f>TRIM(IF(A282="","",'PM Tools 2'!$D$5))</f>
        <v>Sick Leave</v>
      </c>
      <c r="E282" s="69">
        <f>IF(A4="","",IF('PM Tools 2'!D9="",'PM Tools 2'!E9,'PM Tools 2'!D9 &amp;" - " &amp; 'PM Tools 2'!E9))</f>
        <v>0</v>
      </c>
      <c r="F282" s="69">
        <f>IF(A4="","",'PM Tools 2'!H9)</f>
        <v>0</v>
      </c>
    </row>
    <row r="283" spans="1:6" x14ac:dyDescent="0.25">
      <c r="A283" s="68" t="str">
        <f>IF(ISBLANK('PM Tools 2'!B10),A282,TEXT('PM Tools 2'!B10,"mm-dd-yy"))</f>
        <v>03-15-22</v>
      </c>
      <c r="B283" s="69" t="str">
        <f>IF(A283="","",'PM Tools 1 '!$C$2)</f>
        <v>Muadz Askarul Muslim</v>
      </c>
      <c r="C283" s="70" t="str">
        <f>VLOOKUP(D283,'Charge Code'!B:D,2,FALSE)</f>
        <v>PT Tiga Daya Digital Indonesia</v>
      </c>
      <c r="D283" s="71" t="str">
        <f>TRIM(IF(A283="","",'PM Tools 2'!$D$5))</f>
        <v>Sick Leave</v>
      </c>
      <c r="E283" s="69">
        <f>IF(A5="","",IF('PM Tools 2'!D10="",'PM Tools 2'!E10,'PM Tools 2'!D10 &amp;" - " &amp; 'PM Tools 2'!E10))</f>
        <v>0</v>
      </c>
      <c r="F283" s="69">
        <f>IF(A5="","",'PM Tools 2'!H10)</f>
        <v>0</v>
      </c>
    </row>
    <row r="284" spans="1:6" x14ac:dyDescent="0.25">
      <c r="A284" s="68" t="str">
        <f>IF(ISBLANK('PM Tools 2'!B11),A283,TEXT('PM Tools 2'!B11,"mm-dd-yy"))</f>
        <v>03-15-22</v>
      </c>
      <c r="B284" s="69" t="str">
        <f>IF(A284="","",'PM Tools 1 '!$C$2)</f>
        <v>Muadz Askarul Muslim</v>
      </c>
      <c r="C284" s="70" t="str">
        <f>VLOOKUP(D284,'Charge Code'!B:D,2,FALSE)</f>
        <v>PT Tiga Daya Digital Indonesia</v>
      </c>
      <c r="D284" s="71" t="str">
        <f>TRIM(IF(A284="","",'PM Tools 2'!$D$5))</f>
        <v>Sick Leave</v>
      </c>
      <c r="E284" s="69">
        <f>IF(A6="","",IF('PM Tools 2'!D11="",'PM Tools 2'!E11,'PM Tools 2'!D11 &amp;" - " &amp; 'PM Tools 2'!E11))</f>
        <v>0</v>
      </c>
      <c r="F284" s="69">
        <f>IF(A6="","",'PM Tools 2'!H11)</f>
        <v>0</v>
      </c>
    </row>
    <row r="285" spans="1:6" x14ac:dyDescent="0.25">
      <c r="A285" s="68" t="str">
        <f>IF(ISBLANK('PM Tools 2'!B12),A284,TEXT('PM Tools 2'!B12,"mm-dd-yy"))</f>
        <v>03-15-22</v>
      </c>
      <c r="B285" s="69" t="str">
        <f>IF(A285="","",'PM Tools 1 '!$C$2)</f>
        <v>Muadz Askarul Muslim</v>
      </c>
      <c r="C285" s="70" t="str">
        <f>VLOOKUP(D285,'Charge Code'!B:D,2,FALSE)</f>
        <v>PT Tiga Daya Digital Indonesia</v>
      </c>
      <c r="D285" s="71" t="str">
        <f>TRIM(IF(A285="","",'PM Tools 2'!$D$5))</f>
        <v>Sick Leave</v>
      </c>
      <c r="E285" s="69">
        <f>IF(A7="","",IF('PM Tools 2'!D12="",'PM Tools 2'!E12,'PM Tools 2'!D12 &amp;" - " &amp; 'PM Tools 2'!E12))</f>
        <v>0</v>
      </c>
      <c r="F285" s="69">
        <f>IF(A7="","",'PM Tools 2'!H12)</f>
        <v>0</v>
      </c>
    </row>
    <row r="286" spans="1:6" x14ac:dyDescent="0.25">
      <c r="A286" s="68" t="str">
        <f>IF(ISBLANK('PM Tools 2'!B13),A285,TEXT('PM Tools 2'!B13,"mm-dd-yy"))</f>
        <v>03-15-22</v>
      </c>
      <c r="B286" s="69" t="str">
        <f>IF(A286="","",'PM Tools 1 '!$C$2)</f>
        <v>Muadz Askarul Muslim</v>
      </c>
      <c r="C286" s="70" t="str">
        <f>VLOOKUP(D286,'Charge Code'!B:D,2,FALSE)</f>
        <v>PT Tiga Daya Digital Indonesia</v>
      </c>
      <c r="D286" s="71" t="str">
        <f>TRIM(IF(A286="","",'PM Tools 2'!$D$5))</f>
        <v>Sick Leave</v>
      </c>
      <c r="E286" s="69">
        <f>IF(A8="","",IF('PM Tools 2'!D13="",'PM Tools 2'!E13,'PM Tools 2'!D13 &amp;" - " &amp; 'PM Tools 2'!E13))</f>
        <v>0</v>
      </c>
      <c r="F286" s="69">
        <f>IF(A8="","",'PM Tools 2'!H13)</f>
        <v>0</v>
      </c>
    </row>
    <row r="287" spans="1:6" x14ac:dyDescent="0.25">
      <c r="A287" s="68" t="str">
        <f>IF(ISBLANK('PM Tools 2'!B14),A286,TEXT('PM Tools 2'!B14,"mm-dd-yy"))</f>
        <v>03-15-22</v>
      </c>
      <c r="B287" s="69" t="str">
        <f>IF(A287="","",'PM Tools 1 '!$C$2)</f>
        <v>Muadz Askarul Muslim</v>
      </c>
      <c r="C287" s="70" t="str">
        <f>VLOOKUP(D287,'Charge Code'!B:D,2,FALSE)</f>
        <v>PT Tiga Daya Digital Indonesia</v>
      </c>
      <c r="D287" s="71" t="str">
        <f>TRIM(IF(A287="","",'PM Tools 2'!$D$5))</f>
        <v>Sick Leave</v>
      </c>
      <c r="E287" s="69">
        <f>IF(A9="","",IF('PM Tools 2'!D14="",'PM Tools 2'!E14,'PM Tools 2'!D14 &amp;" - " &amp; 'PM Tools 2'!E14))</f>
        <v>0</v>
      </c>
      <c r="F287" s="69">
        <f>IF(A9="","",'PM Tools 2'!H14)</f>
        <v>0</v>
      </c>
    </row>
    <row r="288" spans="1:6" x14ac:dyDescent="0.25">
      <c r="A288" s="68" t="str">
        <f>IF(ISBLANK('PM Tools 2'!B15),A287,TEXT('PM Tools 2'!B15,"mm-dd-yy"))</f>
        <v>03-15-22</v>
      </c>
      <c r="B288" s="69" t="str">
        <f>IF(A288="","",'PM Tools 1 '!$C$2)</f>
        <v>Muadz Askarul Muslim</v>
      </c>
      <c r="C288" s="70" t="str">
        <f>VLOOKUP(D288,'Charge Code'!B:D,2,FALSE)</f>
        <v>PT Tiga Daya Digital Indonesia</v>
      </c>
      <c r="D288" s="71" t="str">
        <f>TRIM(IF(A288="","",'PM Tools 2'!$D$5))</f>
        <v>Sick Leave</v>
      </c>
      <c r="E288" s="69">
        <f>IF(A10="","",IF('PM Tools 2'!D15="",'PM Tools 2'!E15,'PM Tools 2'!D15 &amp;" - " &amp; 'PM Tools 2'!E15))</f>
        <v>0</v>
      </c>
      <c r="F288" s="69">
        <f>IF(A10="","",'PM Tools 2'!H15)</f>
        <v>0</v>
      </c>
    </row>
    <row r="289" spans="1:6" x14ac:dyDescent="0.25">
      <c r="A289" s="68" t="str">
        <f>IF(ISBLANK('PM Tools 2'!B16),A288,TEXT('PM Tools 2'!B16,"mm-dd-yy"))</f>
        <v>03-15-22</v>
      </c>
      <c r="B289" s="69" t="str">
        <f>IF(A289="","",'PM Tools 1 '!$C$2)</f>
        <v>Muadz Askarul Muslim</v>
      </c>
      <c r="C289" s="70" t="str">
        <f>VLOOKUP(D289,'Charge Code'!B:D,2,FALSE)</f>
        <v>PT Tiga Daya Digital Indonesia</v>
      </c>
      <c r="D289" s="71" t="str">
        <f>TRIM(IF(A289="","",'PM Tools 2'!$D$5))</f>
        <v>Sick Leave</v>
      </c>
      <c r="E289" s="69">
        <f>IF(A11="","",IF('PM Tools 2'!D16="",'PM Tools 2'!E16,'PM Tools 2'!D16 &amp;" - " &amp; 'PM Tools 2'!E16))</f>
        <v>0</v>
      </c>
      <c r="F289" s="69">
        <f>IF(A11="","",'PM Tools 2'!H16)</f>
        <v>0</v>
      </c>
    </row>
    <row r="290" spans="1:6" x14ac:dyDescent="0.25">
      <c r="A290" s="68" t="str">
        <f>IF(ISBLANK('PM Tools 2'!B17),A289,TEXT('PM Tools 2'!B17,"mm-dd-yy"))</f>
        <v>03-15-22</v>
      </c>
      <c r="B290" s="69" t="str">
        <f>IF(A290="","",'PM Tools 1 '!$C$2)</f>
        <v>Muadz Askarul Muslim</v>
      </c>
      <c r="C290" s="70" t="str">
        <f>VLOOKUP(D290,'Charge Code'!B:D,2,FALSE)</f>
        <v>PT Tiga Daya Digital Indonesia</v>
      </c>
      <c r="D290" s="71" t="str">
        <f>TRIM(IF(A290="","",'PM Tools 2'!$D$5))</f>
        <v>Sick Leave</v>
      </c>
      <c r="E290" s="69">
        <f>IF(A12="","",IF('PM Tools 2'!D17="",'PM Tools 2'!E17,'PM Tools 2'!D17 &amp;" - " &amp; 'PM Tools 2'!E17))</f>
        <v>0</v>
      </c>
      <c r="F290" s="69">
        <f>IF(A12="","",'PM Tools 2'!H17)</f>
        <v>0</v>
      </c>
    </row>
    <row r="291" spans="1:6" x14ac:dyDescent="0.25">
      <c r="A291" s="68" t="str">
        <f>IF(ISBLANK('PM Tools 2'!B18),A290,TEXT('PM Tools 2'!B18,"mm-dd-yy"))</f>
        <v>03-15-22</v>
      </c>
      <c r="B291" s="69" t="str">
        <f>IF(A291="","",'PM Tools 1 '!$C$2)</f>
        <v>Muadz Askarul Muslim</v>
      </c>
      <c r="C291" s="70" t="str">
        <f>VLOOKUP(D291,'Charge Code'!B:D,2,FALSE)</f>
        <v>PT Tiga Daya Digital Indonesia</v>
      </c>
      <c r="D291" s="71" t="str">
        <f>TRIM(IF(A291="","",'PM Tools 2'!$D$5))</f>
        <v>Sick Leave</v>
      </c>
      <c r="E291" s="69">
        <f>IF(A13="","",IF('PM Tools 2'!D18="",'PM Tools 2'!E18,'PM Tools 2'!D18 &amp;" - " &amp; 'PM Tools 2'!E18))</f>
        <v>0</v>
      </c>
      <c r="F291" s="69">
        <f>IF(A13="","",'PM Tools 2'!H18)</f>
        <v>0</v>
      </c>
    </row>
    <row r="292" spans="1:6" x14ac:dyDescent="0.25">
      <c r="A292" s="68" t="str">
        <f>IF(ISBLANK('PM Tools 2'!B19),A291,TEXT('PM Tools 2'!B19,"mm-dd-yy"))</f>
        <v>03-15-22</v>
      </c>
      <c r="B292" s="69" t="str">
        <f>IF(A292="","",'PM Tools 1 '!$C$2)</f>
        <v>Muadz Askarul Muslim</v>
      </c>
      <c r="C292" s="70" t="str">
        <f>VLOOKUP(D292,'Charge Code'!B:D,2,FALSE)</f>
        <v>PT Tiga Daya Digital Indonesia</v>
      </c>
      <c r="D292" s="71" t="str">
        <f>TRIM(IF(A292="","",'PM Tools 2'!$D$5))</f>
        <v>Sick Leave</v>
      </c>
      <c r="E292" s="69">
        <f>IF(A14="","",IF('PM Tools 2'!D19="",'PM Tools 2'!E19,'PM Tools 2'!D19 &amp;" - " &amp; 'PM Tools 2'!E19))</f>
        <v>0</v>
      </c>
      <c r="F292" s="69">
        <f>IF(A14="","",'PM Tools 2'!H19)</f>
        <v>0</v>
      </c>
    </row>
    <row r="293" spans="1:6" x14ac:dyDescent="0.25">
      <c r="A293" s="68" t="str">
        <f>IF(ISBLANK('PM Tools 2'!B20),A292,TEXT('PM Tools 2'!B20,"mm-dd-yy"))</f>
        <v>03-15-22</v>
      </c>
      <c r="B293" s="69" t="str">
        <f>IF(A293="","",'PM Tools 1 '!$C$2)</f>
        <v>Muadz Askarul Muslim</v>
      </c>
      <c r="C293" s="70" t="str">
        <f>VLOOKUP(D293,'Charge Code'!B:D,2,FALSE)</f>
        <v>PT Tiga Daya Digital Indonesia</v>
      </c>
      <c r="D293" s="71" t="str">
        <f>TRIM(IF(A293="","",'PM Tools 2'!$D$5))</f>
        <v>Sick Leave</v>
      </c>
      <c r="E293" s="69">
        <f>IF(A15="","",IF('PM Tools 2'!D20="",'PM Tools 2'!E20,'PM Tools 2'!D20 &amp;" - " &amp; 'PM Tools 2'!E20))</f>
        <v>0</v>
      </c>
      <c r="F293" s="69">
        <f>IF(A15="","",'PM Tools 2'!H20)</f>
        <v>0</v>
      </c>
    </row>
    <row r="294" spans="1:6" x14ac:dyDescent="0.25">
      <c r="A294" s="68" t="str">
        <f>IF(ISBLANK('PM Tools 2'!B21),A293,TEXT('PM Tools 2'!B21,"mm-dd-yy"))</f>
        <v>03-15-22</v>
      </c>
      <c r="B294" s="69" t="str">
        <f>IF(A294="","",'PM Tools 1 '!$C$2)</f>
        <v>Muadz Askarul Muslim</v>
      </c>
      <c r="C294" s="70" t="str">
        <f>VLOOKUP(D294,'Charge Code'!B:D,2,FALSE)</f>
        <v>PT Tiga Daya Digital Indonesia</v>
      </c>
      <c r="D294" s="71" t="str">
        <f>TRIM(IF(A294="","",'PM Tools 2'!$D$5))</f>
        <v>Sick Leave</v>
      </c>
      <c r="E294" s="69">
        <f>IF(A16="","",IF('PM Tools 2'!D21="",'PM Tools 2'!E21,'PM Tools 2'!D21 &amp;" - " &amp; 'PM Tools 2'!E21))</f>
        <v>0</v>
      </c>
      <c r="F294" s="69">
        <f>IF(A16="","",'PM Tools 2'!H21)</f>
        <v>0</v>
      </c>
    </row>
    <row r="295" spans="1:6" x14ac:dyDescent="0.25">
      <c r="A295" s="68" t="str">
        <f>IF(ISBLANK('PM Tools 2'!B22),A294,TEXT('PM Tools 2'!B22,"mm-dd-yy"))</f>
        <v>03-15-22</v>
      </c>
      <c r="B295" s="69" t="str">
        <f>IF(A295="","",'PM Tools 1 '!$C$2)</f>
        <v>Muadz Askarul Muslim</v>
      </c>
      <c r="C295" s="70" t="str">
        <f>VLOOKUP(D295,'Charge Code'!B:D,2,FALSE)</f>
        <v>PT Tiga Daya Digital Indonesia</v>
      </c>
      <c r="D295" s="71" t="str">
        <f>TRIM(IF(A295="","",'PM Tools 2'!$D$5))</f>
        <v>Sick Leave</v>
      </c>
      <c r="E295" s="69">
        <f>IF(A17="","",IF('PM Tools 2'!D22="",'PM Tools 2'!E22,'PM Tools 2'!D22 &amp;" - " &amp; 'PM Tools 2'!E22))</f>
        <v>0</v>
      </c>
      <c r="F295" s="69">
        <f>IF(A17="","",'PM Tools 2'!H22)</f>
        <v>0</v>
      </c>
    </row>
    <row r="296" spans="1:6" x14ac:dyDescent="0.25">
      <c r="A296" s="68" t="str">
        <f>IF(ISBLANK('PM Tools 2'!B23),A295,TEXT('PM Tools 2'!B23,"mm-dd-yy"))</f>
        <v>03-16-22</v>
      </c>
      <c r="B296" s="69" t="str">
        <f>IF(A296="","",'PM Tools 1 '!$C$2)</f>
        <v>Muadz Askarul Muslim</v>
      </c>
      <c r="C296" s="70" t="str">
        <f>VLOOKUP(D296,'Charge Code'!B:D,2,FALSE)</f>
        <v>PT Tiga Daya Digital Indonesia</v>
      </c>
      <c r="D296" s="71" t="str">
        <f>TRIM(IF(A296="","",'PM Tools 2'!$D$5))</f>
        <v>Sick Leave</v>
      </c>
      <c r="E296" s="69">
        <f>IF(A18="","",IF('PM Tools 2'!D23="",'PM Tools 2'!E23,'PM Tools 2'!D23 &amp;" - " &amp; 'PM Tools 2'!E23))</f>
        <v>0</v>
      </c>
      <c r="F296" s="69">
        <f>IF(A18="","",'PM Tools 2'!H23)</f>
        <v>0</v>
      </c>
    </row>
    <row r="297" spans="1:6" x14ac:dyDescent="0.25">
      <c r="A297" s="68" t="str">
        <f>IF(ISBLANK('PM Tools 2'!B24),A296,TEXT('PM Tools 2'!B24,"mm-dd-yy"))</f>
        <v>03-16-22</v>
      </c>
      <c r="B297" s="69" t="str">
        <f>IF(A297="","",'PM Tools 1 '!$C$2)</f>
        <v>Muadz Askarul Muslim</v>
      </c>
      <c r="C297" s="70" t="str">
        <f>VLOOKUP(D297,'Charge Code'!B:D,2,FALSE)</f>
        <v>PT Tiga Daya Digital Indonesia</v>
      </c>
      <c r="D297" s="71" t="str">
        <f>TRIM(IF(A297="","",'PM Tools 2'!$D$5))</f>
        <v>Sick Leave</v>
      </c>
      <c r="E297" s="69">
        <f>IF(A19="","",IF('PM Tools 2'!D24="",'PM Tools 2'!E24,'PM Tools 2'!D24 &amp;" - " &amp; 'PM Tools 2'!E24))</f>
        <v>0</v>
      </c>
      <c r="F297" s="69">
        <f>IF(A19="","",'PM Tools 2'!H24)</f>
        <v>0</v>
      </c>
    </row>
    <row r="298" spans="1:6" x14ac:dyDescent="0.25">
      <c r="A298" s="68" t="str">
        <f>IF(ISBLANK('PM Tools 2'!B25),A297,TEXT('PM Tools 2'!B25,"mm-dd-yy"))</f>
        <v>03-16-22</v>
      </c>
      <c r="B298" s="69" t="str">
        <f>IF(A298="","",'PM Tools 1 '!$C$2)</f>
        <v>Muadz Askarul Muslim</v>
      </c>
      <c r="C298" s="70" t="str">
        <f>VLOOKUP(D298,'Charge Code'!B:D,2,FALSE)</f>
        <v>PT Tiga Daya Digital Indonesia</v>
      </c>
      <c r="D298" s="71" t="str">
        <f>TRIM(IF(A298="","",'PM Tools 2'!$D$5))</f>
        <v>Sick Leave</v>
      </c>
      <c r="E298" s="69">
        <f>IF(A20="","",IF('PM Tools 2'!D25="",'PM Tools 2'!E25,'PM Tools 2'!D25 &amp;" - " &amp; 'PM Tools 2'!E25))</f>
        <v>0</v>
      </c>
      <c r="F298" s="69">
        <f>IF(A20="","",'PM Tools 2'!H25)</f>
        <v>0</v>
      </c>
    </row>
    <row r="299" spans="1:6" x14ac:dyDescent="0.25">
      <c r="A299" s="68" t="str">
        <f>IF(ISBLANK('PM Tools 2'!B26),A298,TEXT('PM Tools 2'!B26,"mm-dd-yy"))</f>
        <v>03-16-22</v>
      </c>
      <c r="B299" s="69" t="str">
        <f>IF(A299="","",'PM Tools 1 '!$C$2)</f>
        <v>Muadz Askarul Muslim</v>
      </c>
      <c r="C299" s="70" t="str">
        <f>VLOOKUP(D299,'Charge Code'!B:D,2,FALSE)</f>
        <v>PT Tiga Daya Digital Indonesia</v>
      </c>
      <c r="D299" s="71" t="str">
        <f>TRIM(IF(A299="","",'PM Tools 2'!$D$5))</f>
        <v>Sick Leave</v>
      </c>
      <c r="E299" s="69">
        <f>IF(A21="","",IF('PM Tools 2'!D26="",'PM Tools 2'!E26,'PM Tools 2'!D26 &amp;" - " &amp; 'PM Tools 2'!E26))</f>
        <v>0</v>
      </c>
      <c r="F299" s="69">
        <f>IF(A21="","",'PM Tools 2'!H26)</f>
        <v>0</v>
      </c>
    </row>
    <row r="300" spans="1:6" x14ac:dyDescent="0.25">
      <c r="A300" s="68" t="str">
        <f>IF(ISBLANK('PM Tools 2'!B27),A299,TEXT('PM Tools 2'!B27,"mm-dd-yy"))</f>
        <v>03-16-22</v>
      </c>
      <c r="B300" s="69" t="str">
        <f>IF(A300="","",'PM Tools 1 '!$C$2)</f>
        <v>Muadz Askarul Muslim</v>
      </c>
      <c r="C300" s="70" t="str">
        <f>VLOOKUP(D300,'Charge Code'!B:D,2,FALSE)</f>
        <v>PT Tiga Daya Digital Indonesia</v>
      </c>
      <c r="D300" s="71" t="str">
        <f>TRIM(IF(A300="","",'PM Tools 2'!$D$5))</f>
        <v>Sick Leave</v>
      </c>
      <c r="E300" s="69">
        <f>IF(A22="","",IF('PM Tools 2'!D27="",'PM Tools 2'!E27,'PM Tools 2'!D27 &amp;" - " &amp; 'PM Tools 2'!E27))</f>
        <v>0</v>
      </c>
      <c r="F300" s="69">
        <f>IF(A22="","",'PM Tools 2'!H27)</f>
        <v>0</v>
      </c>
    </row>
    <row r="301" spans="1:6" x14ac:dyDescent="0.25">
      <c r="A301" s="68" t="str">
        <f>IF(ISBLANK('PM Tools 2'!B28),A300,TEXT('PM Tools 2'!B28,"mm-dd-yy"))</f>
        <v>03-16-22</v>
      </c>
      <c r="B301" s="69" t="str">
        <f>IF(A301="","",'PM Tools 1 '!$C$2)</f>
        <v>Muadz Askarul Muslim</v>
      </c>
      <c r="C301" s="70" t="str">
        <f>VLOOKUP(D301,'Charge Code'!B:D,2,FALSE)</f>
        <v>PT Tiga Daya Digital Indonesia</v>
      </c>
      <c r="D301" s="71" t="str">
        <f>TRIM(IF(A301="","",'PM Tools 2'!$D$5))</f>
        <v>Sick Leave</v>
      </c>
      <c r="E301" s="69">
        <f>IF(A23="","",IF('PM Tools 2'!D28="",'PM Tools 2'!E28,'PM Tools 2'!D28 &amp;" - " &amp; 'PM Tools 2'!E28))</f>
        <v>0</v>
      </c>
      <c r="F301" s="69">
        <f>IF(A23="","",'PM Tools 2'!H28)</f>
        <v>0</v>
      </c>
    </row>
    <row r="302" spans="1:6" x14ac:dyDescent="0.25">
      <c r="A302" s="68" t="str">
        <f>IF(ISBLANK('PM Tools 2'!B29),A301,TEXT('PM Tools 2'!B29,"mm-dd-yy"))</f>
        <v>03-16-22</v>
      </c>
      <c r="B302" s="69" t="str">
        <f>IF(A302="","",'PM Tools 1 '!$C$2)</f>
        <v>Muadz Askarul Muslim</v>
      </c>
      <c r="C302" s="70" t="str">
        <f>VLOOKUP(D302,'Charge Code'!B:D,2,FALSE)</f>
        <v>PT Tiga Daya Digital Indonesia</v>
      </c>
      <c r="D302" s="71" t="str">
        <f>TRIM(IF(A302="","",'PM Tools 2'!$D$5))</f>
        <v>Sick Leave</v>
      </c>
      <c r="E302" s="69">
        <f>IF(A24="","",IF('PM Tools 2'!D29="",'PM Tools 2'!E29,'PM Tools 2'!D29 &amp;" - " &amp; 'PM Tools 2'!E29))</f>
        <v>0</v>
      </c>
      <c r="F302" s="69">
        <f>IF(A24="","",'PM Tools 2'!H29)</f>
        <v>0</v>
      </c>
    </row>
    <row r="303" spans="1:6" x14ac:dyDescent="0.25">
      <c r="A303" s="68" t="str">
        <f>IF(ISBLANK('PM Tools 2'!B30),A302,TEXT('PM Tools 2'!B30,"mm-dd-yy"))</f>
        <v>03-16-22</v>
      </c>
      <c r="B303" s="69" t="str">
        <f>IF(A303="","",'PM Tools 1 '!$C$2)</f>
        <v>Muadz Askarul Muslim</v>
      </c>
      <c r="C303" s="70" t="str">
        <f>VLOOKUP(D303,'Charge Code'!B:D,2,FALSE)</f>
        <v>PT Tiga Daya Digital Indonesia</v>
      </c>
      <c r="D303" s="71" t="str">
        <f>TRIM(IF(A303="","",'PM Tools 2'!$D$5))</f>
        <v>Sick Leave</v>
      </c>
      <c r="E303" s="69">
        <f>IF(A25="","",IF('PM Tools 2'!D30="",'PM Tools 2'!E30,'PM Tools 2'!D30 &amp;" - " &amp; 'PM Tools 2'!E30))</f>
        <v>0</v>
      </c>
      <c r="F303" s="69">
        <f>IF(A25="","",'PM Tools 2'!H30)</f>
        <v>0</v>
      </c>
    </row>
    <row r="304" spans="1:6" x14ac:dyDescent="0.25">
      <c r="A304" s="68" t="str">
        <f>IF(ISBLANK('PM Tools 2'!B31),A303,TEXT('PM Tools 2'!B31,"mm-dd-yy"))</f>
        <v>03-16-22</v>
      </c>
      <c r="B304" s="69" t="str">
        <f>IF(A304="","",'PM Tools 1 '!$C$2)</f>
        <v>Muadz Askarul Muslim</v>
      </c>
      <c r="C304" s="70" t="str">
        <f>VLOOKUP(D304,'Charge Code'!B:D,2,FALSE)</f>
        <v>PT Tiga Daya Digital Indonesia</v>
      </c>
      <c r="D304" s="71" t="str">
        <f>TRIM(IF(A304="","",'PM Tools 2'!$D$5))</f>
        <v>Sick Leave</v>
      </c>
      <c r="E304" s="69">
        <f>IF(A26="","",IF('PM Tools 2'!D31="",'PM Tools 2'!E31,'PM Tools 2'!D31 &amp;" - " &amp; 'PM Tools 2'!E31))</f>
        <v>0</v>
      </c>
      <c r="F304" s="69">
        <f>IF(A26="","",'PM Tools 2'!H31)</f>
        <v>0</v>
      </c>
    </row>
    <row r="305" spans="1:6" x14ac:dyDescent="0.25">
      <c r="A305" s="68" t="str">
        <f>IF(ISBLANK('PM Tools 2'!B32),A304,TEXT('PM Tools 2'!B32,"mm-dd-yy"))</f>
        <v>03-16-22</v>
      </c>
      <c r="B305" s="69" t="str">
        <f>IF(A305="","",'PM Tools 1 '!$C$2)</f>
        <v>Muadz Askarul Muslim</v>
      </c>
      <c r="C305" s="70" t="str">
        <f>VLOOKUP(D305,'Charge Code'!B:D,2,FALSE)</f>
        <v>PT Tiga Daya Digital Indonesia</v>
      </c>
      <c r="D305" s="71" t="str">
        <f>TRIM(IF(A305="","",'PM Tools 2'!$D$5))</f>
        <v>Sick Leave</v>
      </c>
      <c r="E305" s="69">
        <f>IF(A27="","",IF('PM Tools 2'!D32="",'PM Tools 2'!E32,'PM Tools 2'!D32 &amp;" - " &amp; 'PM Tools 2'!E32))</f>
        <v>0</v>
      </c>
      <c r="F305" s="69">
        <f>IF(A27="","",'PM Tools 2'!H32)</f>
        <v>0</v>
      </c>
    </row>
    <row r="306" spans="1:6" x14ac:dyDescent="0.25">
      <c r="A306" s="68" t="str">
        <f>IF(ISBLANK('PM Tools 2'!B33),A305,TEXT('PM Tools 2'!B33,"mm-dd-yy"))</f>
        <v>03-16-22</v>
      </c>
      <c r="B306" s="69" t="str">
        <f>IF(A306="","",'PM Tools 1 '!$C$2)</f>
        <v>Muadz Askarul Muslim</v>
      </c>
      <c r="C306" s="70" t="str">
        <f>VLOOKUP(D306,'Charge Code'!B:D,2,FALSE)</f>
        <v>PT Tiga Daya Digital Indonesia</v>
      </c>
      <c r="D306" s="71" t="str">
        <f>TRIM(IF(A306="","",'PM Tools 2'!$D$5))</f>
        <v>Sick Leave</v>
      </c>
      <c r="E306" s="69">
        <f>IF(A28="","",IF('PM Tools 2'!D33="",'PM Tools 2'!E33,'PM Tools 2'!D33 &amp;" - " &amp; 'PM Tools 2'!E33))</f>
        <v>0</v>
      </c>
      <c r="F306" s="69">
        <f>IF(A28="","",'PM Tools 2'!H33)</f>
        <v>0</v>
      </c>
    </row>
    <row r="307" spans="1:6" x14ac:dyDescent="0.25">
      <c r="A307" s="68" t="str">
        <f>IF(ISBLANK('PM Tools 2'!B34),A306,TEXT('PM Tools 2'!B34,"mm-dd-yy"))</f>
        <v>03-16-22</v>
      </c>
      <c r="B307" s="69" t="str">
        <f>IF(A307="","",'PM Tools 1 '!$C$2)</f>
        <v>Muadz Askarul Muslim</v>
      </c>
      <c r="C307" s="70" t="str">
        <f>VLOOKUP(D307,'Charge Code'!B:D,2,FALSE)</f>
        <v>PT Tiga Daya Digital Indonesia</v>
      </c>
      <c r="D307" s="71" t="str">
        <f>TRIM(IF(A307="","",'PM Tools 2'!$D$5))</f>
        <v>Sick Leave</v>
      </c>
      <c r="E307" s="69">
        <f>IF(A29="","",IF('PM Tools 2'!D34="",'PM Tools 2'!E34,'PM Tools 2'!D34 &amp;" - " &amp; 'PM Tools 2'!E34))</f>
        <v>0</v>
      </c>
      <c r="F307" s="69">
        <f>IF(A29="","",'PM Tools 2'!H34)</f>
        <v>0</v>
      </c>
    </row>
    <row r="308" spans="1:6" x14ac:dyDescent="0.25">
      <c r="A308" s="68" t="str">
        <f>IF(ISBLANK('PM Tools 2'!B35),A307,TEXT('PM Tools 2'!B35,"mm-dd-yy"))</f>
        <v>03-16-22</v>
      </c>
      <c r="B308" s="69" t="str">
        <f>IF(A308="","",'PM Tools 1 '!$C$2)</f>
        <v>Muadz Askarul Muslim</v>
      </c>
      <c r="C308" s="70" t="str">
        <f>VLOOKUP(D308,'Charge Code'!B:D,2,FALSE)</f>
        <v>PT Tiga Daya Digital Indonesia</v>
      </c>
      <c r="D308" s="71" t="str">
        <f>TRIM(IF(A308="","",'PM Tools 2'!$D$5))</f>
        <v>Sick Leave</v>
      </c>
      <c r="E308" s="69">
        <f>IF(A30="","",IF('PM Tools 2'!D35="",'PM Tools 2'!E35,'PM Tools 2'!D35 &amp;" - " &amp; 'PM Tools 2'!E35))</f>
        <v>0</v>
      </c>
      <c r="F308" s="69">
        <f>IF(A30="","",'PM Tools 2'!H35)</f>
        <v>0</v>
      </c>
    </row>
    <row r="309" spans="1:6" x14ac:dyDescent="0.25">
      <c r="A309" s="68" t="str">
        <f>IF(ISBLANK('PM Tools 2'!B36),A308,TEXT('PM Tools 2'!B36,"mm-dd-yy"))</f>
        <v>03-16-22</v>
      </c>
      <c r="B309" s="69" t="str">
        <f>IF(A309="","",'PM Tools 1 '!$C$2)</f>
        <v>Muadz Askarul Muslim</v>
      </c>
      <c r="C309" s="70" t="str">
        <f>VLOOKUP(D309,'Charge Code'!B:D,2,FALSE)</f>
        <v>PT Tiga Daya Digital Indonesia</v>
      </c>
      <c r="D309" s="71" t="str">
        <f>TRIM(IF(A309="","",'PM Tools 2'!$D$5))</f>
        <v>Sick Leave</v>
      </c>
      <c r="E309" s="69">
        <f>IF(A31="","",IF('PM Tools 2'!D36="",'PM Tools 2'!E36,'PM Tools 2'!D36 &amp;" - " &amp; 'PM Tools 2'!E36))</f>
        <v>0</v>
      </c>
      <c r="F309" s="69">
        <f>IF(A31="","",'PM Tools 2'!H36)</f>
        <v>0</v>
      </c>
    </row>
    <row r="310" spans="1:6" x14ac:dyDescent="0.25">
      <c r="A310" s="68" t="str">
        <f>IF(ISBLANK('PM Tools 2'!B37),A309,TEXT('PM Tools 2'!B37,"mm-dd-yy"))</f>
        <v>03-16-22</v>
      </c>
      <c r="B310" s="69" t="str">
        <f>IF(A310="","",'PM Tools 1 '!$C$2)</f>
        <v>Muadz Askarul Muslim</v>
      </c>
      <c r="C310" s="70" t="str">
        <f>VLOOKUP(D310,'Charge Code'!B:D,2,FALSE)</f>
        <v>PT Tiga Daya Digital Indonesia</v>
      </c>
      <c r="D310" s="71" t="str">
        <f>TRIM(IF(A310="","",'PM Tools 2'!$D$5))</f>
        <v>Sick Leave</v>
      </c>
      <c r="E310" s="69">
        <f>IF(A32="","",IF('PM Tools 2'!D37="",'PM Tools 2'!E37,'PM Tools 2'!D37 &amp;" - " &amp; 'PM Tools 2'!E37))</f>
        <v>0</v>
      </c>
      <c r="F310" s="69">
        <f>IF(A32="","",'PM Tools 2'!H37)</f>
        <v>0</v>
      </c>
    </row>
    <row r="311" spans="1:6" x14ac:dyDescent="0.25">
      <c r="A311" s="68" t="str">
        <f>IF(ISBLANK('PM Tools 2'!B38),A310,TEXT('PM Tools 2'!B38,"mm-dd-yy"))</f>
        <v>03-16-22</v>
      </c>
      <c r="B311" s="69" t="str">
        <f>IF(A311="","",'PM Tools 1 '!$C$2)</f>
        <v>Muadz Askarul Muslim</v>
      </c>
      <c r="C311" s="70" t="str">
        <f>VLOOKUP(D311,'Charge Code'!B:D,2,FALSE)</f>
        <v>PT Tiga Daya Digital Indonesia</v>
      </c>
      <c r="D311" s="71" t="str">
        <f>TRIM(IF(A311="","",'PM Tools 2'!$D$5))</f>
        <v>Sick Leave</v>
      </c>
      <c r="E311" s="69">
        <f>IF(A33="","",IF('PM Tools 2'!D38="",'PM Tools 2'!E38,'PM Tools 2'!D38 &amp;" - " &amp; 'PM Tools 2'!E38))</f>
        <v>0</v>
      </c>
      <c r="F311" s="69">
        <f>IF(A33="","",'PM Tools 2'!H38)</f>
        <v>0</v>
      </c>
    </row>
    <row r="312" spans="1:6" x14ac:dyDescent="0.25">
      <c r="A312" s="68" t="str">
        <f>IF(ISBLANK('PM Tools 2'!B39),A311,TEXT('PM Tools 2'!B39,"mm-dd-yy"))</f>
        <v>03-17-22</v>
      </c>
      <c r="B312" s="69" t="str">
        <f>IF(A312="","",'PM Tools 1 '!$C$2)</f>
        <v>Muadz Askarul Muslim</v>
      </c>
      <c r="C312" s="70" t="str">
        <f>VLOOKUP(D312,'Charge Code'!B:D,2,FALSE)</f>
        <v>PT Tiga Daya Digital Indonesia</v>
      </c>
      <c r="D312" s="71" t="str">
        <f>TRIM(IF(A312="","",'PM Tools 2'!$D$5))</f>
        <v>Sick Leave</v>
      </c>
      <c r="E312" s="69">
        <f>IF(A34="","",IF('PM Tools 2'!D39="",'PM Tools 2'!E39,'PM Tools 2'!D39 &amp;" - " &amp; 'PM Tools 2'!E39))</f>
        <v>0</v>
      </c>
      <c r="F312" s="69">
        <f>IF(A34="","",'PM Tools 2'!H39)</f>
        <v>0</v>
      </c>
    </row>
    <row r="313" spans="1:6" x14ac:dyDescent="0.25">
      <c r="A313" s="68" t="str">
        <f>IF(ISBLANK('PM Tools 2'!B40),A312,TEXT('PM Tools 2'!B40,"mm-dd-yy"))</f>
        <v>03-17-22</v>
      </c>
      <c r="B313" s="69" t="str">
        <f>IF(A313="","",'PM Tools 1 '!$C$2)</f>
        <v>Muadz Askarul Muslim</v>
      </c>
      <c r="C313" s="70" t="str">
        <f>VLOOKUP(D313,'Charge Code'!B:D,2,FALSE)</f>
        <v>PT Tiga Daya Digital Indonesia</v>
      </c>
      <c r="D313" s="71" t="str">
        <f>TRIM(IF(A313="","",'PM Tools 2'!$D$5))</f>
        <v>Sick Leave</v>
      </c>
      <c r="E313" s="69">
        <f>IF(A35="","",IF('PM Tools 2'!D40="",'PM Tools 2'!E40,'PM Tools 2'!D40 &amp;" - " &amp; 'PM Tools 2'!E40))</f>
        <v>0</v>
      </c>
      <c r="F313" s="69">
        <f>IF(A35="","",'PM Tools 2'!H40)</f>
        <v>0</v>
      </c>
    </row>
    <row r="314" spans="1:6" x14ac:dyDescent="0.25">
      <c r="A314" s="68" t="str">
        <f>IF(ISBLANK('PM Tools 2'!B41),A313,TEXT('PM Tools 2'!B41,"mm-dd-yy"))</f>
        <v>03-17-22</v>
      </c>
      <c r="B314" s="69" t="str">
        <f>IF(A314="","",'PM Tools 1 '!$C$2)</f>
        <v>Muadz Askarul Muslim</v>
      </c>
      <c r="C314" s="70" t="str">
        <f>VLOOKUP(D314,'Charge Code'!B:D,2,FALSE)</f>
        <v>PT Tiga Daya Digital Indonesia</v>
      </c>
      <c r="D314" s="71" t="str">
        <f>TRIM(IF(A314="","",'PM Tools 2'!$D$5))</f>
        <v>Sick Leave</v>
      </c>
      <c r="E314" s="69">
        <f>IF(A36="","",IF('PM Tools 2'!D41="",'PM Tools 2'!E41,'PM Tools 2'!D41 &amp;" - " &amp; 'PM Tools 2'!E41))</f>
        <v>0</v>
      </c>
      <c r="F314" s="69">
        <f>IF(A36="","",'PM Tools 2'!H41)</f>
        <v>0</v>
      </c>
    </row>
    <row r="315" spans="1:6" x14ac:dyDescent="0.25">
      <c r="A315" s="68" t="str">
        <f>IF(ISBLANK('PM Tools 2'!B42),A314,TEXT('PM Tools 2'!B42,"mm-dd-yy"))</f>
        <v>03-17-22</v>
      </c>
      <c r="B315" s="69" t="str">
        <f>IF(A315="","",'PM Tools 1 '!$C$2)</f>
        <v>Muadz Askarul Muslim</v>
      </c>
      <c r="C315" s="70" t="str">
        <f>VLOOKUP(D315,'Charge Code'!B:D,2,FALSE)</f>
        <v>PT Tiga Daya Digital Indonesia</v>
      </c>
      <c r="D315" s="71" t="str">
        <f>TRIM(IF(A315="","",'PM Tools 2'!$D$5))</f>
        <v>Sick Leave</v>
      </c>
      <c r="E315" s="69">
        <f>IF(A37="","",IF('PM Tools 2'!D42="",'PM Tools 2'!E42,'PM Tools 2'!D42 &amp;" - " &amp; 'PM Tools 2'!E42))</f>
        <v>0</v>
      </c>
      <c r="F315" s="69">
        <f>IF(A37="","",'PM Tools 2'!H42)</f>
        <v>0</v>
      </c>
    </row>
    <row r="316" spans="1:6" x14ac:dyDescent="0.25">
      <c r="A316" s="68" t="str">
        <f>IF(ISBLANK('PM Tools 2'!B43),A315,TEXT('PM Tools 2'!B43,"mm-dd-yy"))</f>
        <v>03-17-22</v>
      </c>
      <c r="B316" s="69" t="str">
        <f>IF(A316="","",'PM Tools 1 '!$C$2)</f>
        <v>Muadz Askarul Muslim</v>
      </c>
      <c r="C316" s="70" t="str">
        <f>VLOOKUP(D316,'Charge Code'!B:D,2,FALSE)</f>
        <v>PT Tiga Daya Digital Indonesia</v>
      </c>
      <c r="D316" s="71" t="str">
        <f>TRIM(IF(A316="","",'PM Tools 2'!$D$5))</f>
        <v>Sick Leave</v>
      </c>
      <c r="E316" s="69">
        <f>IF(A38="","",IF('PM Tools 2'!D43="",'PM Tools 2'!E43,'PM Tools 2'!D43 &amp;" - " &amp; 'PM Tools 2'!E43))</f>
        <v>0</v>
      </c>
      <c r="F316" s="69">
        <f>IF(A38="","",'PM Tools 2'!H43)</f>
        <v>0</v>
      </c>
    </row>
    <row r="317" spans="1:6" x14ac:dyDescent="0.25">
      <c r="A317" s="68" t="str">
        <f>IF(ISBLANK('PM Tools 2'!B44),A316,TEXT('PM Tools 2'!B44,"mm-dd-yy"))</f>
        <v>03-17-22</v>
      </c>
      <c r="B317" s="69" t="str">
        <f>IF(A317="","",'PM Tools 1 '!$C$2)</f>
        <v>Muadz Askarul Muslim</v>
      </c>
      <c r="C317" s="70" t="str">
        <f>VLOOKUP(D317,'Charge Code'!B:D,2,FALSE)</f>
        <v>PT Tiga Daya Digital Indonesia</v>
      </c>
      <c r="D317" s="71" t="str">
        <f>TRIM(IF(A317="","",'PM Tools 2'!$D$5))</f>
        <v>Sick Leave</v>
      </c>
      <c r="E317" s="69">
        <f>IF(A39="","",IF('PM Tools 2'!D44="",'PM Tools 2'!E44,'PM Tools 2'!D44 &amp;" - " &amp; 'PM Tools 2'!E44))</f>
        <v>0</v>
      </c>
      <c r="F317" s="69">
        <f>IF(A39="","",'PM Tools 2'!H44)</f>
        <v>0</v>
      </c>
    </row>
    <row r="318" spans="1:6" x14ac:dyDescent="0.25">
      <c r="A318" s="68" t="str">
        <f>IF(ISBLANK('PM Tools 2'!B45),A317,TEXT('PM Tools 2'!B45,"mm-dd-yy"))</f>
        <v>03-17-22</v>
      </c>
      <c r="B318" s="69" t="str">
        <f>IF(A318="","",'PM Tools 1 '!$C$2)</f>
        <v>Muadz Askarul Muslim</v>
      </c>
      <c r="C318" s="70" t="str">
        <f>VLOOKUP(D318,'Charge Code'!B:D,2,FALSE)</f>
        <v>PT Tiga Daya Digital Indonesia</v>
      </c>
      <c r="D318" s="71" t="str">
        <f>TRIM(IF(A318="","",'PM Tools 2'!$D$5))</f>
        <v>Sick Leave</v>
      </c>
      <c r="E318" s="69">
        <f>IF(A40="","",IF('PM Tools 2'!D45="",'PM Tools 2'!E45,'PM Tools 2'!D45 &amp;" - " &amp; 'PM Tools 2'!E45))</f>
        <v>0</v>
      </c>
      <c r="F318" s="69">
        <f>IF(A40="","",'PM Tools 2'!H45)</f>
        <v>0</v>
      </c>
    </row>
    <row r="319" spans="1:6" x14ac:dyDescent="0.25">
      <c r="A319" s="68" t="str">
        <f>IF(ISBLANK('PM Tools 2'!B46),A318,TEXT('PM Tools 2'!B46,"mm-dd-yy"))</f>
        <v>03-17-22</v>
      </c>
      <c r="B319" s="69" t="str">
        <f>IF(A319="","",'PM Tools 1 '!$C$2)</f>
        <v>Muadz Askarul Muslim</v>
      </c>
      <c r="C319" s="70" t="str">
        <f>VLOOKUP(D319,'Charge Code'!B:D,2,FALSE)</f>
        <v>PT Tiga Daya Digital Indonesia</v>
      </c>
      <c r="D319" s="71" t="str">
        <f>TRIM(IF(A319="","",'PM Tools 2'!$D$5))</f>
        <v>Sick Leave</v>
      </c>
      <c r="E319" s="69">
        <f>IF(A41="","",IF('PM Tools 2'!D46="",'PM Tools 2'!E46,'PM Tools 2'!D46 &amp;" - " &amp; 'PM Tools 2'!E46))</f>
        <v>0</v>
      </c>
      <c r="F319" s="69">
        <f>IF(A41="","",'PM Tools 2'!H46)</f>
        <v>0</v>
      </c>
    </row>
    <row r="320" spans="1:6" x14ac:dyDescent="0.25">
      <c r="A320" s="68" t="str">
        <f>IF(ISBLANK('PM Tools 2'!B47),A319,TEXT('PM Tools 2'!B47,"mm-dd-yy"))</f>
        <v>03-17-22</v>
      </c>
      <c r="B320" s="69" t="str">
        <f>IF(A320="","",'PM Tools 1 '!$C$2)</f>
        <v>Muadz Askarul Muslim</v>
      </c>
      <c r="C320" s="70" t="str">
        <f>VLOOKUP(D320,'Charge Code'!B:D,2,FALSE)</f>
        <v>PT Tiga Daya Digital Indonesia</v>
      </c>
      <c r="D320" s="71" t="str">
        <f>TRIM(IF(A320="","",'PM Tools 2'!$D$5))</f>
        <v>Sick Leave</v>
      </c>
      <c r="E320" s="69">
        <f>IF(A42="","",IF('PM Tools 2'!D47="",'PM Tools 2'!E47,'PM Tools 2'!D47 &amp;" - " &amp; 'PM Tools 2'!E47))</f>
        <v>0</v>
      </c>
      <c r="F320" s="69">
        <f>IF(A42="","",'PM Tools 2'!H47)</f>
        <v>0</v>
      </c>
    </row>
    <row r="321" spans="1:6" x14ac:dyDescent="0.25">
      <c r="A321" s="68" t="str">
        <f>IF(ISBLANK('PM Tools 2'!B48),A320,TEXT('PM Tools 2'!B48,"mm-dd-yy"))</f>
        <v>03-17-22</v>
      </c>
      <c r="B321" s="69" t="str">
        <f>IF(A321="","",'PM Tools 1 '!$C$2)</f>
        <v>Muadz Askarul Muslim</v>
      </c>
      <c r="C321" s="70" t="str">
        <f>VLOOKUP(D321,'Charge Code'!B:D,2,FALSE)</f>
        <v>PT Tiga Daya Digital Indonesia</v>
      </c>
      <c r="D321" s="71" t="str">
        <f>TRIM(IF(A321="","",'PM Tools 2'!$D$5))</f>
        <v>Sick Leave</v>
      </c>
      <c r="E321" s="69">
        <f>IF(A43="","",IF('PM Tools 2'!D48="",'PM Tools 2'!E48,'PM Tools 2'!D48 &amp;" - " &amp; 'PM Tools 2'!E48))</f>
        <v>0</v>
      </c>
      <c r="F321" s="69">
        <f>IF(A43="","",'PM Tools 2'!H48)</f>
        <v>0</v>
      </c>
    </row>
    <row r="322" spans="1:6" x14ac:dyDescent="0.25">
      <c r="A322" s="68" t="str">
        <f>IF(ISBLANK('PM Tools 2'!B49),A321,TEXT('PM Tools 2'!B49,"mm-dd-yy"))</f>
        <v>03-17-22</v>
      </c>
      <c r="B322" s="69" t="str">
        <f>IF(A322="","",'PM Tools 1 '!$C$2)</f>
        <v>Muadz Askarul Muslim</v>
      </c>
      <c r="C322" s="70" t="str">
        <f>VLOOKUP(D322,'Charge Code'!B:D,2,FALSE)</f>
        <v>PT Tiga Daya Digital Indonesia</v>
      </c>
      <c r="D322" s="71" t="str">
        <f>TRIM(IF(A322="","",'PM Tools 2'!$D$5))</f>
        <v>Sick Leave</v>
      </c>
      <c r="E322" s="69">
        <f>IF(A44="","",IF('PM Tools 2'!D49="",'PM Tools 2'!E49,'PM Tools 2'!D49 &amp;" - " &amp; 'PM Tools 2'!E49))</f>
        <v>0</v>
      </c>
      <c r="F322" s="69">
        <f>IF(A44="","",'PM Tools 2'!H49)</f>
        <v>0</v>
      </c>
    </row>
    <row r="323" spans="1:6" x14ac:dyDescent="0.25">
      <c r="A323" s="68" t="str">
        <f>IF(ISBLANK('PM Tools 2'!B50),A322,TEXT('PM Tools 2'!B50,"mm-dd-yy"))</f>
        <v>03-17-22</v>
      </c>
      <c r="B323" s="69" t="str">
        <f>IF(A323="","",'PM Tools 1 '!$C$2)</f>
        <v>Muadz Askarul Muslim</v>
      </c>
      <c r="C323" s="70" t="str">
        <f>VLOOKUP(D323,'Charge Code'!B:D,2,FALSE)</f>
        <v>PT Tiga Daya Digital Indonesia</v>
      </c>
      <c r="D323" s="71" t="str">
        <f>TRIM(IF(A323="","",'PM Tools 2'!$D$5))</f>
        <v>Sick Leave</v>
      </c>
      <c r="E323" s="69">
        <f>IF(A45="","",IF('PM Tools 2'!D50="",'PM Tools 2'!E50,'PM Tools 2'!D50 &amp;" - " &amp; 'PM Tools 2'!E50))</f>
        <v>0</v>
      </c>
      <c r="F323" s="69">
        <f>IF(A45="","",'PM Tools 2'!H50)</f>
        <v>0</v>
      </c>
    </row>
    <row r="324" spans="1:6" x14ac:dyDescent="0.25">
      <c r="A324" s="68" t="str">
        <f>IF(ISBLANK('PM Tools 2'!B51),A323,TEXT('PM Tools 2'!B51,"mm-dd-yy"))</f>
        <v>03-17-22</v>
      </c>
      <c r="B324" s="69" t="str">
        <f>IF(A324="","",'PM Tools 1 '!$C$2)</f>
        <v>Muadz Askarul Muslim</v>
      </c>
      <c r="C324" s="70" t="str">
        <f>VLOOKUP(D324,'Charge Code'!B:D,2,FALSE)</f>
        <v>PT Tiga Daya Digital Indonesia</v>
      </c>
      <c r="D324" s="71" t="str">
        <f>TRIM(IF(A324="","",'PM Tools 2'!$D$5))</f>
        <v>Sick Leave</v>
      </c>
      <c r="E324" s="69">
        <f>IF(A46="","",IF('PM Tools 2'!D51="",'PM Tools 2'!E51,'PM Tools 2'!D51 &amp;" - " &amp; 'PM Tools 2'!E51))</f>
        <v>0</v>
      </c>
      <c r="F324" s="69">
        <f>IF(A46="","",'PM Tools 2'!H51)</f>
        <v>0</v>
      </c>
    </row>
    <row r="325" spans="1:6" x14ac:dyDescent="0.25">
      <c r="A325" s="68" t="str">
        <f>IF(ISBLANK('PM Tools 2'!B52),A324,TEXT('PM Tools 2'!B52,"mm-dd-yy"))</f>
        <v>03-17-22</v>
      </c>
      <c r="B325" s="69" t="str">
        <f>IF(A325="","",'PM Tools 1 '!$C$2)</f>
        <v>Muadz Askarul Muslim</v>
      </c>
      <c r="C325" s="70" t="str">
        <f>VLOOKUP(D325,'Charge Code'!B:D,2,FALSE)</f>
        <v>PT Tiga Daya Digital Indonesia</v>
      </c>
      <c r="D325" s="71" t="str">
        <f>TRIM(IF(A325="","",'PM Tools 2'!$D$5))</f>
        <v>Sick Leave</v>
      </c>
      <c r="E325" s="69">
        <f>IF(A47="","",IF('PM Tools 2'!D52="",'PM Tools 2'!E52,'PM Tools 2'!D52 &amp;" - " &amp; 'PM Tools 2'!E52))</f>
        <v>0</v>
      </c>
      <c r="F325" s="69">
        <f>IF(A47="","",'PM Tools 2'!H52)</f>
        <v>0</v>
      </c>
    </row>
    <row r="326" spans="1:6" x14ac:dyDescent="0.25">
      <c r="A326" s="68" t="str">
        <f>IF(ISBLANK('PM Tools 2'!B53),A325,TEXT('PM Tools 2'!B53,"mm-dd-yy"))</f>
        <v>03-17-22</v>
      </c>
      <c r="B326" s="69" t="str">
        <f>IF(A326="","",'PM Tools 1 '!$C$2)</f>
        <v>Muadz Askarul Muslim</v>
      </c>
      <c r="C326" s="70" t="str">
        <f>VLOOKUP(D326,'Charge Code'!B:D,2,FALSE)</f>
        <v>PT Tiga Daya Digital Indonesia</v>
      </c>
      <c r="D326" s="71" t="str">
        <f>TRIM(IF(A326="","",'PM Tools 2'!$D$5))</f>
        <v>Sick Leave</v>
      </c>
      <c r="E326" s="69">
        <f>IF(A48="","",IF('PM Tools 2'!D53="",'PM Tools 2'!E53,'PM Tools 2'!D53 &amp;" - " &amp; 'PM Tools 2'!E53))</f>
        <v>0</v>
      </c>
      <c r="F326" s="69">
        <f>IF(A48="","",'PM Tools 2'!H53)</f>
        <v>0</v>
      </c>
    </row>
    <row r="327" spans="1:6" x14ac:dyDescent="0.25">
      <c r="A327" s="68" t="str">
        <f>IF(ISBLANK('PM Tools 2'!B54),A326,TEXT('PM Tools 2'!B54,"mm-dd-yy"))</f>
        <v>03-17-22</v>
      </c>
      <c r="B327" s="69" t="str">
        <f>IF(A327="","",'PM Tools 1 '!$C$2)</f>
        <v>Muadz Askarul Muslim</v>
      </c>
      <c r="C327" s="70" t="str">
        <f>VLOOKUP(D327,'Charge Code'!B:D,2,FALSE)</f>
        <v>PT Tiga Daya Digital Indonesia</v>
      </c>
      <c r="D327" s="71" t="str">
        <f>TRIM(IF(A327="","",'PM Tools 2'!$D$5))</f>
        <v>Sick Leave</v>
      </c>
      <c r="E327" s="69">
        <f>IF(A49="","",IF('PM Tools 2'!D54="",'PM Tools 2'!E54,'PM Tools 2'!D54 &amp;" - " &amp; 'PM Tools 2'!E54))</f>
        <v>0</v>
      </c>
      <c r="F327" s="69">
        <f>IF(A49="","",'PM Tools 2'!H54)</f>
        <v>0</v>
      </c>
    </row>
    <row r="328" spans="1:6" x14ac:dyDescent="0.25">
      <c r="A328" s="68" t="str">
        <f>IF(ISBLANK('PM Tools 2'!B55),A327,TEXT('PM Tools 2'!B55,"mm-dd-yy"))</f>
        <v>03-18-22</v>
      </c>
      <c r="B328" s="69" t="str">
        <f>IF(A328="","",'PM Tools 1 '!$C$2)</f>
        <v>Muadz Askarul Muslim</v>
      </c>
      <c r="C328" s="70" t="str">
        <f>VLOOKUP(D328,'Charge Code'!B:D,2,FALSE)</f>
        <v>PT Tiga Daya Digital Indonesia</v>
      </c>
      <c r="D328" s="71" t="str">
        <f>TRIM(IF(A328="","",'PM Tools 2'!$D$5))</f>
        <v>Sick Leave</v>
      </c>
      <c r="E328" s="69">
        <f>IF(A50="","",IF('PM Tools 2'!D55="",'PM Tools 2'!E55,'PM Tools 2'!D55 &amp;" - " &amp; 'PM Tools 2'!E55))</f>
        <v>0</v>
      </c>
      <c r="F328" s="69">
        <f>IF(A50="","",'PM Tools 2'!H55)</f>
        <v>0</v>
      </c>
    </row>
    <row r="329" spans="1:6" x14ac:dyDescent="0.25">
      <c r="A329" s="68" t="str">
        <f>IF(ISBLANK('PM Tools 2'!B56),A328,TEXT('PM Tools 2'!B56,"mm-dd-yy"))</f>
        <v>03-18-22</v>
      </c>
      <c r="B329" s="69" t="str">
        <f>IF(A329="","",'PM Tools 1 '!$C$2)</f>
        <v>Muadz Askarul Muslim</v>
      </c>
      <c r="C329" s="70" t="str">
        <f>VLOOKUP(D329,'Charge Code'!B:D,2,FALSE)</f>
        <v>PT Tiga Daya Digital Indonesia</v>
      </c>
      <c r="D329" s="71" t="str">
        <f>TRIM(IF(A329="","",'PM Tools 2'!$D$5))</f>
        <v>Sick Leave</v>
      </c>
      <c r="E329" s="69">
        <f>IF(A51="","",IF('PM Tools 2'!D56="",'PM Tools 2'!E56,'PM Tools 2'!D56 &amp;" - " &amp; 'PM Tools 2'!E56))</f>
        <v>0</v>
      </c>
      <c r="F329" s="69">
        <f>IF(A51="","",'PM Tools 2'!H56)</f>
        <v>0</v>
      </c>
    </row>
    <row r="330" spans="1:6" x14ac:dyDescent="0.25">
      <c r="A330" s="68" t="str">
        <f>IF(ISBLANK('PM Tools 2'!B57),A329,TEXT('PM Tools 2'!B57,"mm-dd-yy"))</f>
        <v>03-18-22</v>
      </c>
      <c r="B330" s="69" t="str">
        <f>IF(A330="","",'PM Tools 1 '!$C$2)</f>
        <v>Muadz Askarul Muslim</v>
      </c>
      <c r="C330" s="70" t="str">
        <f>VLOOKUP(D330,'Charge Code'!B:D,2,FALSE)</f>
        <v>PT Tiga Daya Digital Indonesia</v>
      </c>
      <c r="D330" s="71" t="str">
        <f>TRIM(IF(A330="","",'PM Tools 2'!$D$5))</f>
        <v>Sick Leave</v>
      </c>
      <c r="E330" s="69">
        <f>IF(A52="","",IF('PM Tools 2'!D57="",'PM Tools 2'!E57,'PM Tools 2'!D57 &amp;" - " &amp; 'PM Tools 2'!E57))</f>
        <v>0</v>
      </c>
      <c r="F330" s="69">
        <f>IF(A52="","",'PM Tools 2'!H57)</f>
        <v>0</v>
      </c>
    </row>
    <row r="331" spans="1:6" x14ac:dyDescent="0.25">
      <c r="A331" s="68" t="str">
        <f>IF(ISBLANK('PM Tools 2'!B58),A330,TEXT('PM Tools 2'!B58,"mm-dd-yy"))</f>
        <v>03-18-22</v>
      </c>
      <c r="B331" s="69" t="str">
        <f>IF(A331="","",'PM Tools 1 '!$C$2)</f>
        <v>Muadz Askarul Muslim</v>
      </c>
      <c r="C331" s="70" t="str">
        <f>VLOOKUP(D331,'Charge Code'!B:D,2,FALSE)</f>
        <v>PT Tiga Daya Digital Indonesia</v>
      </c>
      <c r="D331" s="71" t="str">
        <f>TRIM(IF(A331="","",'PM Tools 2'!$D$5))</f>
        <v>Sick Leave</v>
      </c>
      <c r="E331" s="69">
        <f>IF(A53="","",IF('PM Tools 2'!D58="",'PM Tools 2'!E58,'PM Tools 2'!D58 &amp;" - " &amp; 'PM Tools 2'!E58))</f>
        <v>0</v>
      </c>
      <c r="F331" s="69">
        <f>IF(A53="","",'PM Tools 2'!H58)</f>
        <v>0</v>
      </c>
    </row>
    <row r="332" spans="1:6" x14ac:dyDescent="0.25">
      <c r="A332" s="68" t="str">
        <f>IF(ISBLANK('PM Tools 2'!B59),A331,TEXT('PM Tools 2'!B59,"mm-dd-yy"))</f>
        <v>03-18-22</v>
      </c>
      <c r="B332" s="69" t="str">
        <f>IF(A332="","",'PM Tools 1 '!$C$2)</f>
        <v>Muadz Askarul Muslim</v>
      </c>
      <c r="C332" s="70" t="str">
        <f>VLOOKUP(D332,'Charge Code'!B:D,2,FALSE)</f>
        <v>PT Tiga Daya Digital Indonesia</v>
      </c>
      <c r="D332" s="71" t="str">
        <f>TRIM(IF(A332="","",'PM Tools 2'!$D$5))</f>
        <v>Sick Leave</v>
      </c>
      <c r="E332" s="69">
        <f>IF(A54="","",IF('PM Tools 2'!D59="",'PM Tools 2'!E59,'PM Tools 2'!D59 &amp;" - " &amp; 'PM Tools 2'!E59))</f>
        <v>0</v>
      </c>
      <c r="F332" s="69">
        <f>IF(A54="","",'PM Tools 2'!H59)</f>
        <v>0</v>
      </c>
    </row>
    <row r="333" spans="1:6" x14ac:dyDescent="0.25">
      <c r="A333" s="68" t="str">
        <f>IF(ISBLANK('PM Tools 2'!B60),A332,TEXT('PM Tools 2'!B60,"mm-dd-yy"))</f>
        <v>03-18-22</v>
      </c>
      <c r="B333" s="69" t="str">
        <f>IF(A333="","",'PM Tools 1 '!$C$2)</f>
        <v>Muadz Askarul Muslim</v>
      </c>
      <c r="C333" s="70" t="str">
        <f>VLOOKUP(D333,'Charge Code'!B:D,2,FALSE)</f>
        <v>PT Tiga Daya Digital Indonesia</v>
      </c>
      <c r="D333" s="71" t="str">
        <f>TRIM(IF(A333="","",'PM Tools 2'!$D$5))</f>
        <v>Sick Leave</v>
      </c>
      <c r="E333" s="69">
        <f>IF(A55="","",IF('PM Tools 2'!D60="",'PM Tools 2'!E60,'PM Tools 2'!D60 &amp;" - " &amp; 'PM Tools 2'!E60))</f>
        <v>0</v>
      </c>
      <c r="F333" s="69">
        <f>IF(A55="","",'PM Tools 2'!H60)</f>
        <v>0</v>
      </c>
    </row>
    <row r="334" spans="1:6" x14ac:dyDescent="0.25">
      <c r="A334" s="68" t="str">
        <f>IF(ISBLANK('PM Tools 2'!B61),A333,TEXT('PM Tools 2'!B61,"mm-dd-yy"))</f>
        <v>03-18-22</v>
      </c>
      <c r="B334" s="69" t="str">
        <f>IF(A334="","",'PM Tools 1 '!$C$2)</f>
        <v>Muadz Askarul Muslim</v>
      </c>
      <c r="C334" s="70" t="str">
        <f>VLOOKUP(D334,'Charge Code'!B:D,2,FALSE)</f>
        <v>PT Tiga Daya Digital Indonesia</v>
      </c>
      <c r="D334" s="71" t="str">
        <f>TRIM(IF(A334="","",'PM Tools 2'!$D$5))</f>
        <v>Sick Leave</v>
      </c>
      <c r="E334" s="69">
        <f>IF(A56="","",IF('PM Tools 2'!D61="",'PM Tools 2'!E61,'PM Tools 2'!D61 &amp;" - " &amp; 'PM Tools 2'!E61))</f>
        <v>0</v>
      </c>
      <c r="F334" s="69">
        <f>IF(A56="","",'PM Tools 2'!H61)</f>
        <v>0</v>
      </c>
    </row>
    <row r="335" spans="1:6" x14ac:dyDescent="0.25">
      <c r="A335" s="68" t="str">
        <f>IF(ISBLANK('PM Tools 2'!B62),A334,TEXT('PM Tools 2'!B62,"mm-dd-yy"))</f>
        <v>03-18-22</v>
      </c>
      <c r="B335" s="69" t="str">
        <f>IF(A335="","",'PM Tools 1 '!$C$2)</f>
        <v>Muadz Askarul Muslim</v>
      </c>
      <c r="C335" s="70" t="str">
        <f>VLOOKUP(D335,'Charge Code'!B:D,2,FALSE)</f>
        <v>PT Tiga Daya Digital Indonesia</v>
      </c>
      <c r="D335" s="71" t="str">
        <f>TRIM(IF(A335="","",'PM Tools 2'!$D$5))</f>
        <v>Sick Leave</v>
      </c>
      <c r="E335" s="69">
        <f>IF(A57="","",IF('PM Tools 2'!D62="",'PM Tools 2'!E62,'PM Tools 2'!D62 &amp;" - " &amp; 'PM Tools 2'!E62))</f>
        <v>0</v>
      </c>
      <c r="F335" s="69">
        <f>IF(A57="","",'PM Tools 2'!H62)</f>
        <v>0</v>
      </c>
    </row>
    <row r="336" spans="1:6" x14ac:dyDescent="0.25">
      <c r="A336" s="68" t="str">
        <f>IF(ISBLANK('PM Tools 2'!B63),A335,TEXT('PM Tools 2'!B63,"mm-dd-yy"))</f>
        <v>03-18-22</v>
      </c>
      <c r="B336" s="69" t="str">
        <f>IF(A336="","",'PM Tools 1 '!$C$2)</f>
        <v>Muadz Askarul Muslim</v>
      </c>
      <c r="C336" s="70" t="str">
        <f>VLOOKUP(D336,'Charge Code'!B:D,2,FALSE)</f>
        <v>PT Tiga Daya Digital Indonesia</v>
      </c>
      <c r="D336" s="71" t="str">
        <f>TRIM(IF(A336="","",'PM Tools 2'!$D$5))</f>
        <v>Sick Leave</v>
      </c>
      <c r="E336" s="69">
        <f>IF(A58="","",IF('PM Tools 2'!D63="",'PM Tools 2'!E63,'PM Tools 2'!D63 &amp;" - " &amp; 'PM Tools 2'!E63))</f>
        <v>0</v>
      </c>
      <c r="F336" s="69">
        <f>IF(A58="","",'PM Tools 2'!H63)</f>
        <v>0</v>
      </c>
    </row>
    <row r="337" spans="1:6" x14ac:dyDescent="0.25">
      <c r="A337" s="68" t="str">
        <f>IF(ISBLANK('PM Tools 2'!B64),A336,TEXT('PM Tools 2'!B64,"mm-dd-yy"))</f>
        <v>03-18-22</v>
      </c>
      <c r="B337" s="69" t="str">
        <f>IF(A337="","",'PM Tools 1 '!$C$2)</f>
        <v>Muadz Askarul Muslim</v>
      </c>
      <c r="C337" s="70" t="str">
        <f>VLOOKUP(D337,'Charge Code'!B:D,2,FALSE)</f>
        <v>PT Tiga Daya Digital Indonesia</v>
      </c>
      <c r="D337" s="71" t="str">
        <f>TRIM(IF(A337="","",'PM Tools 2'!$D$5))</f>
        <v>Sick Leave</v>
      </c>
      <c r="E337" s="69">
        <f>IF(A59="","",IF('PM Tools 2'!D64="",'PM Tools 2'!E64,'PM Tools 2'!D64 &amp;" - " &amp; 'PM Tools 2'!E64))</f>
        <v>0</v>
      </c>
      <c r="F337" s="69">
        <f>IF(A59="","",'PM Tools 2'!H64)</f>
        <v>0</v>
      </c>
    </row>
    <row r="338" spans="1:6" x14ac:dyDescent="0.25">
      <c r="A338" s="68" t="str">
        <f>IF(ISBLANK('PM Tools 2'!B65),A337,TEXT('PM Tools 2'!B65,"mm-dd-yy"))</f>
        <v>03-18-22</v>
      </c>
      <c r="B338" s="69" t="str">
        <f>IF(A338="","",'PM Tools 1 '!$C$2)</f>
        <v>Muadz Askarul Muslim</v>
      </c>
      <c r="C338" s="70" t="str">
        <f>VLOOKUP(D338,'Charge Code'!B:D,2,FALSE)</f>
        <v>PT Tiga Daya Digital Indonesia</v>
      </c>
      <c r="D338" s="71" t="str">
        <f>TRIM(IF(A338="","",'PM Tools 2'!$D$5))</f>
        <v>Sick Leave</v>
      </c>
      <c r="E338" s="69">
        <f>IF(A60="","",IF('PM Tools 2'!D65="",'PM Tools 2'!E65,'PM Tools 2'!D65 &amp;" - " &amp; 'PM Tools 2'!E65))</f>
        <v>0</v>
      </c>
      <c r="F338" s="69">
        <f>IF(A60="","",'PM Tools 2'!H65)</f>
        <v>0</v>
      </c>
    </row>
    <row r="339" spans="1:6" x14ac:dyDescent="0.25">
      <c r="A339" s="68" t="str">
        <f>IF(ISBLANK('PM Tools 2'!B66),A338,TEXT('PM Tools 2'!B66,"mm-dd-yy"))</f>
        <v>03-18-22</v>
      </c>
      <c r="B339" s="69" t="str">
        <f>IF(A339="","",'PM Tools 1 '!$C$2)</f>
        <v>Muadz Askarul Muslim</v>
      </c>
      <c r="C339" s="70" t="str">
        <f>VLOOKUP(D339,'Charge Code'!B:D,2,FALSE)</f>
        <v>PT Tiga Daya Digital Indonesia</v>
      </c>
      <c r="D339" s="71" t="str">
        <f>TRIM(IF(A339="","",'PM Tools 2'!$D$5))</f>
        <v>Sick Leave</v>
      </c>
      <c r="E339" s="69">
        <f>IF(A61="","",IF('PM Tools 2'!D66="",'PM Tools 2'!E66,'PM Tools 2'!D66 &amp;" - " &amp; 'PM Tools 2'!E66))</f>
        <v>0</v>
      </c>
      <c r="F339" s="69">
        <f>IF(A61="","",'PM Tools 2'!H66)</f>
        <v>0</v>
      </c>
    </row>
    <row r="340" spans="1:6" x14ac:dyDescent="0.25">
      <c r="A340" s="68" t="str">
        <f>IF(ISBLANK('PM Tools 2'!B67),A339,TEXT('PM Tools 2'!B67,"mm-dd-yy"))</f>
        <v>03-18-22</v>
      </c>
      <c r="B340" s="69" t="str">
        <f>IF(A340="","",'PM Tools 1 '!$C$2)</f>
        <v>Muadz Askarul Muslim</v>
      </c>
      <c r="C340" s="70" t="str">
        <f>VLOOKUP(D340,'Charge Code'!B:D,2,FALSE)</f>
        <v>PT Tiga Daya Digital Indonesia</v>
      </c>
      <c r="D340" s="71" t="str">
        <f>TRIM(IF(A340="","",'PM Tools 2'!$D$5))</f>
        <v>Sick Leave</v>
      </c>
      <c r="E340" s="69">
        <f>IF(A62="","",IF('PM Tools 2'!D67="",'PM Tools 2'!E67,'PM Tools 2'!D67 &amp;" - " &amp; 'PM Tools 2'!E67))</f>
        <v>0</v>
      </c>
      <c r="F340" s="69">
        <f>IF(A62="","",'PM Tools 2'!H67)</f>
        <v>0</v>
      </c>
    </row>
    <row r="341" spans="1:6" x14ac:dyDescent="0.25">
      <c r="A341" s="68" t="str">
        <f>IF(ISBLANK('PM Tools 2'!B68),A340,TEXT('PM Tools 2'!B68,"mm-dd-yy"))</f>
        <v>03-18-22</v>
      </c>
      <c r="B341" s="69" t="str">
        <f>IF(A341="","",'PM Tools 1 '!$C$2)</f>
        <v>Muadz Askarul Muslim</v>
      </c>
      <c r="C341" s="70" t="str">
        <f>VLOOKUP(D341,'Charge Code'!B:D,2,FALSE)</f>
        <v>PT Tiga Daya Digital Indonesia</v>
      </c>
      <c r="D341" s="71" t="str">
        <f>TRIM(IF(A341="","",'PM Tools 2'!$D$5))</f>
        <v>Sick Leave</v>
      </c>
      <c r="E341" s="69">
        <f>IF(A63="","",IF('PM Tools 2'!D68="",'PM Tools 2'!E68,'PM Tools 2'!D68 &amp;" - " &amp; 'PM Tools 2'!E68))</f>
        <v>0</v>
      </c>
      <c r="F341" s="69">
        <f>IF(A63="","",'PM Tools 2'!H68)</f>
        <v>0</v>
      </c>
    </row>
    <row r="342" spans="1:6" x14ac:dyDescent="0.25">
      <c r="A342" s="68" t="str">
        <f>IF(ISBLANK('PM Tools 2'!B69),A341,TEXT('PM Tools 2'!B69,"mm-dd-yy"))</f>
        <v>03-18-22</v>
      </c>
      <c r="B342" s="69" t="str">
        <f>IF(A342="","",'PM Tools 1 '!$C$2)</f>
        <v>Muadz Askarul Muslim</v>
      </c>
      <c r="C342" s="70" t="str">
        <f>VLOOKUP(D342,'Charge Code'!B:D,2,FALSE)</f>
        <v>PT Tiga Daya Digital Indonesia</v>
      </c>
      <c r="D342" s="71" t="str">
        <f>TRIM(IF(A342="","",'PM Tools 2'!$D$5))</f>
        <v>Sick Leave</v>
      </c>
      <c r="E342" s="69">
        <f>IF(A64="","",IF('PM Tools 2'!D69="",'PM Tools 2'!E69,'PM Tools 2'!D69 &amp;" - " &amp; 'PM Tools 2'!E69))</f>
        <v>0</v>
      </c>
      <c r="F342" s="69">
        <f>IF(A64="","",'PM Tools 2'!H69)</f>
        <v>0</v>
      </c>
    </row>
    <row r="343" spans="1:6" x14ac:dyDescent="0.25">
      <c r="A343" s="68" t="str">
        <f>IF(ISBLANK('PM Tools 2'!B70),A342,TEXT('PM Tools 2'!B70,"mm-dd-yy"))</f>
        <v>03-18-22</v>
      </c>
      <c r="B343" s="69" t="str">
        <f>IF(A343="","",'PM Tools 1 '!$C$2)</f>
        <v>Muadz Askarul Muslim</v>
      </c>
      <c r="C343" s="70" t="str">
        <f>VLOOKUP(D343,'Charge Code'!B:D,2,FALSE)</f>
        <v>PT Tiga Daya Digital Indonesia</v>
      </c>
      <c r="D343" s="71" t="str">
        <f>TRIM(IF(A343="","",'PM Tools 2'!$D$5))</f>
        <v>Sick Leave</v>
      </c>
      <c r="E343" s="69">
        <f>IF(A65="","",IF('PM Tools 2'!D70="",'PM Tools 2'!E70,'PM Tools 2'!D70 &amp;" - " &amp; 'PM Tools 2'!E70))</f>
        <v>0</v>
      </c>
      <c r="F343" s="69">
        <f>IF(A65="","",'PM Tools 2'!H70)</f>
        <v>0</v>
      </c>
    </row>
    <row r="344" spans="1:6" x14ac:dyDescent="0.25">
      <c r="A344" s="68" t="str">
        <f>IF(ISBLANK('PM Tools 2'!B71),A343,TEXT('PM Tools 2'!B71,"mm-dd-yy"))</f>
        <v>03-19-22</v>
      </c>
      <c r="B344" s="69" t="str">
        <f>IF(A344="","",'PM Tools 1 '!$C$2)</f>
        <v>Muadz Askarul Muslim</v>
      </c>
      <c r="C344" s="70" t="str">
        <f>VLOOKUP(D344,'Charge Code'!B:D,2,FALSE)</f>
        <v>PT Tiga Daya Digital Indonesia</v>
      </c>
      <c r="D344" s="71" t="str">
        <f>TRIM(IF(A344="","",'PM Tools 2'!$D$5))</f>
        <v>Sick Leave</v>
      </c>
      <c r="E344" s="69">
        <f>IF(A66="","",IF('PM Tools 2'!D71="",'PM Tools 2'!E71,'PM Tools 2'!D71 &amp;" - " &amp; 'PM Tools 2'!E71))</f>
        <v>0</v>
      </c>
      <c r="F344" s="69">
        <f>IF(A66="","",'PM Tools 2'!H71)</f>
        <v>0</v>
      </c>
    </row>
    <row r="345" spans="1:6" x14ac:dyDescent="0.25">
      <c r="A345" s="68" t="str">
        <f>IF(ISBLANK('PM Tools 2'!B72),A344,TEXT('PM Tools 2'!B72,"mm-dd-yy"))</f>
        <v>03-19-22</v>
      </c>
      <c r="B345" s="69" t="str">
        <f>IF(A345="","",'PM Tools 1 '!$C$2)</f>
        <v>Muadz Askarul Muslim</v>
      </c>
      <c r="C345" s="70" t="str">
        <f>VLOOKUP(D345,'Charge Code'!B:D,2,FALSE)</f>
        <v>PT Tiga Daya Digital Indonesia</v>
      </c>
      <c r="D345" s="71" t="str">
        <f>TRIM(IF(A345="","",'PM Tools 2'!$D$5))</f>
        <v>Sick Leave</v>
      </c>
      <c r="E345" s="69">
        <f>IF(A67="","",IF('PM Tools 2'!D72="",'PM Tools 2'!E72,'PM Tools 2'!D72 &amp;" - " &amp; 'PM Tools 2'!E72))</f>
        <v>0</v>
      </c>
      <c r="F345" s="69">
        <f>IF(A67="","",'PM Tools 2'!H72)</f>
        <v>0</v>
      </c>
    </row>
    <row r="346" spans="1:6" x14ac:dyDescent="0.25">
      <c r="A346" s="68" t="str">
        <f>IF(ISBLANK('PM Tools 2'!B73),A345,TEXT('PM Tools 2'!B73,"mm-dd-yy"))</f>
        <v>03-19-22</v>
      </c>
      <c r="B346" s="69" t="str">
        <f>IF(A346="","",'PM Tools 1 '!$C$2)</f>
        <v>Muadz Askarul Muslim</v>
      </c>
      <c r="C346" s="70" t="str">
        <f>VLOOKUP(D346,'Charge Code'!B:D,2,FALSE)</f>
        <v>PT Tiga Daya Digital Indonesia</v>
      </c>
      <c r="D346" s="71" t="str">
        <f>TRIM(IF(A346="","",'PM Tools 2'!$D$5))</f>
        <v>Sick Leave</v>
      </c>
      <c r="E346" s="69">
        <f>IF(A68="","",IF('PM Tools 2'!D73="",'PM Tools 2'!E73,'PM Tools 2'!D73 &amp;" - " &amp; 'PM Tools 2'!E73))</f>
        <v>0</v>
      </c>
      <c r="F346" s="69">
        <f>IF(A68="","",'PM Tools 2'!H73)</f>
        <v>0</v>
      </c>
    </row>
    <row r="347" spans="1:6" x14ac:dyDescent="0.25">
      <c r="A347" s="68" t="str">
        <f>IF(ISBLANK('PM Tools 2'!B74),A346,TEXT('PM Tools 2'!B74,"mm-dd-yy"))</f>
        <v>03-19-22</v>
      </c>
      <c r="B347" s="69" t="str">
        <f>IF(A347="","",'PM Tools 1 '!$C$2)</f>
        <v>Muadz Askarul Muslim</v>
      </c>
      <c r="C347" s="70" t="str">
        <f>VLOOKUP(D347,'Charge Code'!B:D,2,FALSE)</f>
        <v>PT Tiga Daya Digital Indonesia</v>
      </c>
      <c r="D347" s="71" t="str">
        <f>TRIM(IF(A347="","",'PM Tools 2'!$D$5))</f>
        <v>Sick Leave</v>
      </c>
      <c r="E347" s="69">
        <f>IF(A69="","",IF('PM Tools 2'!D74="",'PM Tools 2'!E74,'PM Tools 2'!D74 &amp;" - " &amp; 'PM Tools 2'!E74))</f>
        <v>0</v>
      </c>
      <c r="F347" s="69">
        <f>IF(A69="","",'PM Tools 2'!H74)</f>
        <v>0</v>
      </c>
    </row>
    <row r="348" spans="1:6" x14ac:dyDescent="0.25">
      <c r="A348" s="68" t="str">
        <f>IF(ISBLANK('PM Tools 2'!B75),A347,TEXT('PM Tools 2'!B75,"mm-dd-yy"))</f>
        <v>03-19-22</v>
      </c>
      <c r="B348" s="69" t="str">
        <f>IF(A348="","",'PM Tools 1 '!$C$2)</f>
        <v>Muadz Askarul Muslim</v>
      </c>
      <c r="C348" s="70" t="str">
        <f>VLOOKUP(D348,'Charge Code'!B:D,2,FALSE)</f>
        <v>PT Tiga Daya Digital Indonesia</v>
      </c>
      <c r="D348" s="71" t="str">
        <f>TRIM(IF(A348="","",'PM Tools 2'!$D$5))</f>
        <v>Sick Leave</v>
      </c>
      <c r="E348" s="69">
        <f>IF(A70="","",IF('PM Tools 2'!D75="",'PM Tools 2'!E75,'PM Tools 2'!D75 &amp;" - " &amp; 'PM Tools 2'!E75))</f>
        <v>0</v>
      </c>
      <c r="F348" s="69">
        <f>IF(A70="","",'PM Tools 2'!H75)</f>
        <v>0</v>
      </c>
    </row>
    <row r="349" spans="1:6" x14ac:dyDescent="0.25">
      <c r="A349" s="68" t="str">
        <f>IF(ISBLANK('PM Tools 2'!B76),A348,TEXT('PM Tools 2'!B76,"mm-dd-yy"))</f>
        <v>03-19-22</v>
      </c>
      <c r="B349" s="69" t="str">
        <f>IF(A349="","",'PM Tools 1 '!$C$2)</f>
        <v>Muadz Askarul Muslim</v>
      </c>
      <c r="C349" s="70" t="str">
        <f>VLOOKUP(D349,'Charge Code'!B:D,2,FALSE)</f>
        <v>PT Tiga Daya Digital Indonesia</v>
      </c>
      <c r="D349" s="71" t="str">
        <f>TRIM(IF(A349="","",'PM Tools 2'!$D$5))</f>
        <v>Sick Leave</v>
      </c>
      <c r="E349" s="69">
        <f>IF(A71="","",IF('PM Tools 2'!D76="",'PM Tools 2'!E76,'PM Tools 2'!D76 &amp;" - " &amp; 'PM Tools 2'!E76))</f>
        <v>0</v>
      </c>
      <c r="F349" s="69">
        <f>IF(A71="","",'PM Tools 2'!H76)</f>
        <v>0</v>
      </c>
    </row>
    <row r="350" spans="1:6" x14ac:dyDescent="0.25">
      <c r="A350" s="68" t="str">
        <f>IF(ISBLANK('PM Tools 2'!B77),A349,TEXT('PM Tools 2'!B77,"mm-dd-yy"))</f>
        <v>03-19-22</v>
      </c>
      <c r="B350" s="69" t="str">
        <f>IF(A350="","",'PM Tools 1 '!$C$2)</f>
        <v>Muadz Askarul Muslim</v>
      </c>
      <c r="C350" s="70" t="str">
        <f>VLOOKUP(D350,'Charge Code'!B:D,2,FALSE)</f>
        <v>PT Tiga Daya Digital Indonesia</v>
      </c>
      <c r="D350" s="71" t="str">
        <f>TRIM(IF(A350="","",'PM Tools 2'!$D$5))</f>
        <v>Sick Leave</v>
      </c>
      <c r="E350" s="69">
        <f>IF(A72="","",IF('PM Tools 2'!D77="",'PM Tools 2'!E77,'PM Tools 2'!D77 &amp;" - " &amp; 'PM Tools 2'!E77))</f>
        <v>0</v>
      </c>
      <c r="F350" s="69">
        <f>IF(A72="","",'PM Tools 2'!H77)</f>
        <v>0</v>
      </c>
    </row>
    <row r="351" spans="1:6" x14ac:dyDescent="0.25">
      <c r="A351" s="68" t="str">
        <f>IF(ISBLANK('PM Tools 2'!B78),A350,TEXT('PM Tools 2'!B78,"mm-dd-yy"))</f>
        <v>03-19-22</v>
      </c>
      <c r="B351" s="69" t="str">
        <f>IF(A351="","",'PM Tools 1 '!$C$2)</f>
        <v>Muadz Askarul Muslim</v>
      </c>
      <c r="C351" s="70" t="str">
        <f>VLOOKUP(D351,'Charge Code'!B:D,2,FALSE)</f>
        <v>PT Tiga Daya Digital Indonesia</v>
      </c>
      <c r="D351" s="71" t="str">
        <f>TRIM(IF(A351="","",'PM Tools 2'!$D$5))</f>
        <v>Sick Leave</v>
      </c>
      <c r="E351" s="69">
        <f>IF(A73="","",IF('PM Tools 2'!D78="",'PM Tools 2'!E78,'PM Tools 2'!D78 &amp;" - " &amp; 'PM Tools 2'!E78))</f>
        <v>0</v>
      </c>
      <c r="F351" s="69">
        <f>IF(A73="","",'PM Tools 2'!H78)</f>
        <v>0</v>
      </c>
    </row>
    <row r="352" spans="1:6" x14ac:dyDescent="0.25">
      <c r="A352" s="68" t="str">
        <f>IF(ISBLANK('PM Tools 2'!B79),A351,TEXT('PM Tools 2'!B79,"mm-dd-yy"))</f>
        <v>03-19-22</v>
      </c>
      <c r="B352" s="69" t="str">
        <f>IF(A352="","",'PM Tools 1 '!$C$2)</f>
        <v>Muadz Askarul Muslim</v>
      </c>
      <c r="C352" s="70" t="str">
        <f>VLOOKUP(D352,'Charge Code'!B:D,2,FALSE)</f>
        <v>PT Tiga Daya Digital Indonesia</v>
      </c>
      <c r="D352" s="71" t="str">
        <f>TRIM(IF(A352="","",'PM Tools 2'!$D$5))</f>
        <v>Sick Leave</v>
      </c>
      <c r="E352" s="69">
        <f>IF(A74="","",IF('PM Tools 2'!D79="",'PM Tools 2'!E79,'PM Tools 2'!D79 &amp;" - " &amp; 'PM Tools 2'!E79))</f>
        <v>0</v>
      </c>
      <c r="F352" s="69">
        <f>IF(A74="","",'PM Tools 2'!H79)</f>
        <v>0</v>
      </c>
    </row>
    <row r="353" spans="1:6" x14ac:dyDescent="0.25">
      <c r="A353" s="68" t="str">
        <f>IF(ISBLANK('PM Tools 2'!B80),A352,TEXT('PM Tools 2'!B80,"mm-dd-yy"))</f>
        <v>03-19-22</v>
      </c>
      <c r="B353" s="69" t="str">
        <f>IF(A353="","",'PM Tools 1 '!$C$2)</f>
        <v>Muadz Askarul Muslim</v>
      </c>
      <c r="C353" s="70" t="str">
        <f>VLOOKUP(D353,'Charge Code'!B:D,2,FALSE)</f>
        <v>PT Tiga Daya Digital Indonesia</v>
      </c>
      <c r="D353" s="71" t="str">
        <f>TRIM(IF(A353="","",'PM Tools 2'!$D$5))</f>
        <v>Sick Leave</v>
      </c>
      <c r="E353" s="69">
        <f>IF(A75="","",IF('PM Tools 2'!D80="",'PM Tools 2'!E80,'PM Tools 2'!D80 &amp;" - " &amp; 'PM Tools 2'!E80))</f>
        <v>0</v>
      </c>
      <c r="F353" s="69">
        <f>IF(A75="","",'PM Tools 2'!H80)</f>
        <v>0</v>
      </c>
    </row>
    <row r="354" spans="1:6" x14ac:dyDescent="0.25">
      <c r="A354" s="68" t="str">
        <f>IF(ISBLANK('PM Tools 2'!B81),A353,TEXT('PM Tools 2'!B81,"mm-dd-yy"))</f>
        <v>03-19-22</v>
      </c>
      <c r="B354" s="69" t="str">
        <f>IF(A354="","",'PM Tools 1 '!$C$2)</f>
        <v>Muadz Askarul Muslim</v>
      </c>
      <c r="C354" s="70" t="str">
        <f>VLOOKUP(D354,'Charge Code'!B:D,2,FALSE)</f>
        <v>PT Tiga Daya Digital Indonesia</v>
      </c>
      <c r="D354" s="71" t="str">
        <f>TRIM(IF(A354="","",'PM Tools 2'!$D$5))</f>
        <v>Sick Leave</v>
      </c>
      <c r="E354" s="69">
        <f>IF(A76="","",IF('PM Tools 2'!D81="",'PM Tools 2'!E81,'PM Tools 2'!D81 &amp;" - " &amp; 'PM Tools 2'!E81))</f>
        <v>0</v>
      </c>
      <c r="F354" s="69">
        <f>IF(A76="","",'PM Tools 2'!H81)</f>
        <v>0</v>
      </c>
    </row>
    <row r="355" spans="1:6" x14ac:dyDescent="0.25">
      <c r="A355" s="68" t="str">
        <f>IF(ISBLANK('PM Tools 2'!B82),A354,TEXT('PM Tools 2'!B82,"mm-dd-yy"))</f>
        <v>03-19-22</v>
      </c>
      <c r="B355" s="69" t="str">
        <f>IF(A355="","",'PM Tools 1 '!$C$2)</f>
        <v>Muadz Askarul Muslim</v>
      </c>
      <c r="C355" s="70" t="str">
        <f>VLOOKUP(D355,'Charge Code'!B:D,2,FALSE)</f>
        <v>PT Tiga Daya Digital Indonesia</v>
      </c>
      <c r="D355" s="71" t="str">
        <f>TRIM(IF(A355="","",'PM Tools 2'!$D$5))</f>
        <v>Sick Leave</v>
      </c>
      <c r="E355" s="69">
        <f>IF(A77="","",IF('PM Tools 2'!D82="",'PM Tools 2'!E82,'PM Tools 2'!D82 &amp;" - " &amp; 'PM Tools 2'!E82))</f>
        <v>0</v>
      </c>
      <c r="F355" s="69">
        <f>IF(A77="","",'PM Tools 2'!H82)</f>
        <v>0</v>
      </c>
    </row>
    <row r="356" spans="1:6" x14ac:dyDescent="0.25">
      <c r="A356" s="68" t="str">
        <f>IF(ISBLANK('PM Tools 2'!B83),A355,TEXT('PM Tools 2'!B83,"mm-dd-yy"))</f>
        <v>03-19-22</v>
      </c>
      <c r="B356" s="69" t="str">
        <f>IF(A356="","",'PM Tools 1 '!$C$2)</f>
        <v>Muadz Askarul Muslim</v>
      </c>
      <c r="C356" s="70" t="str">
        <f>VLOOKUP(D356,'Charge Code'!B:D,2,FALSE)</f>
        <v>PT Tiga Daya Digital Indonesia</v>
      </c>
      <c r="D356" s="71" t="str">
        <f>TRIM(IF(A356="","",'PM Tools 2'!$D$5))</f>
        <v>Sick Leave</v>
      </c>
      <c r="E356" s="69">
        <f>IF(A78="","",IF('PM Tools 2'!D83="",'PM Tools 2'!E83,'PM Tools 2'!D83 &amp;" - " &amp; 'PM Tools 2'!E83))</f>
        <v>0</v>
      </c>
      <c r="F356" s="69">
        <f>IF(A78="","",'PM Tools 2'!H83)</f>
        <v>0</v>
      </c>
    </row>
    <row r="357" spans="1:6" x14ac:dyDescent="0.25">
      <c r="A357" s="68" t="str">
        <f>IF(ISBLANK('PM Tools 2'!B84),A356,TEXT('PM Tools 2'!B84,"mm-dd-yy"))</f>
        <v>03-19-22</v>
      </c>
      <c r="B357" s="69" t="str">
        <f>IF(A357="","",'PM Tools 1 '!$C$2)</f>
        <v>Muadz Askarul Muslim</v>
      </c>
      <c r="C357" s="70" t="str">
        <f>VLOOKUP(D357,'Charge Code'!B:D,2,FALSE)</f>
        <v>PT Tiga Daya Digital Indonesia</v>
      </c>
      <c r="D357" s="71" t="str">
        <f>TRIM(IF(A357="","",'PM Tools 2'!$D$5))</f>
        <v>Sick Leave</v>
      </c>
      <c r="E357" s="69">
        <f>IF(A79="","",IF('PM Tools 2'!D84="",'PM Tools 2'!E84,'PM Tools 2'!D84 &amp;" - " &amp; 'PM Tools 2'!E84))</f>
        <v>0</v>
      </c>
      <c r="F357" s="69">
        <f>IF(A79="","",'PM Tools 2'!H84)</f>
        <v>0</v>
      </c>
    </row>
    <row r="358" spans="1:6" x14ac:dyDescent="0.25">
      <c r="A358" s="68" t="str">
        <f>IF(ISBLANK('PM Tools 2'!B85),A357,TEXT('PM Tools 2'!B85,"mm-dd-yy"))</f>
        <v>03-19-22</v>
      </c>
      <c r="B358" s="69" t="str">
        <f>IF(A358="","",'PM Tools 1 '!$C$2)</f>
        <v>Muadz Askarul Muslim</v>
      </c>
      <c r="C358" s="70" t="str">
        <f>VLOOKUP(D358,'Charge Code'!B:D,2,FALSE)</f>
        <v>PT Tiga Daya Digital Indonesia</v>
      </c>
      <c r="D358" s="71" t="str">
        <f>TRIM(IF(A358="","",'PM Tools 2'!$D$5))</f>
        <v>Sick Leave</v>
      </c>
      <c r="E358" s="69">
        <f>IF(A80="","",IF('PM Tools 2'!D85="",'PM Tools 2'!E85,'PM Tools 2'!D85 &amp;" - " &amp; 'PM Tools 2'!E85))</f>
        <v>0</v>
      </c>
      <c r="F358" s="69">
        <f>IF(A80="","",'PM Tools 2'!H85)</f>
        <v>0</v>
      </c>
    </row>
    <row r="359" spans="1:6" x14ac:dyDescent="0.25">
      <c r="A359" s="68" t="str">
        <f>IF(ISBLANK('PM Tools 2'!B86),A358,TEXT('PM Tools 2'!B86,"mm-dd-yy"))</f>
        <v>03-19-22</v>
      </c>
      <c r="B359" s="69" t="str">
        <f>IF(A359="","",'PM Tools 1 '!$C$2)</f>
        <v>Muadz Askarul Muslim</v>
      </c>
      <c r="C359" s="70" t="str">
        <f>VLOOKUP(D359,'Charge Code'!B:D,2,FALSE)</f>
        <v>PT Tiga Daya Digital Indonesia</v>
      </c>
      <c r="D359" s="71" t="str">
        <f>TRIM(IF(A359="","",'PM Tools 2'!$D$5))</f>
        <v>Sick Leave</v>
      </c>
      <c r="E359" s="69">
        <f>IF(A81="","",IF('PM Tools 2'!D86="",'PM Tools 2'!E86,'PM Tools 2'!D86 &amp;" - " &amp; 'PM Tools 2'!E86))</f>
        <v>0</v>
      </c>
      <c r="F359" s="69">
        <f>IF(A81="","",'PM Tools 2'!H86)</f>
        <v>0</v>
      </c>
    </row>
    <row r="360" spans="1:6" x14ac:dyDescent="0.25">
      <c r="A360" s="68" t="str">
        <f>IF(ISBLANK('PM Tools 2'!B87),A359,TEXT('PM Tools 2'!B87,"mm-dd-yy"))</f>
        <v>03-20-22</v>
      </c>
      <c r="B360" s="69" t="str">
        <f>IF(A360="","",'PM Tools 1 '!$C$2)</f>
        <v>Muadz Askarul Muslim</v>
      </c>
      <c r="C360" s="70" t="str">
        <f>VLOOKUP(D360,'Charge Code'!B:D,2,FALSE)</f>
        <v>PT Tiga Daya Digital Indonesia</v>
      </c>
      <c r="D360" s="71" t="str">
        <f>TRIM(IF(A360="","",'PM Tools 2'!$D$5))</f>
        <v>Sick Leave</v>
      </c>
      <c r="E360" s="69">
        <f>IF(A82="","",IF('PM Tools 2'!D87="",'PM Tools 2'!E87,'PM Tools 2'!D87 &amp;" - " &amp; 'PM Tools 2'!E87))</f>
        <v>0</v>
      </c>
      <c r="F360" s="69">
        <f>IF(A82="","",'PM Tools 2'!H87)</f>
        <v>0</v>
      </c>
    </row>
    <row r="361" spans="1:6" x14ac:dyDescent="0.25">
      <c r="A361" s="68" t="str">
        <f>IF(ISBLANK('PM Tools 2'!B88),A360,TEXT('PM Tools 2'!B88,"mm-dd-yy"))</f>
        <v>03-20-22</v>
      </c>
      <c r="B361" s="69" t="str">
        <f>IF(A361="","",'PM Tools 1 '!$C$2)</f>
        <v>Muadz Askarul Muslim</v>
      </c>
      <c r="C361" s="70" t="str">
        <f>VLOOKUP(D361,'Charge Code'!B:D,2,FALSE)</f>
        <v>PT Tiga Daya Digital Indonesia</v>
      </c>
      <c r="D361" s="71" t="str">
        <f>TRIM(IF(A361="","",'PM Tools 2'!$D$5))</f>
        <v>Sick Leave</v>
      </c>
      <c r="E361" s="69">
        <f>IF(A83="","",IF('PM Tools 2'!D88="",'PM Tools 2'!E88,'PM Tools 2'!D88 &amp;" - " &amp; 'PM Tools 2'!E88))</f>
        <v>0</v>
      </c>
      <c r="F361" s="69">
        <f>IF(A83="","",'PM Tools 2'!H88)</f>
        <v>0</v>
      </c>
    </row>
    <row r="362" spans="1:6" x14ac:dyDescent="0.25">
      <c r="A362" s="68" t="str">
        <f>IF(ISBLANK('PM Tools 2'!B89),A361,TEXT('PM Tools 2'!B89,"mm-dd-yy"))</f>
        <v>03-20-22</v>
      </c>
      <c r="B362" s="69" t="str">
        <f>IF(A362="","",'PM Tools 1 '!$C$2)</f>
        <v>Muadz Askarul Muslim</v>
      </c>
      <c r="C362" s="70" t="str">
        <f>VLOOKUP(D362,'Charge Code'!B:D,2,FALSE)</f>
        <v>PT Tiga Daya Digital Indonesia</v>
      </c>
      <c r="D362" s="71" t="str">
        <f>TRIM(IF(A362="","",'PM Tools 2'!$D$5))</f>
        <v>Sick Leave</v>
      </c>
      <c r="E362" s="69">
        <f>IF(A84="","",IF('PM Tools 2'!D89="",'PM Tools 2'!E89,'PM Tools 2'!D89 &amp;" - " &amp; 'PM Tools 2'!E89))</f>
        <v>0</v>
      </c>
      <c r="F362" s="69">
        <f>IF(A84="","",'PM Tools 2'!H89)</f>
        <v>0</v>
      </c>
    </row>
    <row r="363" spans="1:6" x14ac:dyDescent="0.25">
      <c r="A363" s="68" t="str">
        <f>IF(ISBLANK('PM Tools 2'!B90),A362,TEXT('PM Tools 2'!B90,"mm-dd-yy"))</f>
        <v>03-20-22</v>
      </c>
      <c r="B363" s="69" t="str">
        <f>IF(A363="","",'PM Tools 1 '!$C$2)</f>
        <v>Muadz Askarul Muslim</v>
      </c>
      <c r="C363" s="70" t="str">
        <f>VLOOKUP(D363,'Charge Code'!B:D,2,FALSE)</f>
        <v>PT Tiga Daya Digital Indonesia</v>
      </c>
      <c r="D363" s="71" t="str">
        <f>TRIM(IF(A363="","",'PM Tools 2'!$D$5))</f>
        <v>Sick Leave</v>
      </c>
      <c r="E363" s="69">
        <f>IF(A85="","",IF('PM Tools 2'!D90="",'PM Tools 2'!E90,'PM Tools 2'!D90 &amp;" - " &amp; 'PM Tools 2'!E90))</f>
        <v>0</v>
      </c>
      <c r="F363" s="69">
        <f>IF(A85="","",'PM Tools 2'!H90)</f>
        <v>0</v>
      </c>
    </row>
    <row r="364" spans="1:6" x14ac:dyDescent="0.25">
      <c r="A364" s="68" t="str">
        <f>IF(ISBLANK('PM Tools 2'!B91),A363,TEXT('PM Tools 2'!B91,"mm-dd-yy"))</f>
        <v>03-20-22</v>
      </c>
      <c r="B364" s="69" t="str">
        <f>IF(A364="","",'PM Tools 1 '!$C$2)</f>
        <v>Muadz Askarul Muslim</v>
      </c>
      <c r="C364" s="70" t="str">
        <f>VLOOKUP(D364,'Charge Code'!B:D,2,FALSE)</f>
        <v>PT Tiga Daya Digital Indonesia</v>
      </c>
      <c r="D364" s="71" t="str">
        <f>TRIM(IF(A364="","",'PM Tools 2'!$D$5))</f>
        <v>Sick Leave</v>
      </c>
      <c r="E364" s="69">
        <f>IF(A86="","",IF('PM Tools 2'!D91="",'PM Tools 2'!E91,'PM Tools 2'!D91 &amp;" - " &amp; 'PM Tools 2'!E91))</f>
        <v>0</v>
      </c>
      <c r="F364" s="69">
        <f>IF(A86="","",'PM Tools 2'!H91)</f>
        <v>0</v>
      </c>
    </row>
    <row r="365" spans="1:6" x14ac:dyDescent="0.25">
      <c r="A365" s="68" t="str">
        <f>IF(ISBLANK('PM Tools 2'!B92),A364,TEXT('PM Tools 2'!B92,"mm-dd-yy"))</f>
        <v>03-20-22</v>
      </c>
      <c r="B365" s="69" t="str">
        <f>IF(A365="","",'PM Tools 1 '!$C$2)</f>
        <v>Muadz Askarul Muslim</v>
      </c>
      <c r="C365" s="70" t="str">
        <f>VLOOKUP(D365,'Charge Code'!B:D,2,FALSE)</f>
        <v>PT Tiga Daya Digital Indonesia</v>
      </c>
      <c r="D365" s="71" t="str">
        <f>TRIM(IF(A365="","",'PM Tools 2'!$D$5))</f>
        <v>Sick Leave</v>
      </c>
      <c r="E365" s="69">
        <f>IF(A87="","",IF('PM Tools 2'!D92="",'PM Tools 2'!E92,'PM Tools 2'!D92 &amp;" - " &amp; 'PM Tools 2'!E92))</f>
        <v>0</v>
      </c>
      <c r="F365" s="69">
        <f>IF(A87="","",'PM Tools 2'!H92)</f>
        <v>0</v>
      </c>
    </row>
    <row r="366" spans="1:6" x14ac:dyDescent="0.25">
      <c r="A366" s="68" t="str">
        <f>IF(ISBLANK('PM Tools 2'!B93),A365,TEXT('PM Tools 2'!B93,"mm-dd-yy"))</f>
        <v>03-20-22</v>
      </c>
      <c r="B366" s="69" t="str">
        <f>IF(A366="","",'PM Tools 1 '!$C$2)</f>
        <v>Muadz Askarul Muslim</v>
      </c>
      <c r="C366" s="70" t="str">
        <f>VLOOKUP(D366,'Charge Code'!B:D,2,FALSE)</f>
        <v>PT Tiga Daya Digital Indonesia</v>
      </c>
      <c r="D366" s="71" t="str">
        <f>TRIM(IF(A366="","",'PM Tools 2'!$D$5))</f>
        <v>Sick Leave</v>
      </c>
      <c r="E366" s="69">
        <f>IF(A88="","",IF('PM Tools 2'!D93="",'PM Tools 2'!E93,'PM Tools 2'!D93 &amp;" - " &amp; 'PM Tools 2'!E93))</f>
        <v>0</v>
      </c>
      <c r="F366" s="69">
        <f>IF(A88="","",'PM Tools 2'!H93)</f>
        <v>0</v>
      </c>
    </row>
    <row r="367" spans="1:6" x14ac:dyDescent="0.25">
      <c r="A367" s="68" t="str">
        <f>IF(ISBLANK('PM Tools 2'!B94),A366,TEXT('PM Tools 2'!B94,"mm-dd-yy"))</f>
        <v>03-20-22</v>
      </c>
      <c r="B367" s="69" t="str">
        <f>IF(A367="","",'PM Tools 1 '!$C$2)</f>
        <v>Muadz Askarul Muslim</v>
      </c>
      <c r="C367" s="70" t="str">
        <f>VLOOKUP(D367,'Charge Code'!B:D,2,FALSE)</f>
        <v>PT Tiga Daya Digital Indonesia</v>
      </c>
      <c r="D367" s="71" t="str">
        <f>TRIM(IF(A367="","",'PM Tools 2'!$D$5))</f>
        <v>Sick Leave</v>
      </c>
      <c r="E367" s="69">
        <f>IF(A89="","",IF('PM Tools 2'!D94="",'PM Tools 2'!E94,'PM Tools 2'!D94 &amp;" - " &amp; 'PM Tools 2'!E94))</f>
        <v>0</v>
      </c>
      <c r="F367" s="69">
        <f>IF(A89="","",'PM Tools 2'!H94)</f>
        <v>0</v>
      </c>
    </row>
    <row r="368" spans="1:6" x14ac:dyDescent="0.25">
      <c r="A368" s="68" t="str">
        <f>IF(ISBLANK('PM Tools 2'!B95),A367,TEXT('PM Tools 2'!B95,"mm-dd-yy"))</f>
        <v>03-20-22</v>
      </c>
      <c r="B368" s="69" t="str">
        <f>IF(A368="","",'PM Tools 1 '!$C$2)</f>
        <v>Muadz Askarul Muslim</v>
      </c>
      <c r="C368" s="70" t="str">
        <f>VLOOKUP(D368,'Charge Code'!B:D,2,FALSE)</f>
        <v>PT Tiga Daya Digital Indonesia</v>
      </c>
      <c r="D368" s="71" t="str">
        <f>TRIM(IF(A368="","",'PM Tools 2'!$D$5))</f>
        <v>Sick Leave</v>
      </c>
      <c r="E368" s="69">
        <f>IF(A90="","",IF('PM Tools 2'!D95="",'PM Tools 2'!E95,'PM Tools 2'!D95 &amp;" - " &amp; 'PM Tools 2'!E95))</f>
        <v>0</v>
      </c>
      <c r="F368" s="69">
        <f>IF(A90="","",'PM Tools 2'!H95)</f>
        <v>0</v>
      </c>
    </row>
    <row r="369" spans="1:6" x14ac:dyDescent="0.25">
      <c r="A369" s="68" t="str">
        <f>IF(ISBLANK('PM Tools 2'!B96),A368,TEXT('PM Tools 2'!B96,"mm-dd-yy"))</f>
        <v>03-20-22</v>
      </c>
      <c r="B369" s="69" t="str">
        <f>IF(A369="","",'PM Tools 1 '!$C$2)</f>
        <v>Muadz Askarul Muslim</v>
      </c>
      <c r="C369" s="70" t="str">
        <f>VLOOKUP(D369,'Charge Code'!B:D,2,FALSE)</f>
        <v>PT Tiga Daya Digital Indonesia</v>
      </c>
      <c r="D369" s="71" t="str">
        <f>TRIM(IF(A369="","",'PM Tools 2'!$D$5))</f>
        <v>Sick Leave</v>
      </c>
      <c r="E369" s="69">
        <f>IF(A91="","",IF('PM Tools 2'!D96="",'PM Tools 2'!E96,'PM Tools 2'!D96 &amp;" - " &amp; 'PM Tools 2'!E96))</f>
        <v>0</v>
      </c>
      <c r="F369" s="69">
        <f>IF(A91="","",'PM Tools 2'!H96)</f>
        <v>0</v>
      </c>
    </row>
    <row r="370" spans="1:6" x14ac:dyDescent="0.25">
      <c r="A370" s="68" t="str">
        <f>IF(ISBLANK('PM Tools 2'!B97),A369,TEXT('PM Tools 2'!B97,"mm-dd-yy"))</f>
        <v>03-20-22</v>
      </c>
      <c r="B370" s="69" t="str">
        <f>IF(A370="","",'PM Tools 1 '!$C$2)</f>
        <v>Muadz Askarul Muslim</v>
      </c>
      <c r="C370" s="70" t="str">
        <f>VLOOKUP(D370,'Charge Code'!B:D,2,FALSE)</f>
        <v>PT Tiga Daya Digital Indonesia</v>
      </c>
      <c r="D370" s="71" t="str">
        <f>TRIM(IF(A370="","",'PM Tools 2'!$D$5))</f>
        <v>Sick Leave</v>
      </c>
      <c r="E370" s="69">
        <f>IF(A92="","",IF('PM Tools 2'!D97="",'PM Tools 2'!E97,'PM Tools 2'!D97 &amp;" - " &amp; 'PM Tools 2'!E97))</f>
        <v>0</v>
      </c>
      <c r="F370" s="69">
        <f>IF(A92="","",'PM Tools 2'!H97)</f>
        <v>0</v>
      </c>
    </row>
    <row r="371" spans="1:6" x14ac:dyDescent="0.25">
      <c r="A371" s="68" t="str">
        <f>IF(ISBLANK('PM Tools 2'!B98),A370,TEXT('PM Tools 2'!B98,"mm-dd-yy"))</f>
        <v>03-20-22</v>
      </c>
      <c r="B371" s="69" t="str">
        <f>IF(A371="","",'PM Tools 1 '!$C$2)</f>
        <v>Muadz Askarul Muslim</v>
      </c>
      <c r="C371" s="70" t="str">
        <f>VLOOKUP(D371,'Charge Code'!B:D,2,FALSE)</f>
        <v>PT Tiga Daya Digital Indonesia</v>
      </c>
      <c r="D371" s="71" t="str">
        <f>TRIM(IF(A371="","",'PM Tools 2'!$D$5))</f>
        <v>Sick Leave</v>
      </c>
      <c r="E371" s="69">
        <f>IF(A93="","",IF('PM Tools 2'!D98="",'PM Tools 2'!E98,'PM Tools 2'!D98 &amp;" - " &amp; 'PM Tools 2'!E98))</f>
        <v>0</v>
      </c>
      <c r="F371" s="69">
        <f>IF(A93="","",'PM Tools 2'!H98)</f>
        <v>0</v>
      </c>
    </row>
    <row r="372" spans="1:6" x14ac:dyDescent="0.25">
      <c r="A372" s="68" t="str">
        <f>IF(ISBLANK('PM Tools 2'!B99),A371,TEXT('PM Tools 2'!B99,"mm-dd-yy"))</f>
        <v>03-20-22</v>
      </c>
      <c r="B372" s="69" t="str">
        <f>IF(A372="","",'PM Tools 1 '!$C$2)</f>
        <v>Muadz Askarul Muslim</v>
      </c>
      <c r="C372" s="70" t="str">
        <f>VLOOKUP(D372,'Charge Code'!B:D,2,FALSE)</f>
        <v>PT Tiga Daya Digital Indonesia</v>
      </c>
      <c r="D372" s="71" t="str">
        <f>TRIM(IF(A372="","",'PM Tools 2'!$D$5))</f>
        <v>Sick Leave</v>
      </c>
      <c r="E372" s="69">
        <f>IF(A94="","",IF('PM Tools 2'!D99="",'PM Tools 2'!E99,'PM Tools 2'!D99 &amp;" - " &amp; 'PM Tools 2'!E99))</f>
        <v>0</v>
      </c>
      <c r="F372" s="69">
        <f>IF(A94="","",'PM Tools 2'!H99)</f>
        <v>0</v>
      </c>
    </row>
    <row r="373" spans="1:6" x14ac:dyDescent="0.25">
      <c r="A373" s="68" t="str">
        <f>IF(ISBLANK('PM Tools 2'!B100),A372,TEXT('PM Tools 2'!B100,"mm-dd-yy"))</f>
        <v>03-20-22</v>
      </c>
      <c r="B373" s="69" t="str">
        <f>IF(A373="","",'PM Tools 1 '!$C$2)</f>
        <v>Muadz Askarul Muslim</v>
      </c>
      <c r="C373" s="70" t="str">
        <f>VLOOKUP(D373,'Charge Code'!B:D,2,FALSE)</f>
        <v>PT Tiga Daya Digital Indonesia</v>
      </c>
      <c r="D373" s="71" t="str">
        <f>TRIM(IF(A373="","",'PM Tools 2'!$D$5))</f>
        <v>Sick Leave</v>
      </c>
      <c r="E373" s="69">
        <f>IF(A95="","",IF('PM Tools 2'!D100="",'PM Tools 2'!E100,'PM Tools 2'!D100 &amp;" - " &amp; 'PM Tools 2'!E100))</f>
        <v>0</v>
      </c>
      <c r="F373" s="69">
        <f>IF(A95="","",'PM Tools 2'!H100)</f>
        <v>0</v>
      </c>
    </row>
    <row r="374" spans="1:6" x14ac:dyDescent="0.25">
      <c r="A374" s="68" t="str">
        <f>IF(ISBLANK('PM Tools 2'!B101),A373,TEXT('PM Tools 2'!B101,"mm-dd-yy"))</f>
        <v>03-20-22</v>
      </c>
      <c r="B374" s="69" t="str">
        <f>IF(A374="","",'PM Tools 1 '!$C$2)</f>
        <v>Muadz Askarul Muslim</v>
      </c>
      <c r="C374" s="70" t="str">
        <f>VLOOKUP(D374,'Charge Code'!B:D,2,FALSE)</f>
        <v>PT Tiga Daya Digital Indonesia</v>
      </c>
      <c r="D374" s="71" t="str">
        <f>TRIM(IF(A374="","",'PM Tools 2'!$D$5))</f>
        <v>Sick Leave</v>
      </c>
      <c r="E374" s="69">
        <f>IF(A96="","",IF('PM Tools 2'!D101="",'PM Tools 2'!E101,'PM Tools 2'!D101 &amp;" - " &amp; 'PM Tools 2'!E101))</f>
        <v>0</v>
      </c>
      <c r="F374" s="69">
        <f>IF(A96="","",'PM Tools 2'!H101)</f>
        <v>0</v>
      </c>
    </row>
    <row r="375" spans="1:6" x14ac:dyDescent="0.25">
      <c r="A375" s="68" t="str">
        <f>IF(ISBLANK('PM Tools 2'!B102),A374,TEXT('PM Tools 2'!B102,"mm-dd-yy"))</f>
        <v>03-20-22</v>
      </c>
      <c r="B375" s="69" t="str">
        <f>IF(A375="","",'PM Tools 1 '!$C$2)</f>
        <v>Muadz Askarul Muslim</v>
      </c>
      <c r="C375" s="70" t="str">
        <f>VLOOKUP(D375,'Charge Code'!B:D,2,FALSE)</f>
        <v>PT Tiga Daya Digital Indonesia</v>
      </c>
      <c r="D375" s="71" t="str">
        <f>TRIM(IF(A375="","",'PM Tools 2'!$D$5))</f>
        <v>Sick Leave</v>
      </c>
      <c r="E375" s="69">
        <f>IF(A97="","",IF('PM Tools 2'!D102="",'PM Tools 2'!E102,'PM Tools 2'!D102 &amp;" - " &amp; 'PM Tools 2'!E102))</f>
        <v>0</v>
      </c>
      <c r="F375" s="69">
        <f>IF(A97="","",'PM Tools 2'!H102)</f>
        <v>0</v>
      </c>
    </row>
    <row r="376" spans="1:6" x14ac:dyDescent="0.25">
      <c r="A376" s="68" t="str">
        <f>IF(ISBLANK('PM Tools 2'!B103),A375,TEXT('PM Tools 2'!B103,"mm-dd-yy"))</f>
        <v>03-21-22</v>
      </c>
      <c r="B376" s="69" t="str">
        <f>IF(A376="","",'PM Tools 1 '!$C$2)</f>
        <v>Muadz Askarul Muslim</v>
      </c>
      <c r="C376" s="70" t="str">
        <f>VLOOKUP(D376,'Charge Code'!B:D,2,FALSE)</f>
        <v>PT Tiga Daya Digital Indonesia</v>
      </c>
      <c r="D376" s="71" t="str">
        <f>TRIM(IF(A376="","",'PM Tools 2'!$D$5))</f>
        <v>Sick Leave</v>
      </c>
      <c r="E376" s="69">
        <f>IF(A98="","",IF('PM Tools 2'!D103="",'PM Tools 2'!E103,'PM Tools 2'!D103 &amp;" - " &amp; 'PM Tools 2'!E103))</f>
        <v>0</v>
      </c>
      <c r="F376" s="69">
        <f>IF(A98="","",'PM Tools 2'!H103)</f>
        <v>0</v>
      </c>
    </row>
    <row r="377" spans="1:6" x14ac:dyDescent="0.25">
      <c r="A377" s="68" t="str">
        <f>IF(ISBLANK('PM Tools 2'!B104),A376,TEXT('PM Tools 2'!B104,"mm-dd-yy"))</f>
        <v>03-21-22</v>
      </c>
      <c r="B377" s="69" t="str">
        <f>IF(A377="","",'PM Tools 1 '!$C$2)</f>
        <v>Muadz Askarul Muslim</v>
      </c>
      <c r="C377" s="70" t="str">
        <f>VLOOKUP(D377,'Charge Code'!B:D,2,FALSE)</f>
        <v>PT Tiga Daya Digital Indonesia</v>
      </c>
      <c r="D377" s="71" t="str">
        <f>TRIM(IF(A377="","",'PM Tools 2'!$D$5))</f>
        <v>Sick Leave</v>
      </c>
      <c r="E377" s="69">
        <f>IF(A99="","",IF('PM Tools 2'!D104="",'PM Tools 2'!E104,'PM Tools 2'!D104 &amp;" - " &amp; 'PM Tools 2'!E104))</f>
        <v>0</v>
      </c>
      <c r="F377" s="69">
        <f>IF(A99="","",'PM Tools 2'!H104)</f>
        <v>0</v>
      </c>
    </row>
    <row r="378" spans="1:6" x14ac:dyDescent="0.25">
      <c r="A378" s="68" t="str">
        <f>IF(ISBLANK('PM Tools 2'!B105),A377,TEXT('PM Tools 2'!B105,"mm-dd-yy"))</f>
        <v>03-21-22</v>
      </c>
      <c r="B378" s="69" t="str">
        <f>IF(A378="","",'PM Tools 1 '!$C$2)</f>
        <v>Muadz Askarul Muslim</v>
      </c>
      <c r="C378" s="70" t="str">
        <f>VLOOKUP(D378,'Charge Code'!B:D,2,FALSE)</f>
        <v>PT Tiga Daya Digital Indonesia</v>
      </c>
      <c r="D378" s="71" t="str">
        <f>TRIM(IF(A378="","",'PM Tools 2'!$D$5))</f>
        <v>Sick Leave</v>
      </c>
      <c r="E378" s="69">
        <f>IF(A100="","",IF('PM Tools 2'!D105="",'PM Tools 2'!E105,'PM Tools 2'!D105 &amp;" - " &amp; 'PM Tools 2'!E105))</f>
        <v>0</v>
      </c>
      <c r="F378" s="69">
        <f>IF(A100="","",'PM Tools 2'!H105)</f>
        <v>0</v>
      </c>
    </row>
    <row r="379" spans="1:6" x14ac:dyDescent="0.25">
      <c r="A379" s="68" t="str">
        <f>IF(ISBLANK('PM Tools 2'!B106),A378,TEXT('PM Tools 2'!B106,"mm-dd-yy"))</f>
        <v>03-21-22</v>
      </c>
      <c r="B379" s="69" t="str">
        <f>IF(A379="","",'PM Tools 1 '!$C$2)</f>
        <v>Muadz Askarul Muslim</v>
      </c>
      <c r="C379" s="70" t="str">
        <f>VLOOKUP(D379,'Charge Code'!B:D,2,FALSE)</f>
        <v>PT Tiga Daya Digital Indonesia</v>
      </c>
      <c r="D379" s="71" t="str">
        <f>TRIM(IF(A379="","",'PM Tools 2'!$D$5))</f>
        <v>Sick Leave</v>
      </c>
      <c r="E379" s="69">
        <f>IF(A101="","",IF('PM Tools 2'!D106="",'PM Tools 2'!E106,'PM Tools 2'!D106 &amp;" - " &amp; 'PM Tools 2'!E106))</f>
        <v>0</v>
      </c>
      <c r="F379" s="69">
        <f>IF(A101="","",'PM Tools 2'!H106)</f>
        <v>0</v>
      </c>
    </row>
    <row r="380" spans="1:6" x14ac:dyDescent="0.25">
      <c r="A380" s="68" t="str">
        <f>IF(ISBLANK('PM Tools 2'!B107),A379,TEXT('PM Tools 2'!B107,"mm-dd-yy"))</f>
        <v>03-21-22</v>
      </c>
      <c r="B380" s="69" t="str">
        <f>IF(A380="","",'PM Tools 1 '!$C$2)</f>
        <v>Muadz Askarul Muslim</v>
      </c>
      <c r="C380" s="70" t="str">
        <f>VLOOKUP(D380,'Charge Code'!B:D,2,FALSE)</f>
        <v>PT Tiga Daya Digital Indonesia</v>
      </c>
      <c r="D380" s="71" t="str">
        <f>TRIM(IF(A380="","",'PM Tools 2'!$D$5))</f>
        <v>Sick Leave</v>
      </c>
      <c r="E380" s="69">
        <f>IF(A102="","",IF('PM Tools 2'!D107="",'PM Tools 2'!E107,'PM Tools 2'!D107 &amp;" - " &amp; 'PM Tools 2'!E107))</f>
        <v>0</v>
      </c>
      <c r="F380" s="69">
        <f>IF(A102="","",'PM Tools 2'!H107)</f>
        <v>0</v>
      </c>
    </row>
    <row r="381" spans="1:6" x14ac:dyDescent="0.25">
      <c r="A381" s="68" t="str">
        <f>IF(ISBLANK('PM Tools 2'!B108),A380,TEXT('PM Tools 2'!B108,"mm-dd-yy"))</f>
        <v>03-21-22</v>
      </c>
      <c r="B381" s="69" t="str">
        <f>IF(A381="","",'PM Tools 1 '!$C$2)</f>
        <v>Muadz Askarul Muslim</v>
      </c>
      <c r="C381" s="70" t="str">
        <f>VLOOKUP(D381,'Charge Code'!B:D,2,FALSE)</f>
        <v>PT Tiga Daya Digital Indonesia</v>
      </c>
      <c r="D381" s="71" t="str">
        <f>TRIM(IF(A381="","",'PM Tools 2'!$D$5))</f>
        <v>Sick Leave</v>
      </c>
      <c r="E381" s="69">
        <f>IF(A103="","",IF('PM Tools 2'!D108="",'PM Tools 2'!E108,'PM Tools 2'!D108 &amp;" - " &amp; 'PM Tools 2'!E108))</f>
        <v>0</v>
      </c>
      <c r="F381" s="69">
        <f>IF(A103="","",'PM Tools 2'!H108)</f>
        <v>0</v>
      </c>
    </row>
    <row r="382" spans="1:6" x14ac:dyDescent="0.25">
      <c r="A382" s="68" t="str">
        <f>IF(ISBLANK('PM Tools 2'!B109),A381,TEXT('PM Tools 2'!B109,"mm-dd-yy"))</f>
        <v>03-21-22</v>
      </c>
      <c r="B382" s="69" t="str">
        <f>IF(A382="","",'PM Tools 1 '!$C$2)</f>
        <v>Muadz Askarul Muslim</v>
      </c>
      <c r="C382" s="70" t="str">
        <f>VLOOKUP(D382,'Charge Code'!B:D,2,FALSE)</f>
        <v>PT Tiga Daya Digital Indonesia</v>
      </c>
      <c r="D382" s="71" t="str">
        <f>TRIM(IF(A382="","",'PM Tools 2'!$D$5))</f>
        <v>Sick Leave</v>
      </c>
      <c r="E382" s="69">
        <f>IF(A104="","",IF('PM Tools 2'!D109="",'PM Tools 2'!E109,'PM Tools 2'!D109 &amp;" - " &amp; 'PM Tools 2'!E109))</f>
        <v>0</v>
      </c>
      <c r="F382" s="69">
        <f>IF(A104="","",'PM Tools 2'!H109)</f>
        <v>0</v>
      </c>
    </row>
    <row r="383" spans="1:6" x14ac:dyDescent="0.25">
      <c r="A383" s="68" t="str">
        <f>IF(ISBLANK('PM Tools 2'!B110),A382,TEXT('PM Tools 2'!B110,"mm-dd-yy"))</f>
        <v>03-21-22</v>
      </c>
      <c r="B383" s="69" t="str">
        <f>IF(A383="","",'PM Tools 1 '!$C$2)</f>
        <v>Muadz Askarul Muslim</v>
      </c>
      <c r="C383" s="70" t="str">
        <f>VLOOKUP(D383,'Charge Code'!B:D,2,FALSE)</f>
        <v>PT Tiga Daya Digital Indonesia</v>
      </c>
      <c r="D383" s="71" t="str">
        <f>TRIM(IF(A383="","",'PM Tools 2'!$D$5))</f>
        <v>Sick Leave</v>
      </c>
      <c r="E383" s="69">
        <f>IF(A105="","",IF('PM Tools 2'!D110="",'PM Tools 2'!E110,'PM Tools 2'!D110 &amp;" - " &amp; 'PM Tools 2'!E110))</f>
        <v>0</v>
      </c>
      <c r="F383" s="69">
        <f>IF(A105="","",'PM Tools 2'!H110)</f>
        <v>0</v>
      </c>
    </row>
    <row r="384" spans="1:6" x14ac:dyDescent="0.25">
      <c r="A384" s="68" t="str">
        <f>IF(ISBLANK('PM Tools 2'!B111),A383,TEXT('PM Tools 2'!B111,"mm-dd-yy"))</f>
        <v>03-21-22</v>
      </c>
      <c r="B384" s="69" t="str">
        <f>IF(A384="","",'PM Tools 1 '!$C$2)</f>
        <v>Muadz Askarul Muslim</v>
      </c>
      <c r="C384" s="70" t="str">
        <f>VLOOKUP(D384,'Charge Code'!B:D,2,FALSE)</f>
        <v>PT Tiga Daya Digital Indonesia</v>
      </c>
      <c r="D384" s="71" t="str">
        <f>TRIM(IF(A384="","",'PM Tools 2'!$D$5))</f>
        <v>Sick Leave</v>
      </c>
      <c r="E384" s="69">
        <f>IF(A106="","",IF('PM Tools 2'!D111="",'PM Tools 2'!E111,'PM Tools 2'!D111 &amp;" - " &amp; 'PM Tools 2'!E111))</f>
        <v>0</v>
      </c>
      <c r="F384" s="69">
        <f>IF(A106="","",'PM Tools 2'!H111)</f>
        <v>0</v>
      </c>
    </row>
    <row r="385" spans="1:6" x14ac:dyDescent="0.25">
      <c r="A385" s="68" t="str">
        <f>IF(ISBLANK('PM Tools 2'!B112),A384,TEXT('PM Tools 2'!B112,"mm-dd-yy"))</f>
        <v>03-21-22</v>
      </c>
      <c r="B385" s="69" t="str">
        <f>IF(A385="","",'PM Tools 1 '!$C$2)</f>
        <v>Muadz Askarul Muslim</v>
      </c>
      <c r="C385" s="70" t="str">
        <f>VLOOKUP(D385,'Charge Code'!B:D,2,FALSE)</f>
        <v>PT Tiga Daya Digital Indonesia</v>
      </c>
      <c r="D385" s="71" t="str">
        <f>TRIM(IF(A385="","",'PM Tools 2'!$D$5))</f>
        <v>Sick Leave</v>
      </c>
      <c r="E385" s="69">
        <f>IF(A107="","",IF('PM Tools 2'!D112="",'PM Tools 2'!E112,'PM Tools 2'!D112 &amp;" - " &amp; 'PM Tools 2'!E112))</f>
        <v>0</v>
      </c>
      <c r="F385" s="69">
        <f>IF(A107="","",'PM Tools 2'!H112)</f>
        <v>0</v>
      </c>
    </row>
    <row r="386" spans="1:6" x14ac:dyDescent="0.25">
      <c r="A386" s="68" t="str">
        <f>IF(ISBLANK('PM Tools 2'!B113),A385,TEXT('PM Tools 2'!B113,"mm-dd-yy"))</f>
        <v>03-21-22</v>
      </c>
      <c r="B386" s="69" t="str">
        <f>IF(A386="","",'PM Tools 1 '!$C$2)</f>
        <v>Muadz Askarul Muslim</v>
      </c>
      <c r="C386" s="70" t="str">
        <f>VLOOKUP(D386,'Charge Code'!B:D,2,FALSE)</f>
        <v>PT Tiga Daya Digital Indonesia</v>
      </c>
      <c r="D386" s="71" t="str">
        <f>TRIM(IF(A386="","",'PM Tools 2'!$D$5))</f>
        <v>Sick Leave</v>
      </c>
      <c r="E386" s="69">
        <f>IF(A108="","",IF('PM Tools 2'!D113="",'PM Tools 2'!E113,'PM Tools 2'!D113 &amp;" - " &amp; 'PM Tools 2'!E113))</f>
        <v>0</v>
      </c>
      <c r="F386" s="69">
        <f>IF(A108="","",'PM Tools 2'!H113)</f>
        <v>0</v>
      </c>
    </row>
    <row r="387" spans="1:6" x14ac:dyDescent="0.25">
      <c r="A387" s="68" t="str">
        <f>IF(ISBLANK('PM Tools 2'!B114),A386,TEXT('PM Tools 2'!B114,"mm-dd-yy"))</f>
        <v>03-21-22</v>
      </c>
      <c r="B387" s="69" t="str">
        <f>IF(A387="","",'PM Tools 1 '!$C$2)</f>
        <v>Muadz Askarul Muslim</v>
      </c>
      <c r="C387" s="70" t="str">
        <f>VLOOKUP(D387,'Charge Code'!B:D,2,FALSE)</f>
        <v>PT Tiga Daya Digital Indonesia</v>
      </c>
      <c r="D387" s="71" t="str">
        <f>TRIM(IF(A387="","",'PM Tools 2'!$D$5))</f>
        <v>Sick Leave</v>
      </c>
      <c r="E387" s="69">
        <f>IF(A109="","",IF('PM Tools 2'!D114="",'PM Tools 2'!E114,'PM Tools 2'!D114 &amp;" - " &amp; 'PM Tools 2'!E114))</f>
        <v>0</v>
      </c>
      <c r="F387" s="69">
        <f>IF(A109="","",'PM Tools 2'!H114)</f>
        <v>0</v>
      </c>
    </row>
    <row r="388" spans="1:6" x14ac:dyDescent="0.25">
      <c r="A388" s="68" t="str">
        <f>IF(ISBLANK('PM Tools 2'!B115),A387,TEXT('PM Tools 2'!B115,"mm-dd-yy"))</f>
        <v>03-21-22</v>
      </c>
      <c r="B388" s="69" t="str">
        <f>IF(A388="","",'PM Tools 1 '!$C$2)</f>
        <v>Muadz Askarul Muslim</v>
      </c>
      <c r="C388" s="70" t="str">
        <f>VLOOKUP(D388,'Charge Code'!B:D,2,FALSE)</f>
        <v>PT Tiga Daya Digital Indonesia</v>
      </c>
      <c r="D388" s="71" t="str">
        <f>TRIM(IF(A388="","",'PM Tools 2'!$D$5))</f>
        <v>Sick Leave</v>
      </c>
      <c r="E388" s="69">
        <f>IF(A110="","",IF('PM Tools 2'!D115="",'PM Tools 2'!E115,'PM Tools 2'!D115 &amp;" - " &amp; 'PM Tools 2'!E115))</f>
        <v>0</v>
      </c>
      <c r="F388" s="69">
        <f>IF(A110="","",'PM Tools 2'!H115)</f>
        <v>0</v>
      </c>
    </row>
    <row r="389" spans="1:6" x14ac:dyDescent="0.25">
      <c r="A389" s="68" t="str">
        <f>IF(ISBLANK('PM Tools 2'!B116),A388,TEXT('PM Tools 2'!B116,"mm-dd-yy"))</f>
        <v>03-21-22</v>
      </c>
      <c r="B389" s="69" t="str">
        <f>IF(A389="","",'PM Tools 1 '!$C$2)</f>
        <v>Muadz Askarul Muslim</v>
      </c>
      <c r="C389" s="70" t="str">
        <f>VLOOKUP(D389,'Charge Code'!B:D,2,FALSE)</f>
        <v>PT Tiga Daya Digital Indonesia</v>
      </c>
      <c r="D389" s="71" t="str">
        <f>TRIM(IF(A389="","",'PM Tools 2'!$D$5))</f>
        <v>Sick Leave</v>
      </c>
      <c r="E389" s="69">
        <f>IF(A111="","",IF('PM Tools 2'!D116="",'PM Tools 2'!E116,'PM Tools 2'!D116 &amp;" - " &amp; 'PM Tools 2'!E116))</f>
        <v>0</v>
      </c>
      <c r="F389" s="69">
        <f>IF(A111="","",'PM Tools 2'!H116)</f>
        <v>0</v>
      </c>
    </row>
    <row r="390" spans="1:6" x14ac:dyDescent="0.25">
      <c r="A390" s="68" t="str">
        <f>IF(ISBLANK('PM Tools 2'!B117),A389,TEXT('PM Tools 2'!B117,"mm-dd-yy"))</f>
        <v>03-21-22</v>
      </c>
      <c r="B390" s="69" t="str">
        <f>IF(A390="","",'PM Tools 1 '!$C$2)</f>
        <v>Muadz Askarul Muslim</v>
      </c>
      <c r="C390" s="70" t="str">
        <f>VLOOKUP(D390,'Charge Code'!B:D,2,FALSE)</f>
        <v>PT Tiga Daya Digital Indonesia</v>
      </c>
      <c r="D390" s="71" t="str">
        <f>TRIM(IF(A390="","",'PM Tools 2'!$D$5))</f>
        <v>Sick Leave</v>
      </c>
      <c r="E390" s="69">
        <f>IF(A112="","",IF('PM Tools 2'!D117="",'PM Tools 2'!E117,'PM Tools 2'!D117 &amp;" - " &amp; 'PM Tools 2'!E117))</f>
        <v>0</v>
      </c>
      <c r="F390" s="69">
        <f>IF(A112="","",'PM Tools 2'!H117)</f>
        <v>0</v>
      </c>
    </row>
    <row r="391" spans="1:6" x14ac:dyDescent="0.25">
      <c r="A391" s="68" t="str">
        <f>IF(ISBLANK('PM Tools 2'!B118),A390,TEXT('PM Tools 2'!B118,"mm-dd-yy"))</f>
        <v>03-21-22</v>
      </c>
      <c r="B391" s="69" t="str">
        <f>IF(A391="","",'PM Tools 1 '!$C$2)</f>
        <v>Muadz Askarul Muslim</v>
      </c>
      <c r="C391" s="70" t="str">
        <f>VLOOKUP(D391,'Charge Code'!B:D,2,FALSE)</f>
        <v>PT Tiga Daya Digital Indonesia</v>
      </c>
      <c r="D391" s="71" t="str">
        <f>TRIM(IF(A391="","",'PM Tools 2'!$D$5))</f>
        <v>Sick Leave</v>
      </c>
      <c r="E391" s="69">
        <f>IF(A113="","",IF('PM Tools 2'!D118="",'PM Tools 2'!E118,'PM Tools 2'!D118 &amp;" - " &amp; 'PM Tools 2'!E118))</f>
        <v>0</v>
      </c>
      <c r="F391" s="69">
        <f>IF(A113="","",'PM Tools 2'!H118)</f>
        <v>0</v>
      </c>
    </row>
    <row r="392" spans="1:6" x14ac:dyDescent="0.25">
      <c r="A392" s="68" t="str">
        <f>IF(ISBLANK('PM Tools 2'!B119),A391,TEXT('PM Tools 2'!B119,"mm-dd-yy"))</f>
        <v>03-22-22</v>
      </c>
      <c r="B392" s="69" t="str">
        <f>IF(A392="","",'PM Tools 1 '!$C$2)</f>
        <v>Muadz Askarul Muslim</v>
      </c>
      <c r="C392" s="70" t="str">
        <f>VLOOKUP(D392,'Charge Code'!B:D,2,FALSE)</f>
        <v>PT Tiga Daya Digital Indonesia</v>
      </c>
      <c r="D392" s="71" t="str">
        <f>TRIM(IF(A392="","",'PM Tools 2'!$D$5))</f>
        <v>Sick Leave</v>
      </c>
      <c r="E392" s="69">
        <f>IF(A114="","",IF('PM Tools 2'!D119="",'PM Tools 2'!E119,'PM Tools 2'!D119 &amp;" - " &amp; 'PM Tools 2'!E119))</f>
        <v>0</v>
      </c>
      <c r="F392" s="69">
        <f>IF(A114="","",'PM Tools 2'!H119)</f>
        <v>0</v>
      </c>
    </row>
    <row r="393" spans="1:6" x14ac:dyDescent="0.25">
      <c r="A393" s="68" t="str">
        <f>IF(ISBLANK('PM Tools 2'!B120),A392,TEXT('PM Tools 2'!B120,"mm-dd-yy"))</f>
        <v>03-22-22</v>
      </c>
      <c r="B393" s="69" t="str">
        <f>IF(A393="","",'PM Tools 1 '!$C$2)</f>
        <v>Muadz Askarul Muslim</v>
      </c>
      <c r="C393" s="70" t="str">
        <f>VLOOKUP(D393,'Charge Code'!B:D,2,FALSE)</f>
        <v>PT Tiga Daya Digital Indonesia</v>
      </c>
      <c r="D393" s="71" t="str">
        <f>TRIM(IF(A393="","",'PM Tools 2'!$D$5))</f>
        <v>Sick Leave</v>
      </c>
      <c r="E393" s="69">
        <f>IF(A115="","",IF('PM Tools 2'!D120="",'PM Tools 2'!E120,'PM Tools 2'!D120 &amp;" - " &amp; 'PM Tools 2'!E120))</f>
        <v>0</v>
      </c>
      <c r="F393" s="69">
        <f>IF(A115="","",'PM Tools 2'!H120)</f>
        <v>0</v>
      </c>
    </row>
    <row r="394" spans="1:6" x14ac:dyDescent="0.25">
      <c r="A394" s="68" t="str">
        <f>IF(ISBLANK('PM Tools 2'!B121),A393,TEXT('PM Tools 2'!B121,"mm-dd-yy"))</f>
        <v>03-22-22</v>
      </c>
      <c r="B394" s="69" t="str">
        <f>IF(A394="","",'PM Tools 1 '!$C$2)</f>
        <v>Muadz Askarul Muslim</v>
      </c>
      <c r="C394" s="70" t="str">
        <f>VLOOKUP(D394,'Charge Code'!B:D,2,FALSE)</f>
        <v>PT Tiga Daya Digital Indonesia</v>
      </c>
      <c r="D394" s="71" t="str">
        <f>TRIM(IF(A394="","",'PM Tools 2'!$D$5))</f>
        <v>Sick Leave</v>
      </c>
      <c r="E394" s="69">
        <f>IF(A116="","",IF('PM Tools 2'!D121="",'PM Tools 2'!E121,'PM Tools 2'!D121 &amp;" - " &amp; 'PM Tools 2'!E121))</f>
        <v>0</v>
      </c>
      <c r="F394" s="69">
        <f>IF(A116="","",'PM Tools 2'!H121)</f>
        <v>0</v>
      </c>
    </row>
    <row r="395" spans="1:6" x14ac:dyDescent="0.25">
      <c r="A395" s="68" t="str">
        <f>IF(ISBLANK('PM Tools 2'!B122),A394,TEXT('PM Tools 2'!B122,"mm-dd-yy"))</f>
        <v>03-22-22</v>
      </c>
      <c r="B395" s="69" t="str">
        <f>IF(A395="","",'PM Tools 1 '!$C$2)</f>
        <v>Muadz Askarul Muslim</v>
      </c>
      <c r="C395" s="70" t="str">
        <f>VLOOKUP(D395,'Charge Code'!B:D,2,FALSE)</f>
        <v>PT Tiga Daya Digital Indonesia</v>
      </c>
      <c r="D395" s="71" t="str">
        <f>TRIM(IF(A395="","",'PM Tools 2'!$D$5))</f>
        <v>Sick Leave</v>
      </c>
      <c r="E395" s="69">
        <f>IF(A117="","",IF('PM Tools 2'!D122="",'PM Tools 2'!E122,'PM Tools 2'!D122 &amp;" - " &amp; 'PM Tools 2'!E122))</f>
        <v>0</v>
      </c>
      <c r="F395" s="69">
        <f>IF(A117="","",'PM Tools 2'!H122)</f>
        <v>0</v>
      </c>
    </row>
    <row r="396" spans="1:6" x14ac:dyDescent="0.25">
      <c r="A396" s="68" t="str">
        <f>IF(ISBLANK('PM Tools 2'!B123),A395,TEXT('PM Tools 2'!B123,"mm-dd-yy"))</f>
        <v>03-22-22</v>
      </c>
      <c r="B396" s="69" t="str">
        <f>IF(A396="","",'PM Tools 1 '!$C$2)</f>
        <v>Muadz Askarul Muslim</v>
      </c>
      <c r="C396" s="70" t="str">
        <f>VLOOKUP(D396,'Charge Code'!B:D,2,FALSE)</f>
        <v>PT Tiga Daya Digital Indonesia</v>
      </c>
      <c r="D396" s="71" t="str">
        <f>TRIM(IF(A396="","",'PM Tools 2'!$D$5))</f>
        <v>Sick Leave</v>
      </c>
      <c r="E396" s="69">
        <f>IF(A118="","",IF('PM Tools 2'!D123="",'PM Tools 2'!E123,'PM Tools 2'!D123 &amp;" - " &amp; 'PM Tools 2'!E123))</f>
        <v>0</v>
      </c>
      <c r="F396" s="69">
        <f>IF(A118="","",'PM Tools 2'!H123)</f>
        <v>0</v>
      </c>
    </row>
    <row r="397" spans="1:6" x14ac:dyDescent="0.25">
      <c r="A397" s="68" t="str">
        <f>IF(ISBLANK('PM Tools 2'!B124),A396,TEXT('PM Tools 2'!B124,"mm-dd-yy"))</f>
        <v>03-22-22</v>
      </c>
      <c r="B397" s="69" t="str">
        <f>IF(A397="","",'PM Tools 1 '!$C$2)</f>
        <v>Muadz Askarul Muslim</v>
      </c>
      <c r="C397" s="70" t="str">
        <f>VLOOKUP(D397,'Charge Code'!B:D,2,FALSE)</f>
        <v>PT Tiga Daya Digital Indonesia</v>
      </c>
      <c r="D397" s="71" t="str">
        <f>TRIM(IF(A397="","",'PM Tools 2'!$D$5))</f>
        <v>Sick Leave</v>
      </c>
      <c r="E397" s="69">
        <f>IF(A119="","",IF('PM Tools 2'!D124="",'PM Tools 2'!E124,'PM Tools 2'!D124 &amp;" - " &amp; 'PM Tools 2'!E124))</f>
        <v>0</v>
      </c>
      <c r="F397" s="69">
        <f>IF(A119="","",'PM Tools 2'!H124)</f>
        <v>0</v>
      </c>
    </row>
    <row r="398" spans="1:6" x14ac:dyDescent="0.25">
      <c r="A398" s="68" t="str">
        <f>IF(ISBLANK('PM Tools 2'!B125),A397,TEXT('PM Tools 2'!B125,"mm-dd-yy"))</f>
        <v>03-22-22</v>
      </c>
      <c r="B398" s="69" t="str">
        <f>IF(A398="","",'PM Tools 1 '!$C$2)</f>
        <v>Muadz Askarul Muslim</v>
      </c>
      <c r="C398" s="70" t="str">
        <f>VLOOKUP(D398,'Charge Code'!B:D,2,FALSE)</f>
        <v>PT Tiga Daya Digital Indonesia</v>
      </c>
      <c r="D398" s="71" t="str">
        <f>TRIM(IF(A398="","",'PM Tools 2'!$D$5))</f>
        <v>Sick Leave</v>
      </c>
      <c r="E398" s="69">
        <f>IF(A120="","",IF('PM Tools 2'!D125="",'PM Tools 2'!E125,'PM Tools 2'!D125 &amp;" - " &amp; 'PM Tools 2'!E125))</f>
        <v>0</v>
      </c>
      <c r="F398" s="69">
        <f>IF(A120="","",'PM Tools 2'!H125)</f>
        <v>0</v>
      </c>
    </row>
    <row r="399" spans="1:6" x14ac:dyDescent="0.25">
      <c r="A399" s="68" t="str">
        <f>IF(ISBLANK('PM Tools 2'!B126),A398,TEXT('PM Tools 2'!B126,"mm-dd-yy"))</f>
        <v>03-22-22</v>
      </c>
      <c r="B399" s="69" t="str">
        <f>IF(A399="","",'PM Tools 1 '!$C$2)</f>
        <v>Muadz Askarul Muslim</v>
      </c>
      <c r="C399" s="70" t="str">
        <f>VLOOKUP(D399,'Charge Code'!B:D,2,FALSE)</f>
        <v>PT Tiga Daya Digital Indonesia</v>
      </c>
      <c r="D399" s="71" t="str">
        <f>TRIM(IF(A399="","",'PM Tools 2'!$D$5))</f>
        <v>Sick Leave</v>
      </c>
      <c r="E399" s="69">
        <f>IF(A121="","",IF('PM Tools 2'!D126="",'PM Tools 2'!E126,'PM Tools 2'!D126 &amp;" - " &amp; 'PM Tools 2'!E126))</f>
        <v>0</v>
      </c>
      <c r="F399" s="69">
        <f>IF(A121="","",'PM Tools 2'!H126)</f>
        <v>0</v>
      </c>
    </row>
    <row r="400" spans="1:6" x14ac:dyDescent="0.25">
      <c r="A400" s="68" t="str">
        <f>IF(ISBLANK('PM Tools 2'!B127),A399,TEXT('PM Tools 2'!B127,"mm-dd-yy"))</f>
        <v>03-22-22</v>
      </c>
      <c r="B400" s="69" t="str">
        <f>IF(A400="","",'PM Tools 1 '!$C$2)</f>
        <v>Muadz Askarul Muslim</v>
      </c>
      <c r="C400" s="70" t="str">
        <f>VLOOKUP(D400,'Charge Code'!B:D,2,FALSE)</f>
        <v>PT Tiga Daya Digital Indonesia</v>
      </c>
      <c r="D400" s="71" t="str">
        <f>TRIM(IF(A400="","",'PM Tools 2'!$D$5))</f>
        <v>Sick Leave</v>
      </c>
      <c r="E400" s="69">
        <f>IF(A122="","",IF('PM Tools 2'!D127="",'PM Tools 2'!E127,'PM Tools 2'!D127 &amp;" - " &amp; 'PM Tools 2'!E127))</f>
        <v>0</v>
      </c>
      <c r="F400" s="69">
        <f>IF(A122="","",'PM Tools 2'!H127)</f>
        <v>0</v>
      </c>
    </row>
    <row r="401" spans="1:6" x14ac:dyDescent="0.25">
      <c r="A401" s="68" t="str">
        <f>IF(ISBLANK('PM Tools 2'!B128),A400,TEXT('PM Tools 2'!B128,"mm-dd-yy"))</f>
        <v>03-22-22</v>
      </c>
      <c r="B401" s="69" t="str">
        <f>IF(A401="","",'PM Tools 1 '!$C$2)</f>
        <v>Muadz Askarul Muslim</v>
      </c>
      <c r="C401" s="70" t="str">
        <f>VLOOKUP(D401,'Charge Code'!B:D,2,FALSE)</f>
        <v>PT Tiga Daya Digital Indonesia</v>
      </c>
      <c r="D401" s="71" t="str">
        <f>TRIM(IF(A401="","",'PM Tools 2'!$D$5))</f>
        <v>Sick Leave</v>
      </c>
      <c r="E401" s="69">
        <f>IF(A123="","",IF('PM Tools 2'!D128="",'PM Tools 2'!E128,'PM Tools 2'!D128 &amp;" - " &amp; 'PM Tools 2'!E128))</f>
        <v>0</v>
      </c>
      <c r="F401" s="69">
        <f>IF(A123="","",'PM Tools 2'!H128)</f>
        <v>0</v>
      </c>
    </row>
    <row r="402" spans="1:6" x14ac:dyDescent="0.25">
      <c r="A402" s="68" t="str">
        <f>IF(ISBLANK('PM Tools 2'!B129),A401,TEXT('PM Tools 2'!B129,"mm-dd-yy"))</f>
        <v>03-22-22</v>
      </c>
      <c r="B402" s="69" t="str">
        <f>IF(A402="","",'PM Tools 1 '!$C$2)</f>
        <v>Muadz Askarul Muslim</v>
      </c>
      <c r="C402" s="70" t="str">
        <f>VLOOKUP(D402,'Charge Code'!B:D,2,FALSE)</f>
        <v>PT Tiga Daya Digital Indonesia</v>
      </c>
      <c r="D402" s="71" t="str">
        <f>TRIM(IF(A402="","",'PM Tools 2'!$D$5))</f>
        <v>Sick Leave</v>
      </c>
      <c r="E402" s="69">
        <f>IF(A124="","",IF('PM Tools 2'!D129="",'PM Tools 2'!E129,'PM Tools 2'!D129 &amp;" - " &amp; 'PM Tools 2'!E129))</f>
        <v>0</v>
      </c>
      <c r="F402" s="69">
        <f>IF(A124="","",'PM Tools 2'!H129)</f>
        <v>0</v>
      </c>
    </row>
    <row r="403" spans="1:6" x14ac:dyDescent="0.25">
      <c r="A403" s="68" t="str">
        <f>IF(ISBLANK('PM Tools 2'!B130),A402,TEXT('PM Tools 2'!B130,"mm-dd-yy"))</f>
        <v>03-22-22</v>
      </c>
      <c r="B403" s="69" t="str">
        <f>IF(A403="","",'PM Tools 1 '!$C$2)</f>
        <v>Muadz Askarul Muslim</v>
      </c>
      <c r="C403" s="70" t="str">
        <f>VLOOKUP(D403,'Charge Code'!B:D,2,FALSE)</f>
        <v>PT Tiga Daya Digital Indonesia</v>
      </c>
      <c r="D403" s="71" t="str">
        <f>TRIM(IF(A403="","",'PM Tools 2'!$D$5))</f>
        <v>Sick Leave</v>
      </c>
      <c r="E403" s="69">
        <f>IF(A125="","",IF('PM Tools 2'!D130="",'PM Tools 2'!E130,'PM Tools 2'!D130 &amp;" - " &amp; 'PM Tools 2'!E130))</f>
        <v>0</v>
      </c>
      <c r="F403" s="69">
        <f>IF(A125="","",'PM Tools 2'!H130)</f>
        <v>0</v>
      </c>
    </row>
    <row r="404" spans="1:6" x14ac:dyDescent="0.25">
      <c r="A404" s="68" t="str">
        <f>IF(ISBLANK('PM Tools 2'!B131),A403,TEXT('PM Tools 2'!B131,"mm-dd-yy"))</f>
        <v>03-22-22</v>
      </c>
      <c r="B404" s="69" t="str">
        <f>IF(A404="","",'PM Tools 1 '!$C$2)</f>
        <v>Muadz Askarul Muslim</v>
      </c>
      <c r="C404" s="70" t="str">
        <f>VLOOKUP(D404,'Charge Code'!B:D,2,FALSE)</f>
        <v>PT Tiga Daya Digital Indonesia</v>
      </c>
      <c r="D404" s="71" t="str">
        <f>TRIM(IF(A404="","",'PM Tools 2'!$D$5))</f>
        <v>Sick Leave</v>
      </c>
      <c r="E404" s="69">
        <f>IF(A126="","",IF('PM Tools 2'!D131="",'PM Tools 2'!E131,'PM Tools 2'!D131 &amp;" - " &amp; 'PM Tools 2'!E131))</f>
        <v>0</v>
      </c>
      <c r="F404" s="69">
        <f>IF(A126="","",'PM Tools 2'!H131)</f>
        <v>0</v>
      </c>
    </row>
    <row r="405" spans="1:6" x14ac:dyDescent="0.25">
      <c r="A405" s="68" t="str">
        <f>IF(ISBLANK('PM Tools 2'!B132),A404,TEXT('PM Tools 2'!B132,"mm-dd-yy"))</f>
        <v>03-22-22</v>
      </c>
      <c r="B405" s="69" t="str">
        <f>IF(A405="","",'PM Tools 1 '!$C$2)</f>
        <v>Muadz Askarul Muslim</v>
      </c>
      <c r="C405" s="70" t="str">
        <f>VLOOKUP(D405,'Charge Code'!B:D,2,FALSE)</f>
        <v>PT Tiga Daya Digital Indonesia</v>
      </c>
      <c r="D405" s="71" t="str">
        <f>TRIM(IF(A405="","",'PM Tools 2'!$D$5))</f>
        <v>Sick Leave</v>
      </c>
      <c r="E405" s="69">
        <f>IF(A127="","",IF('PM Tools 2'!D132="",'PM Tools 2'!E132,'PM Tools 2'!D132 &amp;" - " &amp; 'PM Tools 2'!E132))</f>
        <v>0</v>
      </c>
      <c r="F405" s="69">
        <f>IF(A127="","",'PM Tools 2'!H132)</f>
        <v>0</v>
      </c>
    </row>
    <row r="406" spans="1:6" x14ac:dyDescent="0.25">
      <c r="A406" s="68" t="str">
        <f>IF(ISBLANK('PM Tools 2'!B133),A405,TEXT('PM Tools 2'!B133,"mm-dd-yy"))</f>
        <v>03-22-22</v>
      </c>
      <c r="B406" s="69" t="str">
        <f>IF(A406="","",'PM Tools 1 '!$C$2)</f>
        <v>Muadz Askarul Muslim</v>
      </c>
      <c r="C406" s="70" t="str">
        <f>VLOOKUP(D406,'Charge Code'!B:D,2,FALSE)</f>
        <v>PT Tiga Daya Digital Indonesia</v>
      </c>
      <c r="D406" s="71" t="str">
        <f>TRIM(IF(A406="","",'PM Tools 2'!$D$5))</f>
        <v>Sick Leave</v>
      </c>
      <c r="E406" s="69">
        <f>IF(A128="","",IF('PM Tools 2'!D133="",'PM Tools 2'!E133,'PM Tools 2'!D133 &amp;" - " &amp; 'PM Tools 2'!E133))</f>
        <v>0</v>
      </c>
      <c r="F406" s="69">
        <f>IF(A128="","",'PM Tools 2'!H133)</f>
        <v>0</v>
      </c>
    </row>
    <row r="407" spans="1:6" x14ac:dyDescent="0.25">
      <c r="A407" s="68" t="str">
        <f>IF(ISBLANK('PM Tools 2'!B134),A406,TEXT('PM Tools 2'!B134,"mm-dd-yy"))</f>
        <v>03-22-22</v>
      </c>
      <c r="B407" s="69" t="str">
        <f>IF(A407="","",'PM Tools 1 '!$C$2)</f>
        <v>Muadz Askarul Muslim</v>
      </c>
      <c r="C407" s="70" t="str">
        <f>VLOOKUP(D407,'Charge Code'!B:D,2,FALSE)</f>
        <v>PT Tiga Daya Digital Indonesia</v>
      </c>
      <c r="D407" s="71" t="str">
        <f>TRIM(IF(A407="","",'PM Tools 2'!$D$5))</f>
        <v>Sick Leave</v>
      </c>
      <c r="E407" s="69">
        <f>IF(A129="","",IF('PM Tools 2'!D134="",'PM Tools 2'!E134,'PM Tools 2'!D134 &amp;" - " &amp; 'PM Tools 2'!E134))</f>
        <v>0</v>
      </c>
      <c r="F407" s="69">
        <f>IF(A129="","",'PM Tools 2'!H134)</f>
        <v>0</v>
      </c>
    </row>
    <row r="408" spans="1:6" x14ac:dyDescent="0.25">
      <c r="A408" s="68" t="str">
        <f>IF(ISBLANK('PM Tools 2'!B135),A407,TEXT('PM Tools 2'!B135,"mm-dd-yy"))</f>
        <v>03-23-22</v>
      </c>
      <c r="B408" s="69" t="str">
        <f>IF(A408="","",'PM Tools 1 '!$C$2)</f>
        <v>Muadz Askarul Muslim</v>
      </c>
      <c r="C408" s="70" t="str">
        <f>VLOOKUP(D408,'Charge Code'!B:D,2,FALSE)</f>
        <v>PT Tiga Daya Digital Indonesia</v>
      </c>
      <c r="D408" s="71" t="str">
        <f>TRIM(IF(A408="","",'PM Tools 2'!$D$5))</f>
        <v>Sick Leave</v>
      </c>
      <c r="E408" s="69">
        <f>IF(A130="","",IF('PM Tools 2'!D135="",'PM Tools 2'!E135,'PM Tools 2'!D135 &amp;" - " &amp; 'PM Tools 2'!E135))</f>
        <v>0</v>
      </c>
      <c r="F408" s="69">
        <f>IF(A130="","",'PM Tools 2'!H135)</f>
        <v>0</v>
      </c>
    </row>
    <row r="409" spans="1:6" x14ac:dyDescent="0.25">
      <c r="A409" s="68" t="str">
        <f>IF(ISBLANK('PM Tools 2'!B136),A408,TEXT('PM Tools 2'!B136,"mm-dd-yy"))</f>
        <v>03-23-22</v>
      </c>
      <c r="B409" s="69" t="str">
        <f>IF(A409="","",'PM Tools 1 '!$C$2)</f>
        <v>Muadz Askarul Muslim</v>
      </c>
      <c r="C409" s="70" t="str">
        <f>VLOOKUP(D409,'Charge Code'!B:D,2,FALSE)</f>
        <v>PT Tiga Daya Digital Indonesia</v>
      </c>
      <c r="D409" s="71" t="str">
        <f>TRIM(IF(A409="","",'PM Tools 2'!$D$5))</f>
        <v>Sick Leave</v>
      </c>
      <c r="E409" s="69">
        <f>IF(A131="","",IF('PM Tools 2'!D136="",'PM Tools 2'!E136,'PM Tools 2'!D136 &amp;" - " &amp; 'PM Tools 2'!E136))</f>
        <v>0</v>
      </c>
      <c r="F409" s="69">
        <f>IF(A131="","",'PM Tools 2'!H136)</f>
        <v>0</v>
      </c>
    </row>
    <row r="410" spans="1:6" x14ac:dyDescent="0.25">
      <c r="A410" s="68" t="str">
        <f>IF(ISBLANK('PM Tools 2'!B137),A409,TEXT('PM Tools 2'!B137,"mm-dd-yy"))</f>
        <v>03-23-22</v>
      </c>
      <c r="B410" s="69" t="str">
        <f>IF(A410="","",'PM Tools 1 '!$C$2)</f>
        <v>Muadz Askarul Muslim</v>
      </c>
      <c r="C410" s="70" t="str">
        <f>VLOOKUP(D410,'Charge Code'!B:D,2,FALSE)</f>
        <v>PT Tiga Daya Digital Indonesia</v>
      </c>
      <c r="D410" s="71" t="str">
        <f>TRIM(IF(A410="","",'PM Tools 2'!$D$5))</f>
        <v>Sick Leave</v>
      </c>
      <c r="E410" s="69">
        <f>IF(A132="","",IF('PM Tools 2'!D137="",'PM Tools 2'!E137,'PM Tools 2'!D137 &amp;" - " &amp; 'PM Tools 2'!E137))</f>
        <v>0</v>
      </c>
      <c r="F410" s="69">
        <f>IF(A132="","",'PM Tools 2'!H137)</f>
        <v>0</v>
      </c>
    </row>
    <row r="411" spans="1:6" x14ac:dyDescent="0.25">
      <c r="A411" s="68" t="str">
        <f>IF(ISBLANK('PM Tools 2'!B138),A410,TEXT('PM Tools 2'!B138,"mm-dd-yy"))</f>
        <v>03-23-22</v>
      </c>
      <c r="B411" s="69" t="str">
        <f>IF(A411="","",'PM Tools 1 '!$C$2)</f>
        <v>Muadz Askarul Muslim</v>
      </c>
      <c r="C411" s="70" t="str">
        <f>VLOOKUP(D411,'Charge Code'!B:D,2,FALSE)</f>
        <v>PT Tiga Daya Digital Indonesia</v>
      </c>
      <c r="D411" s="71" t="str">
        <f>TRIM(IF(A411="","",'PM Tools 2'!$D$5))</f>
        <v>Sick Leave</v>
      </c>
      <c r="E411" s="69">
        <f>IF(A133="","",IF('PM Tools 2'!D138="",'PM Tools 2'!E138,'PM Tools 2'!D138 &amp;" - " &amp; 'PM Tools 2'!E138))</f>
        <v>0</v>
      </c>
      <c r="F411" s="69">
        <f>IF(A133="","",'PM Tools 2'!H138)</f>
        <v>0</v>
      </c>
    </row>
    <row r="412" spans="1:6" x14ac:dyDescent="0.25">
      <c r="A412" s="68" t="str">
        <f>IF(ISBLANK('PM Tools 2'!B139),A411,TEXT('PM Tools 2'!B139,"mm-dd-yy"))</f>
        <v>03-23-22</v>
      </c>
      <c r="B412" s="69" t="str">
        <f>IF(A412="","",'PM Tools 1 '!$C$2)</f>
        <v>Muadz Askarul Muslim</v>
      </c>
      <c r="C412" s="70" t="str">
        <f>VLOOKUP(D412,'Charge Code'!B:D,2,FALSE)</f>
        <v>PT Tiga Daya Digital Indonesia</v>
      </c>
      <c r="D412" s="71" t="str">
        <f>TRIM(IF(A412="","",'PM Tools 2'!$D$5))</f>
        <v>Sick Leave</v>
      </c>
      <c r="E412" s="69">
        <f>IF(A134="","",IF('PM Tools 2'!D139="",'PM Tools 2'!E139,'PM Tools 2'!D139 &amp;" - " &amp; 'PM Tools 2'!E139))</f>
        <v>0</v>
      </c>
      <c r="F412" s="69">
        <f>IF(A134="","",'PM Tools 2'!H139)</f>
        <v>0</v>
      </c>
    </row>
    <row r="413" spans="1:6" x14ac:dyDescent="0.25">
      <c r="A413" s="68" t="str">
        <f>IF(ISBLANK('PM Tools 2'!B140),A412,TEXT('PM Tools 2'!B140,"mm-dd-yy"))</f>
        <v>03-23-22</v>
      </c>
      <c r="B413" s="69" t="str">
        <f>IF(A413="","",'PM Tools 1 '!$C$2)</f>
        <v>Muadz Askarul Muslim</v>
      </c>
      <c r="C413" s="70" t="str">
        <f>VLOOKUP(D413,'Charge Code'!B:D,2,FALSE)</f>
        <v>PT Tiga Daya Digital Indonesia</v>
      </c>
      <c r="D413" s="71" t="str">
        <f>TRIM(IF(A413="","",'PM Tools 2'!$D$5))</f>
        <v>Sick Leave</v>
      </c>
      <c r="E413" s="69">
        <f>IF(A135="","",IF('PM Tools 2'!D140="",'PM Tools 2'!E140,'PM Tools 2'!D140 &amp;" - " &amp; 'PM Tools 2'!E140))</f>
        <v>0</v>
      </c>
      <c r="F413" s="69">
        <f>IF(A135="","",'PM Tools 2'!H140)</f>
        <v>0</v>
      </c>
    </row>
    <row r="414" spans="1:6" x14ac:dyDescent="0.25">
      <c r="A414" s="68" t="str">
        <f>IF(ISBLANK('PM Tools 2'!B141),A413,TEXT('PM Tools 2'!B141,"mm-dd-yy"))</f>
        <v>03-23-22</v>
      </c>
      <c r="B414" s="69" t="str">
        <f>IF(A414="","",'PM Tools 1 '!$C$2)</f>
        <v>Muadz Askarul Muslim</v>
      </c>
      <c r="C414" s="70" t="str">
        <f>VLOOKUP(D414,'Charge Code'!B:D,2,FALSE)</f>
        <v>PT Tiga Daya Digital Indonesia</v>
      </c>
      <c r="D414" s="71" t="str">
        <f>TRIM(IF(A414="","",'PM Tools 2'!$D$5))</f>
        <v>Sick Leave</v>
      </c>
      <c r="E414" s="69">
        <f>IF(A136="","",IF('PM Tools 2'!D141="",'PM Tools 2'!E141,'PM Tools 2'!D141 &amp;" - " &amp; 'PM Tools 2'!E141))</f>
        <v>0</v>
      </c>
      <c r="F414" s="69">
        <f>IF(A136="","",'PM Tools 2'!H141)</f>
        <v>0</v>
      </c>
    </row>
    <row r="415" spans="1:6" x14ac:dyDescent="0.25">
      <c r="A415" s="68" t="str">
        <f>IF(ISBLANK('PM Tools 2'!B142),A414,TEXT('PM Tools 2'!B142,"mm-dd-yy"))</f>
        <v>03-23-22</v>
      </c>
      <c r="B415" s="69" t="str">
        <f>IF(A415="","",'PM Tools 1 '!$C$2)</f>
        <v>Muadz Askarul Muslim</v>
      </c>
      <c r="C415" s="70" t="str">
        <f>VLOOKUP(D415,'Charge Code'!B:D,2,FALSE)</f>
        <v>PT Tiga Daya Digital Indonesia</v>
      </c>
      <c r="D415" s="71" t="str">
        <f>TRIM(IF(A415="","",'PM Tools 2'!$D$5))</f>
        <v>Sick Leave</v>
      </c>
      <c r="E415" s="69">
        <f>IF(A137="","",IF('PM Tools 2'!D142="",'PM Tools 2'!E142,'PM Tools 2'!D142 &amp;" - " &amp; 'PM Tools 2'!E142))</f>
        <v>0</v>
      </c>
      <c r="F415" s="69">
        <f>IF(A137="","",'PM Tools 2'!H142)</f>
        <v>0</v>
      </c>
    </row>
    <row r="416" spans="1:6" x14ac:dyDescent="0.25">
      <c r="A416" s="68" t="str">
        <f>IF(ISBLANK('PM Tools 2'!B143),A415,TEXT('PM Tools 2'!B143,"mm-dd-yy"))</f>
        <v>03-23-22</v>
      </c>
      <c r="B416" s="69" t="str">
        <f>IF(A416="","",'PM Tools 1 '!$C$2)</f>
        <v>Muadz Askarul Muslim</v>
      </c>
      <c r="C416" s="70" t="str">
        <f>VLOOKUP(D416,'Charge Code'!B:D,2,FALSE)</f>
        <v>PT Tiga Daya Digital Indonesia</v>
      </c>
      <c r="D416" s="71" t="str">
        <f>TRIM(IF(A416="","",'PM Tools 2'!$D$5))</f>
        <v>Sick Leave</v>
      </c>
      <c r="E416" s="69">
        <f>IF(A138="","",IF('PM Tools 2'!D143="",'PM Tools 2'!E143,'PM Tools 2'!D143 &amp;" - " &amp; 'PM Tools 2'!E143))</f>
        <v>0</v>
      </c>
      <c r="F416" s="69">
        <f>IF(A138="","",'PM Tools 2'!H143)</f>
        <v>0</v>
      </c>
    </row>
    <row r="417" spans="1:6" x14ac:dyDescent="0.25">
      <c r="A417" s="68" t="str">
        <f>IF(ISBLANK('PM Tools 2'!B144),A416,TEXT('PM Tools 2'!B144,"mm-dd-yy"))</f>
        <v>03-23-22</v>
      </c>
      <c r="B417" s="69" t="str">
        <f>IF(A417="","",'PM Tools 1 '!$C$2)</f>
        <v>Muadz Askarul Muslim</v>
      </c>
      <c r="C417" s="70" t="str">
        <f>VLOOKUP(D417,'Charge Code'!B:D,2,FALSE)</f>
        <v>PT Tiga Daya Digital Indonesia</v>
      </c>
      <c r="D417" s="71" t="str">
        <f>TRIM(IF(A417="","",'PM Tools 2'!$D$5))</f>
        <v>Sick Leave</v>
      </c>
      <c r="E417" s="69">
        <f>IF(A139="","",IF('PM Tools 2'!D144="",'PM Tools 2'!E144,'PM Tools 2'!D144 &amp;" - " &amp; 'PM Tools 2'!E144))</f>
        <v>0</v>
      </c>
      <c r="F417" s="69">
        <f>IF(A139="","",'PM Tools 2'!H144)</f>
        <v>0</v>
      </c>
    </row>
    <row r="418" spans="1:6" x14ac:dyDescent="0.25">
      <c r="A418" s="68" t="str">
        <f>IF(ISBLANK('PM Tools 2'!B145),A417,TEXT('PM Tools 2'!B145,"mm-dd-yy"))</f>
        <v>03-23-22</v>
      </c>
      <c r="B418" s="69" t="str">
        <f>IF(A418="","",'PM Tools 1 '!$C$2)</f>
        <v>Muadz Askarul Muslim</v>
      </c>
      <c r="C418" s="70" t="str">
        <f>VLOOKUP(D418,'Charge Code'!B:D,2,FALSE)</f>
        <v>PT Tiga Daya Digital Indonesia</v>
      </c>
      <c r="D418" s="71" t="str">
        <f>TRIM(IF(A418="","",'PM Tools 2'!$D$5))</f>
        <v>Sick Leave</v>
      </c>
      <c r="E418" s="69">
        <f>IF(A140="","",IF('PM Tools 2'!D145="",'PM Tools 2'!E145,'PM Tools 2'!D145 &amp;" - " &amp; 'PM Tools 2'!E145))</f>
        <v>0</v>
      </c>
      <c r="F418" s="69">
        <f>IF(A140="","",'PM Tools 2'!H145)</f>
        <v>0</v>
      </c>
    </row>
    <row r="419" spans="1:6" x14ac:dyDescent="0.25">
      <c r="A419" s="68" t="str">
        <f>IF(ISBLANK('PM Tools 2'!B146),A418,TEXT('PM Tools 2'!B146,"mm-dd-yy"))</f>
        <v>03-23-22</v>
      </c>
      <c r="B419" s="69" t="str">
        <f>IF(A419="","",'PM Tools 1 '!$C$2)</f>
        <v>Muadz Askarul Muslim</v>
      </c>
      <c r="C419" s="70" t="str">
        <f>VLOOKUP(D419,'Charge Code'!B:D,2,FALSE)</f>
        <v>PT Tiga Daya Digital Indonesia</v>
      </c>
      <c r="D419" s="71" t="str">
        <f>TRIM(IF(A419="","",'PM Tools 2'!$D$5))</f>
        <v>Sick Leave</v>
      </c>
      <c r="E419" s="69">
        <f>IF(A141="","",IF('PM Tools 2'!D146="",'PM Tools 2'!E146,'PM Tools 2'!D146 &amp;" - " &amp; 'PM Tools 2'!E146))</f>
        <v>0</v>
      </c>
      <c r="F419" s="69">
        <f>IF(A141="","",'PM Tools 2'!H146)</f>
        <v>0</v>
      </c>
    </row>
    <row r="420" spans="1:6" x14ac:dyDescent="0.25">
      <c r="A420" s="68" t="str">
        <f>IF(ISBLANK('PM Tools 2'!B147),A419,TEXT('PM Tools 2'!B147,"mm-dd-yy"))</f>
        <v>03-23-22</v>
      </c>
      <c r="B420" s="69" t="str">
        <f>IF(A420="","",'PM Tools 1 '!$C$2)</f>
        <v>Muadz Askarul Muslim</v>
      </c>
      <c r="C420" s="70" t="str">
        <f>VLOOKUP(D420,'Charge Code'!B:D,2,FALSE)</f>
        <v>PT Tiga Daya Digital Indonesia</v>
      </c>
      <c r="D420" s="71" t="str">
        <f>TRIM(IF(A420="","",'PM Tools 2'!$D$5))</f>
        <v>Sick Leave</v>
      </c>
      <c r="E420" s="69">
        <f>IF(A142="","",IF('PM Tools 2'!D147="",'PM Tools 2'!E147,'PM Tools 2'!D147 &amp;" - " &amp; 'PM Tools 2'!E147))</f>
        <v>0</v>
      </c>
      <c r="F420" s="69">
        <f>IF(A142="","",'PM Tools 2'!H147)</f>
        <v>0</v>
      </c>
    </row>
    <row r="421" spans="1:6" x14ac:dyDescent="0.25">
      <c r="A421" s="68" t="str">
        <f>IF(ISBLANK('PM Tools 2'!B148),A420,TEXT('PM Tools 2'!B148,"mm-dd-yy"))</f>
        <v>03-23-22</v>
      </c>
      <c r="B421" s="69" t="str">
        <f>IF(A421="","",'PM Tools 1 '!$C$2)</f>
        <v>Muadz Askarul Muslim</v>
      </c>
      <c r="C421" s="70" t="str">
        <f>VLOOKUP(D421,'Charge Code'!B:D,2,FALSE)</f>
        <v>PT Tiga Daya Digital Indonesia</v>
      </c>
      <c r="D421" s="71" t="str">
        <f>TRIM(IF(A421="","",'PM Tools 2'!$D$5))</f>
        <v>Sick Leave</v>
      </c>
      <c r="E421" s="69">
        <f>IF(A143="","",IF('PM Tools 2'!D148="",'PM Tools 2'!E148,'PM Tools 2'!D148 &amp;" - " &amp; 'PM Tools 2'!E148))</f>
        <v>0</v>
      </c>
      <c r="F421" s="69">
        <f>IF(A143="","",'PM Tools 2'!H148)</f>
        <v>0</v>
      </c>
    </row>
    <row r="422" spans="1:6" x14ac:dyDescent="0.25">
      <c r="A422" s="68" t="str">
        <f>IF(ISBLANK('PM Tools 2'!B149),A421,TEXT('PM Tools 2'!B149,"mm-dd-yy"))</f>
        <v>03-23-22</v>
      </c>
      <c r="B422" s="69" t="str">
        <f>IF(A422="","",'PM Tools 1 '!$C$2)</f>
        <v>Muadz Askarul Muslim</v>
      </c>
      <c r="C422" s="70" t="str">
        <f>VLOOKUP(D422,'Charge Code'!B:D,2,FALSE)</f>
        <v>PT Tiga Daya Digital Indonesia</v>
      </c>
      <c r="D422" s="71" t="str">
        <f>TRIM(IF(A422="","",'PM Tools 2'!$D$5))</f>
        <v>Sick Leave</v>
      </c>
      <c r="E422" s="69">
        <f>IF(A144="","",IF('PM Tools 2'!D149="",'PM Tools 2'!E149,'PM Tools 2'!D149 &amp;" - " &amp; 'PM Tools 2'!E149))</f>
        <v>0</v>
      </c>
      <c r="F422" s="69">
        <f>IF(A144="","",'PM Tools 2'!H149)</f>
        <v>0</v>
      </c>
    </row>
    <row r="423" spans="1:6" x14ac:dyDescent="0.25">
      <c r="A423" s="68" t="str">
        <f>IF(ISBLANK('PM Tools 2'!B150),A422,TEXT('PM Tools 2'!B150,"mm-dd-yy"))</f>
        <v>03-23-22</v>
      </c>
      <c r="B423" s="69" t="str">
        <f>IF(A423="","",'PM Tools 1 '!$C$2)</f>
        <v>Muadz Askarul Muslim</v>
      </c>
      <c r="C423" s="70" t="str">
        <f>VLOOKUP(D423,'Charge Code'!B:D,2,FALSE)</f>
        <v>PT Tiga Daya Digital Indonesia</v>
      </c>
      <c r="D423" s="71" t="str">
        <f>TRIM(IF(A423="","",'PM Tools 2'!$D$5))</f>
        <v>Sick Leave</v>
      </c>
      <c r="E423" s="69">
        <f>IF(A145="","",IF('PM Tools 2'!D150="",'PM Tools 2'!E150,'PM Tools 2'!D150 &amp;" - " &amp; 'PM Tools 2'!E150))</f>
        <v>0</v>
      </c>
      <c r="F423" s="69">
        <f>IF(A145="","",'PM Tools 2'!H150)</f>
        <v>0</v>
      </c>
    </row>
    <row r="424" spans="1:6" x14ac:dyDescent="0.25">
      <c r="A424" s="68" t="str">
        <f>IF(ISBLANK('PM Tools 2'!B151),A423,TEXT('PM Tools 2'!B151,"mm-dd-yy"))</f>
        <v>03-24-22</v>
      </c>
      <c r="B424" s="69" t="str">
        <f>IF(A424="","",'PM Tools 1 '!$C$2)</f>
        <v>Muadz Askarul Muslim</v>
      </c>
      <c r="C424" s="70" t="str">
        <f>VLOOKUP(D424,'Charge Code'!B:D,2,FALSE)</f>
        <v>PT Tiga Daya Digital Indonesia</v>
      </c>
      <c r="D424" s="71" t="str">
        <f>TRIM(IF(A424="","",'PM Tools 2'!$D$5))</f>
        <v>Sick Leave</v>
      </c>
      <c r="E424" s="69">
        <f>IF(A146="","",IF('PM Tools 2'!D151="",'PM Tools 2'!E151,'PM Tools 2'!D151 &amp;" - " &amp; 'PM Tools 2'!E151))</f>
        <v>0</v>
      </c>
      <c r="F424" s="69">
        <f>IF(A146="","",'PM Tools 2'!H151)</f>
        <v>0</v>
      </c>
    </row>
    <row r="425" spans="1:6" x14ac:dyDescent="0.25">
      <c r="A425" s="68" t="str">
        <f>IF(ISBLANK('PM Tools 2'!B152),A424,TEXT('PM Tools 2'!B152,"mm-dd-yy"))</f>
        <v>03-24-22</v>
      </c>
      <c r="B425" s="69" t="str">
        <f>IF(A425="","",'PM Tools 1 '!$C$2)</f>
        <v>Muadz Askarul Muslim</v>
      </c>
      <c r="C425" s="70" t="str">
        <f>VLOOKUP(D425,'Charge Code'!B:D,2,FALSE)</f>
        <v>PT Tiga Daya Digital Indonesia</v>
      </c>
      <c r="D425" s="71" t="str">
        <f>TRIM(IF(A425="","",'PM Tools 2'!$D$5))</f>
        <v>Sick Leave</v>
      </c>
      <c r="E425" s="69">
        <f>IF(A147="","",IF('PM Tools 2'!D152="",'PM Tools 2'!E152,'PM Tools 2'!D152 &amp;" - " &amp; 'PM Tools 2'!E152))</f>
        <v>0</v>
      </c>
      <c r="F425" s="69">
        <f>IF(A147="","",'PM Tools 2'!H152)</f>
        <v>0</v>
      </c>
    </row>
    <row r="426" spans="1:6" x14ac:dyDescent="0.25">
      <c r="A426" s="68" t="str">
        <f>IF(ISBLANK('PM Tools 2'!B153),A425,TEXT('PM Tools 2'!B153,"mm-dd-yy"))</f>
        <v>03-24-22</v>
      </c>
      <c r="B426" s="69" t="str">
        <f>IF(A426="","",'PM Tools 1 '!$C$2)</f>
        <v>Muadz Askarul Muslim</v>
      </c>
      <c r="C426" s="70" t="str">
        <f>VLOOKUP(D426,'Charge Code'!B:D,2,FALSE)</f>
        <v>PT Tiga Daya Digital Indonesia</v>
      </c>
      <c r="D426" s="71" t="str">
        <f>TRIM(IF(A426="","",'PM Tools 2'!$D$5))</f>
        <v>Sick Leave</v>
      </c>
      <c r="E426" s="69">
        <f>IF(A148="","",IF('PM Tools 2'!D153="",'PM Tools 2'!E153,'PM Tools 2'!D153 &amp;" - " &amp; 'PM Tools 2'!E153))</f>
        <v>0</v>
      </c>
      <c r="F426" s="69">
        <f>IF(A148="","",'PM Tools 2'!H153)</f>
        <v>0</v>
      </c>
    </row>
    <row r="427" spans="1:6" x14ac:dyDescent="0.25">
      <c r="A427" s="68" t="str">
        <f>IF(ISBLANK('PM Tools 2'!B154),A426,TEXT('PM Tools 2'!B154,"mm-dd-yy"))</f>
        <v>03-24-22</v>
      </c>
      <c r="B427" s="69" t="str">
        <f>IF(A427="","",'PM Tools 1 '!$C$2)</f>
        <v>Muadz Askarul Muslim</v>
      </c>
      <c r="C427" s="70" t="str">
        <f>VLOOKUP(D427,'Charge Code'!B:D,2,FALSE)</f>
        <v>PT Tiga Daya Digital Indonesia</v>
      </c>
      <c r="D427" s="71" t="str">
        <f>TRIM(IF(A427="","",'PM Tools 2'!$D$5))</f>
        <v>Sick Leave</v>
      </c>
      <c r="E427" s="69">
        <f>IF(A149="","",IF('PM Tools 2'!D154="",'PM Tools 2'!E154,'PM Tools 2'!D154 &amp;" - " &amp; 'PM Tools 2'!E154))</f>
        <v>0</v>
      </c>
      <c r="F427" s="69">
        <f>IF(A149="","",'PM Tools 2'!H154)</f>
        <v>0</v>
      </c>
    </row>
    <row r="428" spans="1:6" x14ac:dyDescent="0.25">
      <c r="A428" s="68" t="str">
        <f>IF(ISBLANK('PM Tools 2'!B155),A427,TEXT('PM Tools 2'!B155,"mm-dd-yy"))</f>
        <v>03-24-22</v>
      </c>
      <c r="B428" s="69" t="str">
        <f>IF(A428="","",'PM Tools 1 '!$C$2)</f>
        <v>Muadz Askarul Muslim</v>
      </c>
      <c r="C428" s="70" t="str">
        <f>VLOOKUP(D428,'Charge Code'!B:D,2,FALSE)</f>
        <v>PT Tiga Daya Digital Indonesia</v>
      </c>
      <c r="D428" s="71" t="str">
        <f>TRIM(IF(A428="","",'PM Tools 2'!$D$5))</f>
        <v>Sick Leave</v>
      </c>
      <c r="E428" s="69">
        <f>IF(A150="","",IF('PM Tools 2'!D155="",'PM Tools 2'!E155,'PM Tools 2'!D155 &amp;" - " &amp; 'PM Tools 2'!E155))</f>
        <v>0</v>
      </c>
      <c r="F428" s="69">
        <f>IF(A150="","",'PM Tools 2'!H155)</f>
        <v>0</v>
      </c>
    </row>
    <row r="429" spans="1:6" x14ac:dyDescent="0.25">
      <c r="A429" s="68" t="str">
        <f>IF(ISBLANK('PM Tools 2'!B156),A428,TEXT('PM Tools 2'!B156,"mm-dd-yy"))</f>
        <v>03-24-22</v>
      </c>
      <c r="B429" s="69" t="str">
        <f>IF(A429="","",'PM Tools 1 '!$C$2)</f>
        <v>Muadz Askarul Muslim</v>
      </c>
      <c r="C429" s="70" t="str">
        <f>VLOOKUP(D429,'Charge Code'!B:D,2,FALSE)</f>
        <v>PT Tiga Daya Digital Indonesia</v>
      </c>
      <c r="D429" s="71" t="str">
        <f>TRIM(IF(A429="","",'PM Tools 2'!$D$5))</f>
        <v>Sick Leave</v>
      </c>
      <c r="E429" s="69">
        <f>IF(A151="","",IF('PM Tools 2'!D156="",'PM Tools 2'!E156,'PM Tools 2'!D156 &amp;" - " &amp; 'PM Tools 2'!E156))</f>
        <v>0</v>
      </c>
      <c r="F429" s="69">
        <f>IF(A151="","",'PM Tools 2'!H156)</f>
        <v>0</v>
      </c>
    </row>
    <row r="430" spans="1:6" x14ac:dyDescent="0.25">
      <c r="A430" s="68" t="str">
        <f>IF(ISBLANK('PM Tools 2'!B157),A429,TEXT('PM Tools 2'!B157,"mm-dd-yy"))</f>
        <v>03-24-22</v>
      </c>
      <c r="B430" s="69" t="str">
        <f>IF(A430="","",'PM Tools 1 '!$C$2)</f>
        <v>Muadz Askarul Muslim</v>
      </c>
      <c r="C430" s="70" t="str">
        <f>VLOOKUP(D430,'Charge Code'!B:D,2,FALSE)</f>
        <v>PT Tiga Daya Digital Indonesia</v>
      </c>
      <c r="D430" s="71" t="str">
        <f>TRIM(IF(A430="","",'PM Tools 2'!$D$5))</f>
        <v>Sick Leave</v>
      </c>
      <c r="E430" s="69">
        <f>IF(A152="","",IF('PM Tools 2'!D157="",'PM Tools 2'!E157,'PM Tools 2'!D157 &amp;" - " &amp; 'PM Tools 2'!E157))</f>
        <v>0</v>
      </c>
      <c r="F430" s="69">
        <f>IF(A152="","",'PM Tools 2'!H157)</f>
        <v>0</v>
      </c>
    </row>
    <row r="431" spans="1:6" x14ac:dyDescent="0.25">
      <c r="A431" s="68" t="str">
        <f>IF(ISBLANK('PM Tools 2'!B158),A430,TEXT('PM Tools 2'!B158,"mm-dd-yy"))</f>
        <v>03-24-22</v>
      </c>
      <c r="B431" s="69" t="str">
        <f>IF(A431="","",'PM Tools 1 '!$C$2)</f>
        <v>Muadz Askarul Muslim</v>
      </c>
      <c r="C431" s="70" t="str">
        <f>VLOOKUP(D431,'Charge Code'!B:D,2,FALSE)</f>
        <v>PT Tiga Daya Digital Indonesia</v>
      </c>
      <c r="D431" s="71" t="str">
        <f>TRIM(IF(A431="","",'PM Tools 2'!$D$5))</f>
        <v>Sick Leave</v>
      </c>
      <c r="E431" s="69">
        <f>IF(A153="","",IF('PM Tools 2'!D158="",'PM Tools 2'!E158,'PM Tools 2'!D158 &amp;" - " &amp; 'PM Tools 2'!E158))</f>
        <v>0</v>
      </c>
      <c r="F431" s="69">
        <f>IF(A153="","",'PM Tools 2'!H158)</f>
        <v>0</v>
      </c>
    </row>
    <row r="432" spans="1:6" x14ac:dyDescent="0.25">
      <c r="A432" s="68" t="str">
        <f>IF(ISBLANK('PM Tools 2'!B159),A431,TEXT('PM Tools 2'!B159,"mm-dd-yy"))</f>
        <v>03-24-22</v>
      </c>
      <c r="B432" s="69" t="str">
        <f>IF(A432="","",'PM Tools 1 '!$C$2)</f>
        <v>Muadz Askarul Muslim</v>
      </c>
      <c r="C432" s="70" t="str">
        <f>VLOOKUP(D432,'Charge Code'!B:D,2,FALSE)</f>
        <v>PT Tiga Daya Digital Indonesia</v>
      </c>
      <c r="D432" s="71" t="str">
        <f>TRIM(IF(A432="","",'PM Tools 2'!$D$5))</f>
        <v>Sick Leave</v>
      </c>
      <c r="E432" s="69">
        <f>IF(A154="","",IF('PM Tools 2'!D159="",'PM Tools 2'!E159,'PM Tools 2'!D159 &amp;" - " &amp; 'PM Tools 2'!E159))</f>
        <v>0</v>
      </c>
      <c r="F432" s="69">
        <f>IF(A154="","",'PM Tools 2'!H159)</f>
        <v>0</v>
      </c>
    </row>
    <row r="433" spans="1:6" x14ac:dyDescent="0.25">
      <c r="A433" s="68" t="str">
        <f>IF(ISBLANK('PM Tools 2'!B160),A432,TEXT('PM Tools 2'!B160,"mm-dd-yy"))</f>
        <v>03-24-22</v>
      </c>
      <c r="B433" s="69" t="str">
        <f>IF(A433="","",'PM Tools 1 '!$C$2)</f>
        <v>Muadz Askarul Muslim</v>
      </c>
      <c r="C433" s="70" t="str">
        <f>VLOOKUP(D433,'Charge Code'!B:D,2,FALSE)</f>
        <v>PT Tiga Daya Digital Indonesia</v>
      </c>
      <c r="D433" s="71" t="str">
        <f>TRIM(IF(A433="","",'PM Tools 2'!$D$5))</f>
        <v>Sick Leave</v>
      </c>
      <c r="E433" s="69">
        <f>IF(A155="","",IF('PM Tools 2'!D160="",'PM Tools 2'!E160,'PM Tools 2'!D160 &amp;" - " &amp; 'PM Tools 2'!E160))</f>
        <v>0</v>
      </c>
      <c r="F433" s="69">
        <f>IF(A155="","",'PM Tools 2'!H160)</f>
        <v>0</v>
      </c>
    </row>
    <row r="434" spans="1:6" x14ac:dyDescent="0.25">
      <c r="A434" s="68" t="str">
        <f>IF(ISBLANK('PM Tools 2'!B161),A433,TEXT('PM Tools 2'!B161,"mm-dd-yy"))</f>
        <v>03-24-22</v>
      </c>
      <c r="B434" s="69" t="str">
        <f>IF(A434="","",'PM Tools 1 '!$C$2)</f>
        <v>Muadz Askarul Muslim</v>
      </c>
      <c r="C434" s="70" t="str">
        <f>VLOOKUP(D434,'Charge Code'!B:D,2,FALSE)</f>
        <v>PT Tiga Daya Digital Indonesia</v>
      </c>
      <c r="D434" s="71" t="str">
        <f>TRIM(IF(A434="","",'PM Tools 2'!$D$5))</f>
        <v>Sick Leave</v>
      </c>
      <c r="E434" s="69">
        <f>IF(A156="","",IF('PM Tools 2'!D161="",'PM Tools 2'!E161,'PM Tools 2'!D161 &amp;" - " &amp; 'PM Tools 2'!E161))</f>
        <v>0</v>
      </c>
      <c r="F434" s="69">
        <f>IF(A156="","",'PM Tools 2'!H161)</f>
        <v>0</v>
      </c>
    </row>
    <row r="435" spans="1:6" x14ac:dyDescent="0.25">
      <c r="A435" s="68" t="str">
        <f>IF(ISBLANK('PM Tools 2'!B162),A434,TEXT('PM Tools 2'!B162,"mm-dd-yy"))</f>
        <v>03-24-22</v>
      </c>
      <c r="B435" s="69" t="str">
        <f>IF(A435="","",'PM Tools 1 '!$C$2)</f>
        <v>Muadz Askarul Muslim</v>
      </c>
      <c r="C435" s="70" t="str">
        <f>VLOOKUP(D435,'Charge Code'!B:D,2,FALSE)</f>
        <v>PT Tiga Daya Digital Indonesia</v>
      </c>
      <c r="D435" s="71" t="str">
        <f>TRIM(IF(A435="","",'PM Tools 2'!$D$5))</f>
        <v>Sick Leave</v>
      </c>
      <c r="E435" s="69">
        <f>IF(A157="","",IF('PM Tools 2'!D162="",'PM Tools 2'!E162,'PM Tools 2'!D162 &amp;" - " &amp; 'PM Tools 2'!E162))</f>
        <v>0</v>
      </c>
      <c r="F435" s="69">
        <f>IF(A157="","",'PM Tools 2'!H162)</f>
        <v>0</v>
      </c>
    </row>
    <row r="436" spans="1:6" x14ac:dyDescent="0.25">
      <c r="A436" s="68" t="str">
        <f>IF(ISBLANK('PM Tools 2'!B163),A435,TEXT('PM Tools 2'!B163,"mm-dd-yy"))</f>
        <v>03-24-22</v>
      </c>
      <c r="B436" s="69" t="str">
        <f>IF(A436="","",'PM Tools 1 '!$C$2)</f>
        <v>Muadz Askarul Muslim</v>
      </c>
      <c r="C436" s="70" t="str">
        <f>VLOOKUP(D436,'Charge Code'!B:D,2,FALSE)</f>
        <v>PT Tiga Daya Digital Indonesia</v>
      </c>
      <c r="D436" s="71" t="str">
        <f>TRIM(IF(A436="","",'PM Tools 2'!$D$5))</f>
        <v>Sick Leave</v>
      </c>
      <c r="E436" s="69">
        <f>IF(A158="","",IF('PM Tools 2'!D163="",'PM Tools 2'!E163,'PM Tools 2'!D163 &amp;" - " &amp; 'PM Tools 2'!E163))</f>
        <v>0</v>
      </c>
      <c r="F436" s="69">
        <f>IF(A158="","",'PM Tools 2'!H163)</f>
        <v>0</v>
      </c>
    </row>
    <row r="437" spans="1:6" x14ac:dyDescent="0.25">
      <c r="A437" s="68" t="str">
        <f>IF(ISBLANK('PM Tools 2'!B164),A436,TEXT('PM Tools 2'!B164,"mm-dd-yy"))</f>
        <v>03-24-22</v>
      </c>
      <c r="B437" s="69" t="str">
        <f>IF(A437="","",'PM Tools 1 '!$C$2)</f>
        <v>Muadz Askarul Muslim</v>
      </c>
      <c r="C437" s="70" t="str">
        <f>VLOOKUP(D437,'Charge Code'!B:D,2,FALSE)</f>
        <v>PT Tiga Daya Digital Indonesia</v>
      </c>
      <c r="D437" s="71" t="str">
        <f>TRIM(IF(A437="","",'PM Tools 2'!$D$5))</f>
        <v>Sick Leave</v>
      </c>
      <c r="E437" s="69">
        <f>IF(A159="","",IF('PM Tools 2'!D164="",'PM Tools 2'!E164,'PM Tools 2'!D164 &amp;" - " &amp; 'PM Tools 2'!E164))</f>
        <v>0</v>
      </c>
      <c r="F437" s="69">
        <f>IF(A159="","",'PM Tools 2'!H164)</f>
        <v>0</v>
      </c>
    </row>
    <row r="438" spans="1:6" x14ac:dyDescent="0.25">
      <c r="A438" s="68" t="str">
        <f>IF(ISBLANK('PM Tools 2'!B165),A437,TEXT('PM Tools 2'!B165,"mm-dd-yy"))</f>
        <v>03-24-22</v>
      </c>
      <c r="B438" s="69" t="str">
        <f>IF(A438="","",'PM Tools 1 '!$C$2)</f>
        <v>Muadz Askarul Muslim</v>
      </c>
      <c r="C438" s="70" t="str">
        <f>VLOOKUP(D438,'Charge Code'!B:D,2,FALSE)</f>
        <v>PT Tiga Daya Digital Indonesia</v>
      </c>
      <c r="D438" s="71" t="str">
        <f>TRIM(IF(A438="","",'PM Tools 2'!$D$5))</f>
        <v>Sick Leave</v>
      </c>
      <c r="E438" s="69">
        <f>IF(A160="","",IF('PM Tools 2'!D165="",'PM Tools 2'!E165,'PM Tools 2'!D165 &amp;" - " &amp; 'PM Tools 2'!E165))</f>
        <v>0</v>
      </c>
      <c r="F438" s="69">
        <f>IF(A160="","",'PM Tools 2'!H165)</f>
        <v>0</v>
      </c>
    </row>
    <row r="439" spans="1:6" x14ac:dyDescent="0.25">
      <c r="A439" s="68" t="str">
        <f>IF(ISBLANK('PM Tools 2'!B166),A438,TEXT('PM Tools 2'!B166,"mm-dd-yy"))</f>
        <v>03-24-22</v>
      </c>
      <c r="B439" s="69" t="str">
        <f>IF(A439="","",'PM Tools 1 '!$C$2)</f>
        <v>Muadz Askarul Muslim</v>
      </c>
      <c r="C439" s="70" t="str">
        <f>VLOOKUP(D439,'Charge Code'!B:D,2,FALSE)</f>
        <v>PT Tiga Daya Digital Indonesia</v>
      </c>
      <c r="D439" s="71" t="str">
        <f>TRIM(IF(A439="","",'PM Tools 2'!$D$5))</f>
        <v>Sick Leave</v>
      </c>
      <c r="E439" s="69">
        <f>IF(A161="","",IF('PM Tools 2'!D166="",'PM Tools 2'!E166,'PM Tools 2'!D166 &amp;" - " &amp; 'PM Tools 2'!E166))</f>
        <v>0</v>
      </c>
      <c r="F439" s="69">
        <f>IF(A161="","",'PM Tools 2'!H166)</f>
        <v>0</v>
      </c>
    </row>
    <row r="440" spans="1:6" x14ac:dyDescent="0.25">
      <c r="A440" s="68" t="str">
        <f>IF(ISBLANK('PM Tools 2'!B167),A439,TEXT('PM Tools 2'!B167,"mm-dd-yy"))</f>
        <v>03-25-22</v>
      </c>
      <c r="B440" s="69" t="str">
        <f>IF(A440="","",'PM Tools 1 '!$C$2)</f>
        <v>Muadz Askarul Muslim</v>
      </c>
      <c r="C440" s="70" t="str">
        <f>VLOOKUP(D440,'Charge Code'!B:D,2,FALSE)</f>
        <v>PT Tiga Daya Digital Indonesia</v>
      </c>
      <c r="D440" s="71" t="str">
        <f>TRIM(IF(A440="","",'PM Tools 2'!$D$5))</f>
        <v>Sick Leave</v>
      </c>
      <c r="E440" s="69">
        <f>IF(A162="","",IF('PM Tools 2'!D167="",'PM Tools 2'!E167,'PM Tools 2'!D167 &amp;" - " &amp; 'PM Tools 2'!E167))</f>
        <v>0</v>
      </c>
      <c r="F440" s="69">
        <f>IF(A162="","",'PM Tools 2'!H167)</f>
        <v>0</v>
      </c>
    </row>
    <row r="441" spans="1:6" x14ac:dyDescent="0.25">
      <c r="A441" s="68" t="str">
        <f>IF(ISBLANK('PM Tools 2'!B168),A440,TEXT('PM Tools 2'!B168,"mm-dd-yy"))</f>
        <v>03-25-22</v>
      </c>
      <c r="B441" s="69" t="str">
        <f>IF(A441="","",'PM Tools 1 '!$C$2)</f>
        <v>Muadz Askarul Muslim</v>
      </c>
      <c r="C441" s="70" t="str">
        <f>VLOOKUP(D441,'Charge Code'!B:D,2,FALSE)</f>
        <v>PT Tiga Daya Digital Indonesia</v>
      </c>
      <c r="D441" s="71" t="str">
        <f>TRIM(IF(A441="","",'PM Tools 2'!$D$5))</f>
        <v>Sick Leave</v>
      </c>
      <c r="E441" s="69">
        <f>IF(A163="","",IF('PM Tools 2'!D168="",'PM Tools 2'!E168,'PM Tools 2'!D168 &amp;" - " &amp; 'PM Tools 2'!E168))</f>
        <v>0</v>
      </c>
      <c r="F441" s="69">
        <f>IF(A163="","",'PM Tools 2'!H168)</f>
        <v>0</v>
      </c>
    </row>
    <row r="442" spans="1:6" x14ac:dyDescent="0.25">
      <c r="A442" s="68" t="str">
        <f>IF(ISBLANK('PM Tools 2'!B169),A441,TEXT('PM Tools 2'!B169,"mm-dd-yy"))</f>
        <v>03-25-22</v>
      </c>
      <c r="B442" s="69" t="str">
        <f>IF(A442="","",'PM Tools 1 '!$C$2)</f>
        <v>Muadz Askarul Muslim</v>
      </c>
      <c r="C442" s="70" t="str">
        <f>VLOOKUP(D442,'Charge Code'!B:D,2,FALSE)</f>
        <v>PT Tiga Daya Digital Indonesia</v>
      </c>
      <c r="D442" s="71" t="str">
        <f>TRIM(IF(A442="","",'PM Tools 2'!$D$5))</f>
        <v>Sick Leave</v>
      </c>
      <c r="E442" s="69">
        <f>IF(A164="","",IF('PM Tools 2'!D169="",'PM Tools 2'!E169,'PM Tools 2'!D169 &amp;" - " &amp; 'PM Tools 2'!E169))</f>
        <v>0</v>
      </c>
      <c r="F442" s="69">
        <f>IF(A164="","",'PM Tools 2'!H169)</f>
        <v>0</v>
      </c>
    </row>
    <row r="443" spans="1:6" x14ac:dyDescent="0.25">
      <c r="A443" s="68" t="str">
        <f>IF(ISBLANK('PM Tools 2'!B170),A442,TEXT('PM Tools 2'!B170,"mm-dd-yy"))</f>
        <v>03-25-22</v>
      </c>
      <c r="B443" s="69" t="str">
        <f>IF(A443="","",'PM Tools 1 '!$C$2)</f>
        <v>Muadz Askarul Muslim</v>
      </c>
      <c r="C443" s="70" t="str">
        <f>VLOOKUP(D443,'Charge Code'!B:D,2,FALSE)</f>
        <v>PT Tiga Daya Digital Indonesia</v>
      </c>
      <c r="D443" s="71" t="str">
        <f>TRIM(IF(A443="","",'PM Tools 2'!$D$5))</f>
        <v>Sick Leave</v>
      </c>
      <c r="E443" s="69">
        <f>IF(A165="","",IF('PM Tools 2'!D170="",'PM Tools 2'!E170,'PM Tools 2'!D170 &amp;" - " &amp; 'PM Tools 2'!E170))</f>
        <v>0</v>
      </c>
      <c r="F443" s="69">
        <f>IF(A165="","",'PM Tools 2'!H170)</f>
        <v>0</v>
      </c>
    </row>
    <row r="444" spans="1:6" x14ac:dyDescent="0.25">
      <c r="A444" s="68" t="str">
        <f>IF(ISBLANK('PM Tools 2'!B171),A443,TEXT('PM Tools 2'!B171,"mm-dd-yy"))</f>
        <v>03-25-22</v>
      </c>
      <c r="B444" s="69" t="str">
        <f>IF(A444="","",'PM Tools 1 '!$C$2)</f>
        <v>Muadz Askarul Muslim</v>
      </c>
      <c r="C444" s="70" t="str">
        <f>VLOOKUP(D444,'Charge Code'!B:D,2,FALSE)</f>
        <v>PT Tiga Daya Digital Indonesia</v>
      </c>
      <c r="D444" s="71" t="str">
        <f>TRIM(IF(A444="","",'PM Tools 2'!$D$5))</f>
        <v>Sick Leave</v>
      </c>
      <c r="E444" s="69">
        <f>IF(A166="","",IF('PM Tools 2'!D171="",'PM Tools 2'!E171,'PM Tools 2'!D171 &amp;" - " &amp; 'PM Tools 2'!E171))</f>
        <v>0</v>
      </c>
      <c r="F444" s="69">
        <f>IF(A166="","",'PM Tools 2'!H171)</f>
        <v>0</v>
      </c>
    </row>
    <row r="445" spans="1:6" x14ac:dyDescent="0.25">
      <c r="A445" s="68" t="str">
        <f>IF(ISBLANK('PM Tools 2'!B172),A444,TEXT('PM Tools 2'!B172,"mm-dd-yy"))</f>
        <v>03-25-22</v>
      </c>
      <c r="B445" s="69" t="str">
        <f>IF(A445="","",'PM Tools 1 '!$C$2)</f>
        <v>Muadz Askarul Muslim</v>
      </c>
      <c r="C445" s="70" t="str">
        <f>VLOOKUP(D445,'Charge Code'!B:D,2,FALSE)</f>
        <v>PT Tiga Daya Digital Indonesia</v>
      </c>
      <c r="D445" s="71" t="str">
        <f>TRIM(IF(A445="","",'PM Tools 2'!$D$5))</f>
        <v>Sick Leave</v>
      </c>
      <c r="E445" s="69">
        <f>IF(A167="","",IF('PM Tools 2'!D172="",'PM Tools 2'!E172,'PM Tools 2'!D172 &amp;" - " &amp; 'PM Tools 2'!E172))</f>
        <v>0</v>
      </c>
      <c r="F445" s="69">
        <f>IF(A167="","",'PM Tools 2'!H172)</f>
        <v>0</v>
      </c>
    </row>
    <row r="446" spans="1:6" x14ac:dyDescent="0.25">
      <c r="A446" s="68" t="str">
        <f>IF(ISBLANK('PM Tools 2'!B173),A445,TEXT('PM Tools 2'!B173,"mm-dd-yy"))</f>
        <v>03-25-22</v>
      </c>
      <c r="B446" s="69" t="str">
        <f>IF(A446="","",'PM Tools 1 '!$C$2)</f>
        <v>Muadz Askarul Muslim</v>
      </c>
      <c r="C446" s="70" t="str">
        <f>VLOOKUP(D446,'Charge Code'!B:D,2,FALSE)</f>
        <v>PT Tiga Daya Digital Indonesia</v>
      </c>
      <c r="D446" s="71" t="str">
        <f>TRIM(IF(A446="","",'PM Tools 2'!$D$5))</f>
        <v>Sick Leave</v>
      </c>
      <c r="E446" s="69">
        <f>IF(A168="","",IF('PM Tools 2'!D173="",'PM Tools 2'!E173,'PM Tools 2'!D173 &amp;" - " &amp; 'PM Tools 2'!E173))</f>
        <v>0</v>
      </c>
      <c r="F446" s="69">
        <f>IF(A168="","",'PM Tools 2'!H173)</f>
        <v>0</v>
      </c>
    </row>
    <row r="447" spans="1:6" x14ac:dyDescent="0.25">
      <c r="A447" s="68" t="str">
        <f>IF(ISBLANK('PM Tools 2'!B174),A446,TEXT('PM Tools 2'!B174,"mm-dd-yy"))</f>
        <v>03-25-22</v>
      </c>
      <c r="B447" s="69" t="str">
        <f>IF(A447="","",'PM Tools 1 '!$C$2)</f>
        <v>Muadz Askarul Muslim</v>
      </c>
      <c r="C447" s="70" t="str">
        <f>VLOOKUP(D447,'Charge Code'!B:D,2,FALSE)</f>
        <v>PT Tiga Daya Digital Indonesia</v>
      </c>
      <c r="D447" s="71" t="str">
        <f>TRIM(IF(A447="","",'PM Tools 2'!$D$5))</f>
        <v>Sick Leave</v>
      </c>
      <c r="E447" s="69">
        <f>IF(A169="","",IF('PM Tools 2'!D174="",'PM Tools 2'!E174,'PM Tools 2'!D174 &amp;" - " &amp; 'PM Tools 2'!E174))</f>
        <v>0</v>
      </c>
      <c r="F447" s="69">
        <f>IF(A169="","",'PM Tools 2'!H174)</f>
        <v>0</v>
      </c>
    </row>
    <row r="448" spans="1:6" x14ac:dyDescent="0.25">
      <c r="A448" s="68" t="str">
        <f>IF(ISBLANK('PM Tools 2'!B175),A447,TEXT('PM Tools 2'!B175,"mm-dd-yy"))</f>
        <v>03-25-22</v>
      </c>
      <c r="B448" s="69" t="str">
        <f>IF(A448="","",'PM Tools 1 '!$C$2)</f>
        <v>Muadz Askarul Muslim</v>
      </c>
      <c r="C448" s="70" t="str">
        <f>VLOOKUP(D448,'Charge Code'!B:D,2,FALSE)</f>
        <v>PT Tiga Daya Digital Indonesia</v>
      </c>
      <c r="D448" s="71" t="str">
        <f>TRIM(IF(A448="","",'PM Tools 2'!$D$5))</f>
        <v>Sick Leave</v>
      </c>
      <c r="E448" s="69">
        <f>IF(A170="","",IF('PM Tools 2'!D175="",'PM Tools 2'!E175,'PM Tools 2'!D175 &amp;" - " &amp; 'PM Tools 2'!E175))</f>
        <v>0</v>
      </c>
      <c r="F448" s="69">
        <f>IF(A170="","",'PM Tools 2'!H175)</f>
        <v>0</v>
      </c>
    </row>
    <row r="449" spans="1:6" x14ac:dyDescent="0.25">
      <c r="A449" s="68" t="str">
        <f>IF(ISBLANK('PM Tools 2'!B176),A448,TEXT('PM Tools 2'!B176,"mm-dd-yy"))</f>
        <v>03-25-22</v>
      </c>
      <c r="B449" s="69" t="str">
        <f>IF(A449="","",'PM Tools 1 '!$C$2)</f>
        <v>Muadz Askarul Muslim</v>
      </c>
      <c r="C449" s="70" t="str">
        <f>VLOOKUP(D449,'Charge Code'!B:D,2,FALSE)</f>
        <v>PT Tiga Daya Digital Indonesia</v>
      </c>
      <c r="D449" s="71" t="str">
        <f>TRIM(IF(A449="","",'PM Tools 2'!$D$5))</f>
        <v>Sick Leave</v>
      </c>
      <c r="E449" s="69">
        <f>IF(A171="","",IF('PM Tools 2'!D176="",'PM Tools 2'!E176,'PM Tools 2'!D176 &amp;" - " &amp; 'PM Tools 2'!E176))</f>
        <v>0</v>
      </c>
      <c r="F449" s="69">
        <f>IF(A171="","",'PM Tools 2'!H176)</f>
        <v>0</v>
      </c>
    </row>
    <row r="450" spans="1:6" x14ac:dyDescent="0.25">
      <c r="A450" s="68" t="str">
        <f>IF(ISBLANK('PM Tools 2'!B177),A449,TEXT('PM Tools 2'!B177,"mm-dd-yy"))</f>
        <v>03-25-22</v>
      </c>
      <c r="B450" s="69" t="str">
        <f>IF(A450="","",'PM Tools 1 '!$C$2)</f>
        <v>Muadz Askarul Muslim</v>
      </c>
      <c r="C450" s="70" t="str">
        <f>VLOOKUP(D450,'Charge Code'!B:D,2,FALSE)</f>
        <v>PT Tiga Daya Digital Indonesia</v>
      </c>
      <c r="D450" s="71" t="str">
        <f>TRIM(IF(A450="","",'PM Tools 2'!$D$5))</f>
        <v>Sick Leave</v>
      </c>
      <c r="E450" s="69">
        <f>IF(A172="","",IF('PM Tools 2'!D177="",'PM Tools 2'!E177,'PM Tools 2'!D177 &amp;" - " &amp; 'PM Tools 2'!E177))</f>
        <v>0</v>
      </c>
      <c r="F450" s="69">
        <f>IF(A172="","",'PM Tools 2'!H177)</f>
        <v>0</v>
      </c>
    </row>
    <row r="451" spans="1:6" x14ac:dyDescent="0.25">
      <c r="A451" s="68" t="str">
        <f>IF(ISBLANK('PM Tools 2'!B178),A450,TEXT('PM Tools 2'!B178,"mm-dd-yy"))</f>
        <v>03-25-22</v>
      </c>
      <c r="B451" s="69" t="str">
        <f>IF(A451="","",'PM Tools 1 '!$C$2)</f>
        <v>Muadz Askarul Muslim</v>
      </c>
      <c r="C451" s="70" t="str">
        <f>VLOOKUP(D451,'Charge Code'!B:D,2,FALSE)</f>
        <v>PT Tiga Daya Digital Indonesia</v>
      </c>
      <c r="D451" s="71" t="str">
        <f>TRIM(IF(A451="","",'PM Tools 2'!$D$5))</f>
        <v>Sick Leave</v>
      </c>
      <c r="E451" s="69">
        <f>IF(A173="","",IF('PM Tools 2'!D178="",'PM Tools 2'!E178,'PM Tools 2'!D178 &amp;" - " &amp; 'PM Tools 2'!E178))</f>
        <v>0</v>
      </c>
      <c r="F451" s="69">
        <f>IF(A173="","",'PM Tools 2'!H178)</f>
        <v>0</v>
      </c>
    </row>
    <row r="452" spans="1:6" x14ac:dyDescent="0.25">
      <c r="A452" s="68" t="str">
        <f>IF(ISBLANK('PM Tools 2'!B179),A451,TEXT('PM Tools 2'!B179,"mm-dd-yy"))</f>
        <v>03-25-22</v>
      </c>
      <c r="B452" s="69" t="str">
        <f>IF(A452="","",'PM Tools 1 '!$C$2)</f>
        <v>Muadz Askarul Muslim</v>
      </c>
      <c r="C452" s="70" t="str">
        <f>VLOOKUP(D452,'Charge Code'!B:D,2,FALSE)</f>
        <v>PT Tiga Daya Digital Indonesia</v>
      </c>
      <c r="D452" s="71" t="str">
        <f>TRIM(IF(A452="","",'PM Tools 2'!$D$5))</f>
        <v>Sick Leave</v>
      </c>
      <c r="E452" s="69">
        <f>IF(A174="","",IF('PM Tools 2'!D179="",'PM Tools 2'!E179,'PM Tools 2'!D179 &amp;" - " &amp; 'PM Tools 2'!E179))</f>
        <v>0</v>
      </c>
      <c r="F452" s="69">
        <f>IF(A174="","",'PM Tools 2'!H179)</f>
        <v>0</v>
      </c>
    </row>
    <row r="453" spans="1:6" x14ac:dyDescent="0.25">
      <c r="A453" s="68" t="str">
        <f>IF(ISBLANK('PM Tools 2'!B180),A452,TEXT('PM Tools 2'!B180,"mm-dd-yy"))</f>
        <v>03-25-22</v>
      </c>
      <c r="B453" s="69" t="str">
        <f>IF(A453="","",'PM Tools 1 '!$C$2)</f>
        <v>Muadz Askarul Muslim</v>
      </c>
      <c r="C453" s="70" t="str">
        <f>VLOOKUP(D453,'Charge Code'!B:D,2,FALSE)</f>
        <v>PT Tiga Daya Digital Indonesia</v>
      </c>
      <c r="D453" s="71" t="str">
        <f>TRIM(IF(A453="","",'PM Tools 2'!$D$5))</f>
        <v>Sick Leave</v>
      </c>
      <c r="E453" s="69">
        <f>IF(A175="","",IF('PM Tools 2'!D180="",'PM Tools 2'!E180,'PM Tools 2'!D180 &amp;" - " &amp; 'PM Tools 2'!E180))</f>
        <v>0</v>
      </c>
      <c r="F453" s="69">
        <f>IF(A175="","",'PM Tools 2'!H180)</f>
        <v>0</v>
      </c>
    </row>
    <row r="454" spans="1:6" x14ac:dyDescent="0.25">
      <c r="A454" s="68" t="str">
        <f>IF(ISBLANK('PM Tools 2'!B181),A453,TEXT('PM Tools 2'!B181,"mm-dd-yy"))</f>
        <v>03-25-22</v>
      </c>
      <c r="B454" s="69" t="str">
        <f>IF(A454="","",'PM Tools 1 '!$C$2)</f>
        <v>Muadz Askarul Muslim</v>
      </c>
      <c r="C454" s="70" t="str">
        <f>VLOOKUP(D454,'Charge Code'!B:D,2,FALSE)</f>
        <v>PT Tiga Daya Digital Indonesia</v>
      </c>
      <c r="D454" s="71" t="str">
        <f>TRIM(IF(A454="","",'PM Tools 2'!$D$5))</f>
        <v>Sick Leave</v>
      </c>
      <c r="E454" s="69">
        <f>IF(A176="","",IF('PM Tools 2'!D181="",'PM Tools 2'!E181,'PM Tools 2'!D181 &amp;" - " &amp; 'PM Tools 2'!E181))</f>
        <v>0</v>
      </c>
      <c r="F454" s="69">
        <f>IF(A176="","",'PM Tools 2'!H181)</f>
        <v>0</v>
      </c>
    </row>
    <row r="455" spans="1:6" x14ac:dyDescent="0.25">
      <c r="A455" s="68" t="str">
        <f>IF(ISBLANK('PM Tools 2'!B182),A454,TEXT('PM Tools 2'!B182,"mm-dd-yy"))</f>
        <v>03-25-22</v>
      </c>
      <c r="B455" s="69" t="str">
        <f>IF(A455="","",'PM Tools 1 '!$C$2)</f>
        <v>Muadz Askarul Muslim</v>
      </c>
      <c r="C455" s="70" t="str">
        <f>VLOOKUP(D455,'Charge Code'!B:D,2,FALSE)</f>
        <v>PT Tiga Daya Digital Indonesia</v>
      </c>
      <c r="D455" s="71" t="str">
        <f>TRIM(IF(A455="","",'PM Tools 2'!$D$5))</f>
        <v>Sick Leave</v>
      </c>
      <c r="E455" s="69">
        <f>IF(A177="","",IF('PM Tools 2'!D182="",'PM Tools 2'!E182,'PM Tools 2'!D182 &amp;" - " &amp; 'PM Tools 2'!E182))</f>
        <v>0</v>
      </c>
      <c r="F455" s="69">
        <f>IF(A177="","",'PM Tools 2'!H182)</f>
        <v>0</v>
      </c>
    </row>
    <row r="456" spans="1:6" x14ac:dyDescent="0.25">
      <c r="A456" s="68" t="str">
        <f>IF(ISBLANK('PM Tools 2'!B183),A455,TEXT('PM Tools 2'!B183,"mm-dd-yy"))</f>
        <v>03-26-22</v>
      </c>
      <c r="B456" s="69" t="str">
        <f>IF(A456="","",'PM Tools 1 '!$C$2)</f>
        <v>Muadz Askarul Muslim</v>
      </c>
      <c r="C456" s="70" t="str">
        <f>VLOOKUP(D456,'Charge Code'!B:D,2,FALSE)</f>
        <v>PT Tiga Daya Digital Indonesia</v>
      </c>
      <c r="D456" s="71" t="str">
        <f>TRIM(IF(A456="","",'PM Tools 2'!$D$5))</f>
        <v>Sick Leave</v>
      </c>
      <c r="E456" s="69">
        <f>IF(A178="","",IF('PM Tools 2'!D183="",'PM Tools 2'!E183,'PM Tools 2'!D183 &amp;" - " &amp; 'PM Tools 2'!E183))</f>
        <v>0</v>
      </c>
      <c r="F456" s="69">
        <f>IF(A178="","",'PM Tools 2'!H183)</f>
        <v>0</v>
      </c>
    </row>
    <row r="457" spans="1:6" x14ac:dyDescent="0.25">
      <c r="A457" s="68" t="str">
        <f>IF(ISBLANK('PM Tools 2'!B184),A456,TEXT('PM Tools 2'!B184,"mm-dd-yy"))</f>
        <v>03-26-22</v>
      </c>
      <c r="B457" s="69" t="str">
        <f>IF(A457="","",'PM Tools 1 '!$C$2)</f>
        <v>Muadz Askarul Muslim</v>
      </c>
      <c r="C457" s="70" t="str">
        <f>VLOOKUP(D457,'Charge Code'!B:D,2,FALSE)</f>
        <v>PT Tiga Daya Digital Indonesia</v>
      </c>
      <c r="D457" s="71" t="str">
        <f>TRIM(IF(A457="","",'PM Tools 2'!$D$5))</f>
        <v>Sick Leave</v>
      </c>
      <c r="E457" s="69">
        <f>IF(A179="","",IF('PM Tools 2'!D184="",'PM Tools 2'!E184,'PM Tools 2'!D184 &amp;" - " &amp; 'PM Tools 2'!E184))</f>
        <v>0</v>
      </c>
      <c r="F457" s="69">
        <f>IF(A179="","",'PM Tools 2'!H184)</f>
        <v>0</v>
      </c>
    </row>
    <row r="458" spans="1:6" x14ac:dyDescent="0.25">
      <c r="A458" s="68" t="str">
        <f>IF(ISBLANK('PM Tools 2'!B185),A457,TEXT('PM Tools 2'!B185,"mm-dd-yy"))</f>
        <v>03-26-22</v>
      </c>
      <c r="B458" s="69" t="str">
        <f>IF(A458="","",'PM Tools 1 '!$C$2)</f>
        <v>Muadz Askarul Muslim</v>
      </c>
      <c r="C458" s="70" t="str">
        <f>VLOOKUP(D458,'Charge Code'!B:D,2,FALSE)</f>
        <v>PT Tiga Daya Digital Indonesia</v>
      </c>
      <c r="D458" s="71" t="str">
        <f>TRIM(IF(A458="","",'PM Tools 2'!$D$5))</f>
        <v>Sick Leave</v>
      </c>
      <c r="E458" s="69">
        <f>IF(A180="","",IF('PM Tools 2'!D185="",'PM Tools 2'!E185,'PM Tools 2'!D185 &amp;" - " &amp; 'PM Tools 2'!E185))</f>
        <v>0</v>
      </c>
      <c r="F458" s="69">
        <f>IF(A180="","",'PM Tools 2'!H185)</f>
        <v>0</v>
      </c>
    </row>
    <row r="459" spans="1:6" x14ac:dyDescent="0.25">
      <c r="A459" s="68" t="str">
        <f>IF(ISBLANK('PM Tools 2'!B186),A458,TEXT('PM Tools 2'!B186,"mm-dd-yy"))</f>
        <v>03-26-22</v>
      </c>
      <c r="B459" s="69" t="str">
        <f>IF(A459="","",'PM Tools 1 '!$C$2)</f>
        <v>Muadz Askarul Muslim</v>
      </c>
      <c r="C459" s="70" t="str">
        <f>VLOOKUP(D459,'Charge Code'!B:D,2,FALSE)</f>
        <v>PT Tiga Daya Digital Indonesia</v>
      </c>
      <c r="D459" s="71" t="str">
        <f>TRIM(IF(A459="","",'PM Tools 2'!$D$5))</f>
        <v>Sick Leave</v>
      </c>
      <c r="E459" s="69">
        <f>IF(A181="","",IF('PM Tools 2'!D186="",'PM Tools 2'!E186,'PM Tools 2'!D186 &amp;" - " &amp; 'PM Tools 2'!E186))</f>
        <v>0</v>
      </c>
      <c r="F459" s="69">
        <f>IF(A181="","",'PM Tools 2'!H186)</f>
        <v>0</v>
      </c>
    </row>
    <row r="460" spans="1:6" x14ac:dyDescent="0.25">
      <c r="A460" s="68" t="str">
        <f>IF(ISBLANK('PM Tools 2'!B187),A459,TEXT('PM Tools 2'!B187,"mm-dd-yy"))</f>
        <v>03-26-22</v>
      </c>
      <c r="B460" s="69" t="str">
        <f>IF(A460="","",'PM Tools 1 '!$C$2)</f>
        <v>Muadz Askarul Muslim</v>
      </c>
      <c r="C460" s="70" t="str">
        <f>VLOOKUP(D460,'Charge Code'!B:D,2,FALSE)</f>
        <v>PT Tiga Daya Digital Indonesia</v>
      </c>
      <c r="D460" s="71" t="str">
        <f>TRIM(IF(A460="","",'PM Tools 2'!$D$5))</f>
        <v>Sick Leave</v>
      </c>
      <c r="E460" s="69">
        <f>IF(A182="","",IF('PM Tools 2'!D187="",'PM Tools 2'!E187,'PM Tools 2'!D187 &amp;" - " &amp; 'PM Tools 2'!E187))</f>
        <v>0</v>
      </c>
      <c r="F460" s="69">
        <f>IF(A182="","",'PM Tools 2'!H187)</f>
        <v>0</v>
      </c>
    </row>
    <row r="461" spans="1:6" x14ac:dyDescent="0.25">
      <c r="A461" s="68" t="str">
        <f>IF(ISBLANK('PM Tools 2'!B188),A460,TEXT('PM Tools 2'!B188,"mm-dd-yy"))</f>
        <v>03-26-22</v>
      </c>
      <c r="B461" s="69" t="str">
        <f>IF(A461="","",'PM Tools 1 '!$C$2)</f>
        <v>Muadz Askarul Muslim</v>
      </c>
      <c r="C461" s="70" t="str">
        <f>VLOOKUP(D461,'Charge Code'!B:D,2,FALSE)</f>
        <v>PT Tiga Daya Digital Indonesia</v>
      </c>
      <c r="D461" s="71" t="str">
        <f>TRIM(IF(A461="","",'PM Tools 2'!$D$5))</f>
        <v>Sick Leave</v>
      </c>
      <c r="E461" s="69">
        <f>IF(A183="","",IF('PM Tools 2'!D188="",'PM Tools 2'!E188,'PM Tools 2'!D188 &amp;" - " &amp; 'PM Tools 2'!E188))</f>
        <v>0</v>
      </c>
      <c r="F461" s="69">
        <f>IF(A183="","",'PM Tools 2'!H188)</f>
        <v>0</v>
      </c>
    </row>
    <row r="462" spans="1:6" x14ac:dyDescent="0.25">
      <c r="A462" s="68" t="str">
        <f>IF(ISBLANK('PM Tools 2'!B189),A461,TEXT('PM Tools 2'!B189,"mm-dd-yy"))</f>
        <v>03-26-22</v>
      </c>
      <c r="B462" s="69" t="str">
        <f>IF(A462="","",'PM Tools 1 '!$C$2)</f>
        <v>Muadz Askarul Muslim</v>
      </c>
      <c r="C462" s="70" t="str">
        <f>VLOOKUP(D462,'Charge Code'!B:D,2,FALSE)</f>
        <v>PT Tiga Daya Digital Indonesia</v>
      </c>
      <c r="D462" s="71" t="str">
        <f>TRIM(IF(A462="","",'PM Tools 2'!$D$5))</f>
        <v>Sick Leave</v>
      </c>
      <c r="E462" s="69">
        <f>IF(A184="","",IF('PM Tools 2'!D189="",'PM Tools 2'!E189,'PM Tools 2'!D189 &amp;" - " &amp; 'PM Tools 2'!E189))</f>
        <v>0</v>
      </c>
      <c r="F462" s="69">
        <f>IF(A184="","",'PM Tools 2'!H189)</f>
        <v>0</v>
      </c>
    </row>
    <row r="463" spans="1:6" x14ac:dyDescent="0.25">
      <c r="A463" s="68" t="str">
        <f>IF(ISBLANK('PM Tools 2'!B190),A462,TEXT('PM Tools 2'!B190,"mm-dd-yy"))</f>
        <v>03-26-22</v>
      </c>
      <c r="B463" s="69" t="str">
        <f>IF(A463="","",'PM Tools 1 '!$C$2)</f>
        <v>Muadz Askarul Muslim</v>
      </c>
      <c r="C463" s="70" t="str">
        <f>VLOOKUP(D463,'Charge Code'!B:D,2,FALSE)</f>
        <v>PT Tiga Daya Digital Indonesia</v>
      </c>
      <c r="D463" s="71" t="str">
        <f>TRIM(IF(A463="","",'PM Tools 2'!$D$5))</f>
        <v>Sick Leave</v>
      </c>
      <c r="E463" s="69">
        <f>IF(A185="","",IF('PM Tools 2'!D190="",'PM Tools 2'!E190,'PM Tools 2'!D190 &amp;" - " &amp; 'PM Tools 2'!E190))</f>
        <v>0</v>
      </c>
      <c r="F463" s="69">
        <f>IF(A185="","",'PM Tools 2'!H190)</f>
        <v>0</v>
      </c>
    </row>
    <row r="464" spans="1:6" x14ac:dyDescent="0.25">
      <c r="A464" s="68" t="str">
        <f>IF(ISBLANK('PM Tools 2'!B191),A463,TEXT('PM Tools 2'!B191,"mm-dd-yy"))</f>
        <v>03-26-22</v>
      </c>
      <c r="B464" s="69" t="str">
        <f>IF(A464="","",'PM Tools 1 '!$C$2)</f>
        <v>Muadz Askarul Muslim</v>
      </c>
      <c r="C464" s="70" t="str">
        <f>VLOOKUP(D464,'Charge Code'!B:D,2,FALSE)</f>
        <v>PT Tiga Daya Digital Indonesia</v>
      </c>
      <c r="D464" s="71" t="str">
        <f>TRIM(IF(A464="","",'PM Tools 2'!$D$5))</f>
        <v>Sick Leave</v>
      </c>
      <c r="E464" s="69">
        <f>IF(A186="","",IF('PM Tools 2'!D191="",'PM Tools 2'!E191,'PM Tools 2'!D191 &amp;" - " &amp; 'PM Tools 2'!E191))</f>
        <v>0</v>
      </c>
      <c r="F464" s="69">
        <f>IF(A186="","",'PM Tools 2'!H191)</f>
        <v>0</v>
      </c>
    </row>
    <row r="465" spans="1:6" x14ac:dyDescent="0.25">
      <c r="A465" s="68" t="str">
        <f>IF(ISBLANK('PM Tools 2'!B192),A464,TEXT('PM Tools 2'!B192,"mm-dd-yy"))</f>
        <v>03-26-22</v>
      </c>
      <c r="B465" s="69" t="str">
        <f>IF(A465="","",'PM Tools 1 '!$C$2)</f>
        <v>Muadz Askarul Muslim</v>
      </c>
      <c r="C465" s="70" t="str">
        <f>VLOOKUP(D465,'Charge Code'!B:D,2,FALSE)</f>
        <v>PT Tiga Daya Digital Indonesia</v>
      </c>
      <c r="D465" s="71" t="str">
        <f>TRIM(IF(A465="","",'PM Tools 2'!$D$5))</f>
        <v>Sick Leave</v>
      </c>
      <c r="E465" s="69">
        <f>IF(A187="","",IF('PM Tools 2'!D192="",'PM Tools 2'!E192,'PM Tools 2'!D192 &amp;" - " &amp; 'PM Tools 2'!E192))</f>
        <v>0</v>
      </c>
      <c r="F465" s="69">
        <f>IF(A187="","",'PM Tools 2'!H192)</f>
        <v>0</v>
      </c>
    </row>
    <row r="466" spans="1:6" x14ac:dyDescent="0.25">
      <c r="A466" s="68" t="str">
        <f>IF(ISBLANK('PM Tools 2'!B193),A465,TEXT('PM Tools 2'!B193,"mm-dd-yy"))</f>
        <v>03-26-22</v>
      </c>
      <c r="B466" s="69" t="str">
        <f>IF(A466="","",'PM Tools 1 '!$C$2)</f>
        <v>Muadz Askarul Muslim</v>
      </c>
      <c r="C466" s="70" t="str">
        <f>VLOOKUP(D466,'Charge Code'!B:D,2,FALSE)</f>
        <v>PT Tiga Daya Digital Indonesia</v>
      </c>
      <c r="D466" s="71" t="str">
        <f>TRIM(IF(A466="","",'PM Tools 2'!$D$5))</f>
        <v>Sick Leave</v>
      </c>
      <c r="E466" s="69">
        <f>IF(A188="","",IF('PM Tools 2'!D193="",'PM Tools 2'!E193,'PM Tools 2'!D193 &amp;" - " &amp; 'PM Tools 2'!E193))</f>
        <v>0</v>
      </c>
      <c r="F466" s="69">
        <f>IF(A188="","",'PM Tools 2'!H193)</f>
        <v>0</v>
      </c>
    </row>
    <row r="467" spans="1:6" x14ac:dyDescent="0.25">
      <c r="A467" s="68" t="str">
        <f>IF(ISBLANK('PM Tools 2'!B194),A466,TEXT('PM Tools 2'!B194,"mm-dd-yy"))</f>
        <v>03-26-22</v>
      </c>
      <c r="B467" s="69" t="str">
        <f>IF(A467="","",'PM Tools 1 '!$C$2)</f>
        <v>Muadz Askarul Muslim</v>
      </c>
      <c r="C467" s="70" t="str">
        <f>VLOOKUP(D467,'Charge Code'!B:D,2,FALSE)</f>
        <v>PT Tiga Daya Digital Indonesia</v>
      </c>
      <c r="D467" s="71" t="str">
        <f>TRIM(IF(A467="","",'PM Tools 2'!$D$5))</f>
        <v>Sick Leave</v>
      </c>
      <c r="E467" s="69">
        <f>IF(A189="","",IF('PM Tools 2'!D194="",'PM Tools 2'!E194,'PM Tools 2'!D194 &amp;" - " &amp; 'PM Tools 2'!E194))</f>
        <v>0</v>
      </c>
      <c r="F467" s="69">
        <f>IF(A189="","",'PM Tools 2'!H194)</f>
        <v>0</v>
      </c>
    </row>
    <row r="468" spans="1:6" x14ac:dyDescent="0.25">
      <c r="A468" s="68" t="str">
        <f>IF(ISBLANK('PM Tools 2'!B195),A467,TEXT('PM Tools 2'!B195,"mm-dd-yy"))</f>
        <v>03-26-22</v>
      </c>
      <c r="B468" s="69" t="str">
        <f>IF(A468="","",'PM Tools 1 '!$C$2)</f>
        <v>Muadz Askarul Muslim</v>
      </c>
      <c r="C468" s="70" t="str">
        <f>VLOOKUP(D468,'Charge Code'!B:D,2,FALSE)</f>
        <v>PT Tiga Daya Digital Indonesia</v>
      </c>
      <c r="D468" s="71" t="str">
        <f>TRIM(IF(A468="","",'PM Tools 2'!$D$5))</f>
        <v>Sick Leave</v>
      </c>
      <c r="E468" s="69">
        <f>IF(A190="","",IF('PM Tools 2'!D195="",'PM Tools 2'!E195,'PM Tools 2'!D195 &amp;" - " &amp; 'PM Tools 2'!E195))</f>
        <v>0</v>
      </c>
      <c r="F468" s="69">
        <f>IF(A190="","",'PM Tools 2'!H195)</f>
        <v>0</v>
      </c>
    </row>
    <row r="469" spans="1:6" x14ac:dyDescent="0.25">
      <c r="A469" s="68" t="str">
        <f>IF(ISBLANK('PM Tools 2'!B196),A468,TEXT('PM Tools 2'!B196,"mm-dd-yy"))</f>
        <v>03-26-22</v>
      </c>
      <c r="B469" s="69" t="str">
        <f>IF(A469="","",'PM Tools 1 '!$C$2)</f>
        <v>Muadz Askarul Muslim</v>
      </c>
      <c r="C469" s="70" t="str">
        <f>VLOOKUP(D469,'Charge Code'!B:D,2,FALSE)</f>
        <v>PT Tiga Daya Digital Indonesia</v>
      </c>
      <c r="D469" s="71" t="str">
        <f>TRIM(IF(A469="","",'PM Tools 2'!$D$5))</f>
        <v>Sick Leave</v>
      </c>
      <c r="E469" s="69">
        <f>IF(A191="","",IF('PM Tools 2'!D196="",'PM Tools 2'!E196,'PM Tools 2'!D196 &amp;" - " &amp; 'PM Tools 2'!E196))</f>
        <v>0</v>
      </c>
      <c r="F469" s="69">
        <f>IF(A191="","",'PM Tools 2'!H196)</f>
        <v>0</v>
      </c>
    </row>
    <row r="470" spans="1:6" x14ac:dyDescent="0.25">
      <c r="A470" s="68" t="str">
        <f>IF(ISBLANK('PM Tools 2'!B197),A469,TEXT('PM Tools 2'!B197,"mm-dd-yy"))</f>
        <v>03-26-22</v>
      </c>
      <c r="B470" s="69" t="str">
        <f>IF(A470="","",'PM Tools 1 '!$C$2)</f>
        <v>Muadz Askarul Muslim</v>
      </c>
      <c r="C470" s="70" t="str">
        <f>VLOOKUP(D470,'Charge Code'!B:D,2,FALSE)</f>
        <v>PT Tiga Daya Digital Indonesia</v>
      </c>
      <c r="D470" s="71" t="str">
        <f>TRIM(IF(A470="","",'PM Tools 2'!$D$5))</f>
        <v>Sick Leave</v>
      </c>
      <c r="E470" s="69">
        <f>IF(A192="","",IF('PM Tools 2'!D197="",'PM Tools 2'!E197,'PM Tools 2'!D197 &amp;" - " &amp; 'PM Tools 2'!E197))</f>
        <v>0</v>
      </c>
      <c r="F470" s="69">
        <f>IF(A192="","",'PM Tools 2'!H197)</f>
        <v>0</v>
      </c>
    </row>
    <row r="471" spans="1:6" x14ac:dyDescent="0.25">
      <c r="A471" s="68" t="str">
        <f>IF(ISBLANK('PM Tools 2'!B198),A470,TEXT('PM Tools 2'!B198,"mm-dd-yy"))</f>
        <v>03-26-22</v>
      </c>
      <c r="B471" s="69" t="str">
        <f>IF(A471="","",'PM Tools 1 '!$C$2)</f>
        <v>Muadz Askarul Muslim</v>
      </c>
      <c r="C471" s="70" t="str">
        <f>VLOOKUP(D471,'Charge Code'!B:D,2,FALSE)</f>
        <v>PT Tiga Daya Digital Indonesia</v>
      </c>
      <c r="D471" s="71" t="str">
        <f>TRIM(IF(A471="","",'PM Tools 2'!$D$5))</f>
        <v>Sick Leave</v>
      </c>
      <c r="E471" s="69">
        <f>IF(A193="","",IF('PM Tools 2'!D198="",'PM Tools 2'!E198,'PM Tools 2'!D198 &amp;" - " &amp; 'PM Tools 2'!E198))</f>
        <v>0</v>
      </c>
      <c r="F471" s="69">
        <f>IF(A193="","",'PM Tools 2'!H198)</f>
        <v>0</v>
      </c>
    </row>
    <row r="472" spans="1:6" x14ac:dyDescent="0.25">
      <c r="A472" s="68" t="str">
        <f>IF(ISBLANK('PM Tools 2'!B199),A471,TEXT('PM Tools 2'!B199,"mm-dd-yy"))</f>
        <v>03-27-22</v>
      </c>
      <c r="B472" s="69" t="str">
        <f>IF(A472="","",'PM Tools 1 '!$C$2)</f>
        <v>Muadz Askarul Muslim</v>
      </c>
      <c r="C472" s="70" t="str">
        <f>VLOOKUP(D472,'Charge Code'!B:D,2,FALSE)</f>
        <v>PT Tiga Daya Digital Indonesia</v>
      </c>
      <c r="D472" s="71" t="str">
        <f>TRIM(IF(A472="","",'PM Tools 2'!$D$5))</f>
        <v>Sick Leave</v>
      </c>
      <c r="E472" s="69">
        <f>IF(A194="","",IF('PM Tools 2'!D199="",'PM Tools 2'!E199,'PM Tools 2'!D199 &amp;" - " &amp; 'PM Tools 2'!E199))</f>
        <v>0</v>
      </c>
      <c r="F472" s="69">
        <f>IF(A194="","",'PM Tools 2'!H199)</f>
        <v>0</v>
      </c>
    </row>
    <row r="473" spans="1:6" x14ac:dyDescent="0.25">
      <c r="A473" s="68" t="str">
        <f>IF(ISBLANK('PM Tools 2'!B200),A472,TEXT('PM Tools 2'!B200,"mm-dd-yy"))</f>
        <v>03-27-22</v>
      </c>
      <c r="B473" s="69" t="str">
        <f>IF(A473="","",'PM Tools 1 '!$C$2)</f>
        <v>Muadz Askarul Muslim</v>
      </c>
      <c r="C473" s="70" t="str">
        <f>VLOOKUP(D473,'Charge Code'!B:D,2,FALSE)</f>
        <v>PT Tiga Daya Digital Indonesia</v>
      </c>
      <c r="D473" s="71" t="str">
        <f>TRIM(IF(A473="","",'PM Tools 2'!$D$5))</f>
        <v>Sick Leave</v>
      </c>
      <c r="E473" s="69">
        <f>IF(A195="","",IF('PM Tools 2'!D200="",'PM Tools 2'!E200,'PM Tools 2'!D200 &amp;" - " &amp; 'PM Tools 2'!E200))</f>
        <v>0</v>
      </c>
      <c r="F473" s="69">
        <f>IF(A195="","",'PM Tools 2'!H200)</f>
        <v>0</v>
      </c>
    </row>
    <row r="474" spans="1:6" x14ac:dyDescent="0.25">
      <c r="A474" s="68" t="str">
        <f>IF(ISBLANK('PM Tools 2'!B201),A473,TEXT('PM Tools 2'!B201,"mm-dd-yy"))</f>
        <v>03-27-22</v>
      </c>
      <c r="B474" s="69" t="str">
        <f>IF(A474="","",'PM Tools 1 '!$C$2)</f>
        <v>Muadz Askarul Muslim</v>
      </c>
      <c r="C474" s="70" t="str">
        <f>VLOOKUP(D474,'Charge Code'!B:D,2,FALSE)</f>
        <v>PT Tiga Daya Digital Indonesia</v>
      </c>
      <c r="D474" s="71" t="str">
        <f>TRIM(IF(A474="","",'PM Tools 2'!$D$5))</f>
        <v>Sick Leave</v>
      </c>
      <c r="E474" s="69">
        <f>IF(A196="","",IF('PM Tools 2'!D201="",'PM Tools 2'!E201,'PM Tools 2'!D201 &amp;" - " &amp; 'PM Tools 2'!E201))</f>
        <v>0</v>
      </c>
      <c r="F474" s="69">
        <f>IF(A196="","",'PM Tools 2'!H201)</f>
        <v>0</v>
      </c>
    </row>
    <row r="475" spans="1:6" x14ac:dyDescent="0.25">
      <c r="A475" s="68" t="str">
        <f>IF(ISBLANK('PM Tools 2'!B202),A474,TEXT('PM Tools 2'!B202,"mm-dd-yy"))</f>
        <v>03-27-22</v>
      </c>
      <c r="B475" s="69" t="str">
        <f>IF(A475="","",'PM Tools 1 '!$C$2)</f>
        <v>Muadz Askarul Muslim</v>
      </c>
      <c r="C475" s="70" t="str">
        <f>VLOOKUP(D475,'Charge Code'!B:D,2,FALSE)</f>
        <v>PT Tiga Daya Digital Indonesia</v>
      </c>
      <c r="D475" s="71" t="str">
        <f>TRIM(IF(A475="","",'PM Tools 2'!$D$5))</f>
        <v>Sick Leave</v>
      </c>
      <c r="E475" s="69">
        <f>IF(A197="","",IF('PM Tools 2'!D202="",'PM Tools 2'!E202,'PM Tools 2'!D202 &amp;" - " &amp; 'PM Tools 2'!E202))</f>
        <v>0</v>
      </c>
      <c r="F475" s="69">
        <f>IF(A197="","",'PM Tools 2'!H202)</f>
        <v>0</v>
      </c>
    </row>
    <row r="476" spans="1:6" x14ac:dyDescent="0.25">
      <c r="A476" s="68" t="str">
        <f>IF(ISBLANK('PM Tools 2'!B203),A475,TEXT('PM Tools 2'!B203,"mm-dd-yy"))</f>
        <v>03-27-22</v>
      </c>
      <c r="B476" s="69" t="str">
        <f>IF(A476="","",'PM Tools 1 '!$C$2)</f>
        <v>Muadz Askarul Muslim</v>
      </c>
      <c r="C476" s="70" t="str">
        <f>VLOOKUP(D476,'Charge Code'!B:D,2,FALSE)</f>
        <v>PT Tiga Daya Digital Indonesia</v>
      </c>
      <c r="D476" s="71" t="str">
        <f>TRIM(IF(A476="","",'PM Tools 2'!$D$5))</f>
        <v>Sick Leave</v>
      </c>
      <c r="E476" s="69">
        <f>IF(A198="","",IF('PM Tools 2'!D203="",'PM Tools 2'!E203,'PM Tools 2'!D203 &amp;" - " &amp; 'PM Tools 2'!E203))</f>
        <v>0</v>
      </c>
      <c r="F476" s="69">
        <f>IF(A198="","",'PM Tools 2'!H203)</f>
        <v>0</v>
      </c>
    </row>
    <row r="477" spans="1:6" x14ac:dyDescent="0.25">
      <c r="A477" s="68" t="str">
        <f>IF(ISBLANK('PM Tools 2'!B204),A476,TEXT('PM Tools 2'!B204,"mm-dd-yy"))</f>
        <v>03-27-22</v>
      </c>
      <c r="B477" s="69" t="str">
        <f>IF(A477="","",'PM Tools 1 '!$C$2)</f>
        <v>Muadz Askarul Muslim</v>
      </c>
      <c r="C477" s="70" t="str">
        <f>VLOOKUP(D477,'Charge Code'!B:D,2,FALSE)</f>
        <v>PT Tiga Daya Digital Indonesia</v>
      </c>
      <c r="D477" s="71" t="str">
        <f>TRIM(IF(A477="","",'PM Tools 2'!$D$5))</f>
        <v>Sick Leave</v>
      </c>
      <c r="E477" s="69">
        <f>IF(A199="","",IF('PM Tools 2'!D204="",'PM Tools 2'!E204,'PM Tools 2'!D204 &amp;" - " &amp; 'PM Tools 2'!E204))</f>
        <v>0</v>
      </c>
      <c r="F477" s="69">
        <f>IF(A199="","",'PM Tools 2'!H204)</f>
        <v>0</v>
      </c>
    </row>
    <row r="478" spans="1:6" x14ac:dyDescent="0.25">
      <c r="A478" s="68" t="str">
        <f>IF(ISBLANK('PM Tools 2'!B205),A477,TEXT('PM Tools 2'!B205,"mm-dd-yy"))</f>
        <v>03-27-22</v>
      </c>
      <c r="B478" s="69" t="str">
        <f>IF(A478="","",'PM Tools 1 '!$C$2)</f>
        <v>Muadz Askarul Muslim</v>
      </c>
      <c r="C478" s="70" t="str">
        <f>VLOOKUP(D478,'Charge Code'!B:D,2,FALSE)</f>
        <v>PT Tiga Daya Digital Indonesia</v>
      </c>
      <c r="D478" s="71" t="str">
        <f>TRIM(IF(A478="","",'PM Tools 2'!$D$5))</f>
        <v>Sick Leave</v>
      </c>
      <c r="E478" s="69">
        <f>IF(A200="","",IF('PM Tools 2'!D205="",'PM Tools 2'!E205,'PM Tools 2'!D205 &amp;" - " &amp; 'PM Tools 2'!E205))</f>
        <v>0</v>
      </c>
      <c r="F478" s="69">
        <f>IF(A200="","",'PM Tools 2'!H205)</f>
        <v>0</v>
      </c>
    </row>
    <row r="479" spans="1:6" x14ac:dyDescent="0.25">
      <c r="A479" s="68" t="str">
        <f>IF(ISBLANK('PM Tools 2'!B206),A478,TEXT('PM Tools 2'!B206,"mm-dd-yy"))</f>
        <v>03-27-22</v>
      </c>
      <c r="B479" s="69" t="str">
        <f>IF(A479="","",'PM Tools 1 '!$C$2)</f>
        <v>Muadz Askarul Muslim</v>
      </c>
      <c r="C479" s="70" t="str">
        <f>VLOOKUP(D479,'Charge Code'!B:D,2,FALSE)</f>
        <v>PT Tiga Daya Digital Indonesia</v>
      </c>
      <c r="D479" s="71" t="str">
        <f>TRIM(IF(A479="","",'PM Tools 2'!$D$5))</f>
        <v>Sick Leave</v>
      </c>
      <c r="E479" s="69">
        <f>IF(A201="","",IF('PM Tools 2'!D206="",'PM Tools 2'!E206,'PM Tools 2'!D206 &amp;" - " &amp; 'PM Tools 2'!E206))</f>
        <v>0</v>
      </c>
      <c r="F479" s="69">
        <f>IF(A201="","",'PM Tools 2'!H206)</f>
        <v>0</v>
      </c>
    </row>
    <row r="480" spans="1:6" x14ac:dyDescent="0.25">
      <c r="A480" s="68" t="str">
        <f>IF(ISBLANK('PM Tools 2'!B207),A479,TEXT('PM Tools 2'!B207,"mm-dd-yy"))</f>
        <v>03-27-22</v>
      </c>
      <c r="B480" s="69" t="str">
        <f>IF(A480="","",'PM Tools 1 '!$C$2)</f>
        <v>Muadz Askarul Muslim</v>
      </c>
      <c r="C480" s="70" t="str">
        <f>VLOOKUP(D480,'Charge Code'!B:D,2,FALSE)</f>
        <v>PT Tiga Daya Digital Indonesia</v>
      </c>
      <c r="D480" s="71" t="str">
        <f>TRIM(IF(A480="","",'PM Tools 2'!$D$5))</f>
        <v>Sick Leave</v>
      </c>
      <c r="E480" s="69">
        <f>IF(A202="","",IF('PM Tools 2'!D207="",'PM Tools 2'!E207,'PM Tools 2'!D207 &amp;" - " &amp; 'PM Tools 2'!E207))</f>
        <v>0</v>
      </c>
      <c r="F480" s="69">
        <f>IF(A202="","",'PM Tools 2'!H207)</f>
        <v>0</v>
      </c>
    </row>
    <row r="481" spans="1:6" x14ac:dyDescent="0.25">
      <c r="A481" s="68" t="str">
        <f>IF(ISBLANK('PM Tools 2'!B208),A480,TEXT('PM Tools 2'!B208,"mm-dd-yy"))</f>
        <v>03-27-22</v>
      </c>
      <c r="B481" s="69" t="str">
        <f>IF(A481="","",'PM Tools 1 '!$C$2)</f>
        <v>Muadz Askarul Muslim</v>
      </c>
      <c r="C481" s="70" t="str">
        <f>VLOOKUP(D481,'Charge Code'!B:D,2,FALSE)</f>
        <v>PT Tiga Daya Digital Indonesia</v>
      </c>
      <c r="D481" s="71" t="str">
        <f>TRIM(IF(A481="","",'PM Tools 2'!$D$5))</f>
        <v>Sick Leave</v>
      </c>
      <c r="E481" s="69">
        <f>IF(A203="","",IF('PM Tools 2'!D208="",'PM Tools 2'!E208,'PM Tools 2'!D208 &amp;" - " &amp; 'PM Tools 2'!E208))</f>
        <v>0</v>
      </c>
      <c r="F481" s="69">
        <f>IF(A203="","",'PM Tools 2'!H208)</f>
        <v>0</v>
      </c>
    </row>
    <row r="482" spans="1:6" x14ac:dyDescent="0.25">
      <c r="A482" s="68" t="str">
        <f>IF(ISBLANK('PM Tools 2'!B209),A481,TEXT('PM Tools 2'!B209,"mm-dd-yy"))</f>
        <v>03-27-22</v>
      </c>
      <c r="B482" s="69" t="str">
        <f>IF(A482="","",'PM Tools 1 '!$C$2)</f>
        <v>Muadz Askarul Muslim</v>
      </c>
      <c r="C482" s="70" t="str">
        <f>VLOOKUP(D482,'Charge Code'!B:D,2,FALSE)</f>
        <v>PT Tiga Daya Digital Indonesia</v>
      </c>
      <c r="D482" s="71" t="str">
        <f>TRIM(IF(A482="","",'PM Tools 2'!$D$5))</f>
        <v>Sick Leave</v>
      </c>
      <c r="E482" s="69">
        <f>IF(A204="","",IF('PM Tools 2'!D209="",'PM Tools 2'!E209,'PM Tools 2'!D209 &amp;" - " &amp; 'PM Tools 2'!E209))</f>
        <v>0</v>
      </c>
      <c r="F482" s="69">
        <f>IF(A204="","",'PM Tools 2'!H209)</f>
        <v>0</v>
      </c>
    </row>
    <row r="483" spans="1:6" x14ac:dyDescent="0.25">
      <c r="A483" s="68" t="str">
        <f>IF(ISBLANK('PM Tools 2'!B210),A482,TEXT('PM Tools 2'!B210,"mm-dd-yy"))</f>
        <v>03-27-22</v>
      </c>
      <c r="B483" s="69" t="str">
        <f>IF(A483="","",'PM Tools 1 '!$C$2)</f>
        <v>Muadz Askarul Muslim</v>
      </c>
      <c r="C483" s="70" t="str">
        <f>VLOOKUP(D483,'Charge Code'!B:D,2,FALSE)</f>
        <v>PT Tiga Daya Digital Indonesia</v>
      </c>
      <c r="D483" s="71" t="str">
        <f>TRIM(IF(A483="","",'PM Tools 2'!$D$5))</f>
        <v>Sick Leave</v>
      </c>
      <c r="E483" s="69">
        <f>IF(A205="","",IF('PM Tools 2'!D210="",'PM Tools 2'!E210,'PM Tools 2'!D210 &amp;" - " &amp; 'PM Tools 2'!E210))</f>
        <v>0</v>
      </c>
      <c r="F483" s="69">
        <f>IF(A205="","",'PM Tools 2'!H210)</f>
        <v>0</v>
      </c>
    </row>
    <row r="484" spans="1:6" x14ac:dyDescent="0.25">
      <c r="A484" s="68" t="str">
        <f>IF(ISBLANK('PM Tools 2'!B211),A483,TEXT('PM Tools 2'!B211,"mm-dd-yy"))</f>
        <v>03-27-22</v>
      </c>
      <c r="B484" s="69" t="str">
        <f>IF(A484="","",'PM Tools 1 '!$C$2)</f>
        <v>Muadz Askarul Muslim</v>
      </c>
      <c r="C484" s="70" t="str">
        <f>VLOOKUP(D484,'Charge Code'!B:D,2,FALSE)</f>
        <v>PT Tiga Daya Digital Indonesia</v>
      </c>
      <c r="D484" s="71" t="str">
        <f>TRIM(IF(A484="","",'PM Tools 2'!$D$5))</f>
        <v>Sick Leave</v>
      </c>
      <c r="E484" s="69">
        <f>IF(A206="","",IF('PM Tools 2'!D211="",'PM Tools 2'!E211,'PM Tools 2'!D211 &amp;" - " &amp; 'PM Tools 2'!E211))</f>
        <v>0</v>
      </c>
      <c r="F484" s="69">
        <f>IF(A206="","",'PM Tools 2'!H211)</f>
        <v>0</v>
      </c>
    </row>
    <row r="485" spans="1:6" x14ac:dyDescent="0.25">
      <c r="A485" s="68" t="str">
        <f>IF(ISBLANK('PM Tools 2'!B212),A484,TEXT('PM Tools 2'!B212,"mm-dd-yy"))</f>
        <v>03-27-22</v>
      </c>
      <c r="B485" s="69" t="str">
        <f>IF(A485="","",'PM Tools 1 '!$C$2)</f>
        <v>Muadz Askarul Muslim</v>
      </c>
      <c r="C485" s="70" t="str">
        <f>VLOOKUP(D485,'Charge Code'!B:D,2,FALSE)</f>
        <v>PT Tiga Daya Digital Indonesia</v>
      </c>
      <c r="D485" s="71" t="str">
        <f>TRIM(IF(A485="","",'PM Tools 2'!$D$5))</f>
        <v>Sick Leave</v>
      </c>
      <c r="E485" s="69">
        <f>IF(A207="","",IF('PM Tools 2'!D212="",'PM Tools 2'!E212,'PM Tools 2'!D212 &amp;" - " &amp; 'PM Tools 2'!E212))</f>
        <v>0</v>
      </c>
      <c r="F485" s="69">
        <f>IF(A207="","",'PM Tools 2'!H212)</f>
        <v>0</v>
      </c>
    </row>
    <row r="486" spans="1:6" x14ac:dyDescent="0.25">
      <c r="A486" s="68" t="str">
        <f>IF(ISBLANK('PM Tools 2'!B213),A485,TEXT('PM Tools 2'!B213,"mm-dd-yy"))</f>
        <v>03-27-22</v>
      </c>
      <c r="B486" s="69" t="str">
        <f>IF(A486="","",'PM Tools 1 '!$C$2)</f>
        <v>Muadz Askarul Muslim</v>
      </c>
      <c r="C486" s="70" t="str">
        <f>VLOOKUP(D486,'Charge Code'!B:D,2,FALSE)</f>
        <v>PT Tiga Daya Digital Indonesia</v>
      </c>
      <c r="D486" s="71" t="str">
        <f>TRIM(IF(A486="","",'PM Tools 2'!$D$5))</f>
        <v>Sick Leave</v>
      </c>
      <c r="E486" s="69">
        <f>IF(A208="","",IF('PM Tools 2'!D213="",'PM Tools 2'!E213,'PM Tools 2'!D213 &amp;" - " &amp; 'PM Tools 2'!E213))</f>
        <v>0</v>
      </c>
      <c r="F486" s="69">
        <f>IF(A208="","",'PM Tools 2'!H213)</f>
        <v>0</v>
      </c>
    </row>
    <row r="487" spans="1:6" x14ac:dyDescent="0.25">
      <c r="A487" s="68" t="str">
        <f>IF(ISBLANK('PM Tools 2'!B214),A486,TEXT('PM Tools 2'!B214,"mm-dd-yy"))</f>
        <v>03-27-22</v>
      </c>
      <c r="B487" s="69" t="str">
        <f>IF(A487="","",'PM Tools 1 '!$C$2)</f>
        <v>Muadz Askarul Muslim</v>
      </c>
      <c r="C487" s="70" t="str">
        <f>VLOOKUP(D487,'Charge Code'!B:D,2,FALSE)</f>
        <v>PT Tiga Daya Digital Indonesia</v>
      </c>
      <c r="D487" s="71" t="str">
        <f>TRIM(IF(A487="","",'PM Tools 2'!$D$5))</f>
        <v>Sick Leave</v>
      </c>
      <c r="E487" s="69">
        <f>IF(A209="","",IF('PM Tools 2'!D214="",'PM Tools 2'!E214,'PM Tools 2'!D214 &amp;" - " &amp; 'PM Tools 2'!E214))</f>
        <v>0</v>
      </c>
      <c r="F487" s="69">
        <f>IF(A209="","",'PM Tools 2'!H214)</f>
        <v>0</v>
      </c>
    </row>
    <row r="488" spans="1:6" x14ac:dyDescent="0.25">
      <c r="A488" s="68" t="str">
        <f>IF(ISBLANK('PM Tools 2'!B215),A487,TEXT('PM Tools 2'!B215,"mm-dd-yy"))</f>
        <v>03-28-22</v>
      </c>
      <c r="B488" s="69" t="str">
        <f>IF(A488="","",'PM Tools 1 '!$C$2)</f>
        <v>Muadz Askarul Muslim</v>
      </c>
      <c r="C488" s="70" t="str">
        <f>VLOOKUP(D488,'Charge Code'!B:D,2,FALSE)</f>
        <v>PT Tiga Daya Digital Indonesia</v>
      </c>
      <c r="D488" s="71" t="str">
        <f>TRIM(IF(A488="","",'PM Tools 2'!$D$5))</f>
        <v>Sick Leave</v>
      </c>
      <c r="E488" s="69">
        <f>IF(A210="","",IF('PM Tools 2'!D215="",'PM Tools 2'!E215,'PM Tools 2'!D215 &amp;" - " &amp; 'PM Tools 2'!E215))</f>
        <v>0</v>
      </c>
      <c r="F488" s="69">
        <f>IF(A210="","",'PM Tools 2'!H215)</f>
        <v>0</v>
      </c>
    </row>
    <row r="489" spans="1:6" x14ac:dyDescent="0.25">
      <c r="A489" s="68" t="str">
        <f>IF(ISBLANK('PM Tools 2'!B216),A488,TEXT('PM Tools 2'!B216,"mm-dd-yy"))</f>
        <v>03-28-22</v>
      </c>
      <c r="B489" s="69" t="str">
        <f>IF(A489="","",'PM Tools 1 '!$C$2)</f>
        <v>Muadz Askarul Muslim</v>
      </c>
      <c r="C489" s="70" t="str">
        <f>VLOOKUP(D489,'Charge Code'!B:D,2,FALSE)</f>
        <v>PT Tiga Daya Digital Indonesia</v>
      </c>
      <c r="D489" s="71" t="str">
        <f>TRIM(IF(A489="","",'PM Tools 2'!$D$5))</f>
        <v>Sick Leave</v>
      </c>
      <c r="E489" s="69">
        <f>IF(A211="","",IF('PM Tools 2'!D216="",'PM Tools 2'!E216,'PM Tools 2'!D216 &amp;" - " &amp; 'PM Tools 2'!E216))</f>
        <v>0</v>
      </c>
      <c r="F489" s="69">
        <f>IF(A211="","",'PM Tools 2'!H216)</f>
        <v>0</v>
      </c>
    </row>
    <row r="490" spans="1:6" x14ac:dyDescent="0.25">
      <c r="A490" s="68" t="str">
        <f>IF(ISBLANK('PM Tools 2'!B217),A489,TEXT('PM Tools 2'!B217,"mm-dd-yy"))</f>
        <v>03-28-22</v>
      </c>
      <c r="B490" s="69" t="str">
        <f>IF(A490="","",'PM Tools 1 '!$C$2)</f>
        <v>Muadz Askarul Muslim</v>
      </c>
      <c r="C490" s="70" t="str">
        <f>VLOOKUP(D490,'Charge Code'!B:D,2,FALSE)</f>
        <v>PT Tiga Daya Digital Indonesia</v>
      </c>
      <c r="D490" s="71" t="str">
        <f>TRIM(IF(A490="","",'PM Tools 2'!$D$5))</f>
        <v>Sick Leave</v>
      </c>
      <c r="E490" s="69">
        <f>IF(A212="","",IF('PM Tools 2'!D217="",'PM Tools 2'!E217,'PM Tools 2'!D217 &amp;" - " &amp; 'PM Tools 2'!E217))</f>
        <v>0</v>
      </c>
      <c r="F490" s="69">
        <f>IF(A212="","",'PM Tools 2'!H217)</f>
        <v>0</v>
      </c>
    </row>
    <row r="491" spans="1:6" x14ac:dyDescent="0.25">
      <c r="A491" s="68" t="str">
        <f>IF(ISBLANK('PM Tools 2'!B218),A490,TEXT('PM Tools 2'!B218,"mm-dd-yy"))</f>
        <v>03-28-22</v>
      </c>
      <c r="B491" s="69" t="str">
        <f>IF(A491="","",'PM Tools 1 '!$C$2)</f>
        <v>Muadz Askarul Muslim</v>
      </c>
      <c r="C491" s="70" t="str">
        <f>VLOOKUP(D491,'Charge Code'!B:D,2,FALSE)</f>
        <v>PT Tiga Daya Digital Indonesia</v>
      </c>
      <c r="D491" s="71" t="str">
        <f>TRIM(IF(A491="","",'PM Tools 2'!$D$5))</f>
        <v>Sick Leave</v>
      </c>
      <c r="E491" s="69">
        <f>IF(A213="","",IF('PM Tools 2'!D218="",'PM Tools 2'!E218,'PM Tools 2'!D218 &amp;" - " &amp; 'PM Tools 2'!E218))</f>
        <v>0</v>
      </c>
      <c r="F491" s="69">
        <f>IF(A213="","",'PM Tools 2'!H218)</f>
        <v>0</v>
      </c>
    </row>
    <row r="492" spans="1:6" x14ac:dyDescent="0.25">
      <c r="A492" s="68" t="str">
        <f>IF(ISBLANK('PM Tools 2'!B219),A491,TEXT('PM Tools 2'!B219,"mm-dd-yy"))</f>
        <v>03-28-22</v>
      </c>
      <c r="B492" s="69" t="str">
        <f>IF(A492="","",'PM Tools 1 '!$C$2)</f>
        <v>Muadz Askarul Muslim</v>
      </c>
      <c r="C492" s="70" t="str">
        <f>VLOOKUP(D492,'Charge Code'!B:D,2,FALSE)</f>
        <v>PT Tiga Daya Digital Indonesia</v>
      </c>
      <c r="D492" s="71" t="str">
        <f>TRIM(IF(A492="","",'PM Tools 2'!$D$5))</f>
        <v>Sick Leave</v>
      </c>
      <c r="E492" s="69">
        <f>IF(A214="","",IF('PM Tools 2'!D219="",'PM Tools 2'!E219,'PM Tools 2'!D219 &amp;" - " &amp; 'PM Tools 2'!E219))</f>
        <v>0</v>
      </c>
      <c r="F492" s="69">
        <f>IF(A214="","",'PM Tools 2'!H219)</f>
        <v>0</v>
      </c>
    </row>
    <row r="493" spans="1:6" x14ac:dyDescent="0.25">
      <c r="A493" s="68" t="str">
        <f>IF(ISBLANK('PM Tools 2'!B220),A492,TEXT('PM Tools 2'!B220,"mm-dd-yy"))</f>
        <v>03-28-22</v>
      </c>
      <c r="B493" s="69" t="str">
        <f>IF(A493="","",'PM Tools 1 '!$C$2)</f>
        <v>Muadz Askarul Muslim</v>
      </c>
      <c r="C493" s="70" t="str">
        <f>VLOOKUP(D493,'Charge Code'!B:D,2,FALSE)</f>
        <v>PT Tiga Daya Digital Indonesia</v>
      </c>
      <c r="D493" s="71" t="str">
        <f>TRIM(IF(A493="","",'PM Tools 2'!$D$5))</f>
        <v>Sick Leave</v>
      </c>
      <c r="E493" s="69">
        <f>IF(A215="","",IF('PM Tools 2'!D220="",'PM Tools 2'!E220,'PM Tools 2'!D220 &amp;" - " &amp; 'PM Tools 2'!E220))</f>
        <v>0</v>
      </c>
      <c r="F493" s="69">
        <f>IF(A215="","",'PM Tools 2'!H220)</f>
        <v>0</v>
      </c>
    </row>
    <row r="494" spans="1:6" x14ac:dyDescent="0.25">
      <c r="A494" s="68" t="str">
        <f>IF(ISBLANK('PM Tools 2'!B221),A493,TEXT('PM Tools 2'!B221,"mm-dd-yy"))</f>
        <v>03-28-22</v>
      </c>
      <c r="B494" s="69" t="str">
        <f>IF(A494="","",'PM Tools 1 '!$C$2)</f>
        <v>Muadz Askarul Muslim</v>
      </c>
      <c r="C494" s="70" t="str">
        <f>VLOOKUP(D494,'Charge Code'!B:D,2,FALSE)</f>
        <v>PT Tiga Daya Digital Indonesia</v>
      </c>
      <c r="D494" s="71" t="str">
        <f>TRIM(IF(A494="","",'PM Tools 2'!$D$5))</f>
        <v>Sick Leave</v>
      </c>
      <c r="E494" s="69">
        <f>IF(A216="","",IF('PM Tools 2'!D221="",'PM Tools 2'!E221,'PM Tools 2'!D221 &amp;" - " &amp; 'PM Tools 2'!E221))</f>
        <v>0</v>
      </c>
      <c r="F494" s="69">
        <f>IF(A216="","",'PM Tools 2'!H221)</f>
        <v>0</v>
      </c>
    </row>
    <row r="495" spans="1:6" x14ac:dyDescent="0.25">
      <c r="A495" s="68" t="str">
        <f>IF(ISBLANK('PM Tools 2'!B222),A494,TEXT('PM Tools 2'!B222,"mm-dd-yy"))</f>
        <v>03-28-22</v>
      </c>
      <c r="B495" s="69" t="str">
        <f>IF(A495="","",'PM Tools 1 '!$C$2)</f>
        <v>Muadz Askarul Muslim</v>
      </c>
      <c r="C495" s="70" t="str">
        <f>VLOOKUP(D495,'Charge Code'!B:D,2,FALSE)</f>
        <v>PT Tiga Daya Digital Indonesia</v>
      </c>
      <c r="D495" s="71" t="str">
        <f>TRIM(IF(A495="","",'PM Tools 2'!$D$5))</f>
        <v>Sick Leave</v>
      </c>
      <c r="E495" s="69">
        <f>IF(A217="","",IF('PM Tools 2'!D222="",'PM Tools 2'!E222,'PM Tools 2'!D222 &amp;" - " &amp; 'PM Tools 2'!E222))</f>
        <v>0</v>
      </c>
      <c r="F495" s="69">
        <f>IF(A217="","",'PM Tools 2'!H222)</f>
        <v>0</v>
      </c>
    </row>
    <row r="496" spans="1:6" x14ac:dyDescent="0.25">
      <c r="A496" s="68" t="str">
        <f>IF(ISBLANK('PM Tools 2'!B223),A495,TEXT('PM Tools 2'!B223,"mm-dd-yy"))</f>
        <v>03-28-22</v>
      </c>
      <c r="B496" s="69" t="str">
        <f>IF(A496="","",'PM Tools 1 '!$C$2)</f>
        <v>Muadz Askarul Muslim</v>
      </c>
      <c r="C496" s="70" t="str">
        <f>VLOOKUP(D496,'Charge Code'!B:D,2,FALSE)</f>
        <v>PT Tiga Daya Digital Indonesia</v>
      </c>
      <c r="D496" s="71" t="str">
        <f>TRIM(IF(A496="","",'PM Tools 2'!$D$5))</f>
        <v>Sick Leave</v>
      </c>
      <c r="E496" s="69">
        <f>IF(A218="","",IF('PM Tools 2'!D223="",'PM Tools 2'!E223,'PM Tools 2'!D223 &amp;" - " &amp; 'PM Tools 2'!E223))</f>
        <v>0</v>
      </c>
      <c r="F496" s="69">
        <f>IF(A218="","",'PM Tools 2'!H223)</f>
        <v>0</v>
      </c>
    </row>
    <row r="497" spans="1:6" x14ac:dyDescent="0.25">
      <c r="A497" s="68" t="str">
        <f>IF(ISBLANK('PM Tools 2'!B224),A496,TEXT('PM Tools 2'!B224,"mm-dd-yy"))</f>
        <v>03-28-22</v>
      </c>
      <c r="B497" s="69" t="str">
        <f>IF(A497="","",'PM Tools 1 '!$C$2)</f>
        <v>Muadz Askarul Muslim</v>
      </c>
      <c r="C497" s="70" t="str">
        <f>VLOOKUP(D497,'Charge Code'!B:D,2,FALSE)</f>
        <v>PT Tiga Daya Digital Indonesia</v>
      </c>
      <c r="D497" s="71" t="str">
        <f>TRIM(IF(A497="","",'PM Tools 2'!$D$5))</f>
        <v>Sick Leave</v>
      </c>
      <c r="E497" s="69">
        <f>IF(A219="","",IF('PM Tools 2'!D224="",'PM Tools 2'!E224,'PM Tools 2'!D224 &amp;" - " &amp; 'PM Tools 2'!E224))</f>
        <v>0</v>
      </c>
      <c r="F497" s="69">
        <f>IF(A219="","",'PM Tools 2'!H224)</f>
        <v>0</v>
      </c>
    </row>
    <row r="498" spans="1:6" x14ac:dyDescent="0.25">
      <c r="A498" s="68" t="str">
        <f>IF(ISBLANK('PM Tools 2'!B225),A497,TEXT('PM Tools 2'!B225,"mm-dd-yy"))</f>
        <v>03-28-22</v>
      </c>
      <c r="B498" s="69" t="str">
        <f>IF(A498="","",'PM Tools 1 '!$C$2)</f>
        <v>Muadz Askarul Muslim</v>
      </c>
      <c r="C498" s="70" t="str">
        <f>VLOOKUP(D498,'Charge Code'!B:D,2,FALSE)</f>
        <v>PT Tiga Daya Digital Indonesia</v>
      </c>
      <c r="D498" s="71" t="str">
        <f>TRIM(IF(A498="","",'PM Tools 2'!$D$5))</f>
        <v>Sick Leave</v>
      </c>
      <c r="E498" s="69">
        <f>IF(A220="","",IF('PM Tools 2'!D225="",'PM Tools 2'!E225,'PM Tools 2'!D225 &amp;" - " &amp; 'PM Tools 2'!E225))</f>
        <v>0</v>
      </c>
      <c r="F498" s="69">
        <f>IF(A220="","",'PM Tools 2'!H225)</f>
        <v>0</v>
      </c>
    </row>
    <row r="499" spans="1:6" x14ac:dyDescent="0.25">
      <c r="A499" s="68" t="str">
        <f>IF(ISBLANK('PM Tools 2'!B226),A498,TEXT('PM Tools 2'!B226,"mm-dd-yy"))</f>
        <v>03-28-22</v>
      </c>
      <c r="B499" s="69" t="str">
        <f>IF(A499="","",'PM Tools 1 '!$C$2)</f>
        <v>Muadz Askarul Muslim</v>
      </c>
      <c r="C499" s="70" t="str">
        <f>VLOOKUP(D499,'Charge Code'!B:D,2,FALSE)</f>
        <v>PT Tiga Daya Digital Indonesia</v>
      </c>
      <c r="D499" s="71" t="str">
        <f>TRIM(IF(A499="","",'PM Tools 2'!$D$5))</f>
        <v>Sick Leave</v>
      </c>
      <c r="E499" s="69">
        <f>IF(A221="","",IF('PM Tools 2'!D226="",'PM Tools 2'!E226,'PM Tools 2'!D226 &amp;" - " &amp; 'PM Tools 2'!E226))</f>
        <v>0</v>
      </c>
      <c r="F499" s="69">
        <f>IF(A221="","",'PM Tools 2'!H226)</f>
        <v>0</v>
      </c>
    </row>
    <row r="500" spans="1:6" x14ac:dyDescent="0.25">
      <c r="A500" s="68" t="str">
        <f>IF(ISBLANK('PM Tools 2'!B227),A499,TEXT('PM Tools 2'!B227,"mm-dd-yy"))</f>
        <v>03-28-22</v>
      </c>
      <c r="B500" s="69" t="str">
        <f>IF(A500="","",'PM Tools 1 '!$C$2)</f>
        <v>Muadz Askarul Muslim</v>
      </c>
      <c r="C500" s="70" t="str">
        <f>VLOOKUP(D500,'Charge Code'!B:D,2,FALSE)</f>
        <v>PT Tiga Daya Digital Indonesia</v>
      </c>
      <c r="D500" s="71" t="str">
        <f>TRIM(IF(A500="","",'PM Tools 2'!$D$5))</f>
        <v>Sick Leave</v>
      </c>
      <c r="E500" s="69">
        <f>IF(A222="","",IF('PM Tools 2'!D227="",'PM Tools 2'!E227,'PM Tools 2'!D227 &amp;" - " &amp; 'PM Tools 2'!E227))</f>
        <v>0</v>
      </c>
      <c r="F500" s="69">
        <f>IF(A222="","",'PM Tools 2'!H227)</f>
        <v>0</v>
      </c>
    </row>
    <row r="501" spans="1:6" x14ac:dyDescent="0.25">
      <c r="A501" s="68" t="str">
        <f>IF(ISBLANK('PM Tools 2'!B228),A500,TEXT('PM Tools 2'!B228,"mm-dd-yy"))</f>
        <v>03-28-22</v>
      </c>
      <c r="B501" s="69" t="str">
        <f>IF(A501="","",'PM Tools 1 '!$C$2)</f>
        <v>Muadz Askarul Muslim</v>
      </c>
      <c r="C501" s="70" t="str">
        <f>VLOOKUP(D501,'Charge Code'!B:D,2,FALSE)</f>
        <v>PT Tiga Daya Digital Indonesia</v>
      </c>
      <c r="D501" s="71" t="str">
        <f>TRIM(IF(A501="","",'PM Tools 2'!$D$5))</f>
        <v>Sick Leave</v>
      </c>
      <c r="E501" s="69">
        <f>IF(A223="","",IF('PM Tools 2'!D228="",'PM Tools 2'!E228,'PM Tools 2'!D228 &amp;" - " &amp; 'PM Tools 2'!E228))</f>
        <v>0</v>
      </c>
      <c r="F501" s="69">
        <f>IF(A223="","",'PM Tools 2'!H228)</f>
        <v>0</v>
      </c>
    </row>
    <row r="502" spans="1:6" x14ac:dyDescent="0.25">
      <c r="A502" s="68" t="str">
        <f>IF(ISBLANK('PM Tools 2'!B229),A501,TEXT('PM Tools 2'!B229,"mm-dd-yy"))</f>
        <v>03-28-22</v>
      </c>
      <c r="B502" s="69" t="str">
        <f>IF(A502="","",'PM Tools 1 '!$C$2)</f>
        <v>Muadz Askarul Muslim</v>
      </c>
      <c r="C502" s="70" t="str">
        <f>VLOOKUP(D502,'Charge Code'!B:D,2,FALSE)</f>
        <v>PT Tiga Daya Digital Indonesia</v>
      </c>
      <c r="D502" s="71" t="str">
        <f>TRIM(IF(A502="","",'PM Tools 2'!$D$5))</f>
        <v>Sick Leave</v>
      </c>
      <c r="E502" s="69">
        <f>IF(A224="","",IF('PM Tools 2'!D229="",'PM Tools 2'!E229,'PM Tools 2'!D229 &amp;" - " &amp; 'PM Tools 2'!E229))</f>
        <v>0</v>
      </c>
      <c r="F502" s="69">
        <f>IF(A224="","",'PM Tools 2'!H229)</f>
        <v>0</v>
      </c>
    </row>
    <row r="503" spans="1:6" x14ac:dyDescent="0.25">
      <c r="A503" s="68" t="str">
        <f>IF(ISBLANK('PM Tools 2'!B230),A502,TEXT('PM Tools 2'!B230,"mm-dd-yy"))</f>
        <v>03-28-22</v>
      </c>
      <c r="B503" s="69" t="str">
        <f>IF(A503="","",'PM Tools 1 '!$C$2)</f>
        <v>Muadz Askarul Muslim</v>
      </c>
      <c r="C503" s="70" t="str">
        <f>VLOOKUP(D503,'Charge Code'!B:D,2,FALSE)</f>
        <v>PT Tiga Daya Digital Indonesia</v>
      </c>
      <c r="D503" s="71" t="str">
        <f>TRIM(IF(A503="","",'PM Tools 2'!$D$5))</f>
        <v>Sick Leave</v>
      </c>
      <c r="E503" s="69">
        <f>IF(A225="","",IF('PM Tools 2'!D230="",'PM Tools 2'!E230,'PM Tools 2'!D230 &amp;" - " &amp; 'PM Tools 2'!E230))</f>
        <v>0</v>
      </c>
      <c r="F503" s="69">
        <f>IF(A225="","",'PM Tools 2'!H230)</f>
        <v>0</v>
      </c>
    </row>
    <row r="504" spans="1:6" x14ac:dyDescent="0.25">
      <c r="A504" s="68" t="str">
        <f>IF(ISBLANK('PM Tools 2'!B231),A503,TEXT('PM Tools 2'!B231,"mm-dd-yy"))</f>
        <v>03-29-22</v>
      </c>
      <c r="B504" s="69" t="str">
        <f>IF(A504="","",'PM Tools 1 '!$C$2)</f>
        <v>Muadz Askarul Muslim</v>
      </c>
      <c r="C504" s="70" t="str">
        <f>VLOOKUP(D504,'Charge Code'!B:D,2,FALSE)</f>
        <v>PT Tiga Daya Digital Indonesia</v>
      </c>
      <c r="D504" s="71" t="str">
        <f>TRIM(IF(A504="","",'PM Tools 2'!$D$5))</f>
        <v>Sick Leave</v>
      </c>
      <c r="E504" s="69">
        <f>IF(A226="","",IF('PM Tools 2'!D231="",'PM Tools 2'!E231,'PM Tools 2'!D231 &amp;" - " &amp; 'PM Tools 2'!E231))</f>
        <v>0</v>
      </c>
      <c r="F504" s="69">
        <f>IF(A226="","",'PM Tools 2'!H231)</f>
        <v>0</v>
      </c>
    </row>
    <row r="505" spans="1:6" x14ac:dyDescent="0.25">
      <c r="A505" s="68" t="str">
        <f>IF(ISBLANK('PM Tools 2'!B232),A504,TEXT('PM Tools 2'!B232,"mm-dd-yy"))</f>
        <v>03-29-22</v>
      </c>
      <c r="B505" s="69" t="str">
        <f>IF(A505="","",'PM Tools 1 '!$C$2)</f>
        <v>Muadz Askarul Muslim</v>
      </c>
      <c r="C505" s="70" t="str">
        <f>VLOOKUP(D505,'Charge Code'!B:D,2,FALSE)</f>
        <v>PT Tiga Daya Digital Indonesia</v>
      </c>
      <c r="D505" s="71" t="str">
        <f>TRIM(IF(A505="","",'PM Tools 2'!$D$5))</f>
        <v>Sick Leave</v>
      </c>
      <c r="E505" s="69">
        <f>IF(A227="","",IF('PM Tools 2'!D232="",'PM Tools 2'!E232,'PM Tools 2'!D232 &amp;" - " &amp; 'PM Tools 2'!E232))</f>
        <v>0</v>
      </c>
      <c r="F505" s="69">
        <f>IF(A227="","",'PM Tools 2'!H232)</f>
        <v>0</v>
      </c>
    </row>
    <row r="506" spans="1:6" x14ac:dyDescent="0.25">
      <c r="A506" s="68" t="str">
        <f>IF(ISBLANK('PM Tools 2'!B233),A505,TEXT('PM Tools 2'!B233,"mm-dd-yy"))</f>
        <v>03-29-22</v>
      </c>
      <c r="B506" s="69" t="str">
        <f>IF(A506="","",'PM Tools 1 '!$C$2)</f>
        <v>Muadz Askarul Muslim</v>
      </c>
      <c r="C506" s="70" t="str">
        <f>VLOOKUP(D506,'Charge Code'!B:D,2,FALSE)</f>
        <v>PT Tiga Daya Digital Indonesia</v>
      </c>
      <c r="D506" s="71" t="str">
        <f>TRIM(IF(A506="","",'PM Tools 2'!$D$5))</f>
        <v>Sick Leave</v>
      </c>
      <c r="E506" s="69">
        <f>IF(A228="","",IF('PM Tools 2'!D233="",'PM Tools 2'!E233,'PM Tools 2'!D233 &amp;" - " &amp; 'PM Tools 2'!E233))</f>
        <v>0</v>
      </c>
      <c r="F506" s="69">
        <f>IF(A228="","",'PM Tools 2'!H233)</f>
        <v>0</v>
      </c>
    </row>
    <row r="507" spans="1:6" x14ac:dyDescent="0.25">
      <c r="A507" s="68" t="str">
        <f>IF(ISBLANK('PM Tools 2'!B234),A506,TEXT('PM Tools 2'!B234,"mm-dd-yy"))</f>
        <v>03-29-22</v>
      </c>
      <c r="B507" s="69" t="str">
        <f>IF(A507="","",'PM Tools 1 '!$C$2)</f>
        <v>Muadz Askarul Muslim</v>
      </c>
      <c r="C507" s="70" t="str">
        <f>VLOOKUP(D507,'Charge Code'!B:D,2,FALSE)</f>
        <v>PT Tiga Daya Digital Indonesia</v>
      </c>
      <c r="D507" s="71" t="str">
        <f>TRIM(IF(A507="","",'PM Tools 2'!$D$5))</f>
        <v>Sick Leave</v>
      </c>
      <c r="E507" s="69">
        <f>IF(A229="","",IF('PM Tools 2'!D234="",'PM Tools 2'!E234,'PM Tools 2'!D234 &amp;" - " &amp; 'PM Tools 2'!E234))</f>
        <v>0</v>
      </c>
      <c r="F507" s="69">
        <f>IF(A229="","",'PM Tools 2'!H234)</f>
        <v>0</v>
      </c>
    </row>
    <row r="508" spans="1:6" x14ac:dyDescent="0.25">
      <c r="A508" s="68" t="str">
        <f>IF(ISBLANK('PM Tools 2'!B235),A507,TEXT('PM Tools 2'!B235,"mm-dd-yy"))</f>
        <v>03-29-22</v>
      </c>
      <c r="B508" s="69" t="str">
        <f>IF(A508="","",'PM Tools 1 '!$C$2)</f>
        <v>Muadz Askarul Muslim</v>
      </c>
      <c r="C508" s="70" t="str">
        <f>VLOOKUP(D508,'Charge Code'!B:D,2,FALSE)</f>
        <v>PT Tiga Daya Digital Indonesia</v>
      </c>
      <c r="D508" s="71" t="str">
        <f>TRIM(IF(A508="","",'PM Tools 2'!$D$5))</f>
        <v>Sick Leave</v>
      </c>
      <c r="E508" s="69">
        <f>IF(A230="","",IF('PM Tools 2'!D235="",'PM Tools 2'!E235,'PM Tools 2'!D235 &amp;" - " &amp; 'PM Tools 2'!E235))</f>
        <v>0</v>
      </c>
      <c r="F508" s="69">
        <f>IF(A230="","",'PM Tools 2'!H235)</f>
        <v>0</v>
      </c>
    </row>
    <row r="509" spans="1:6" x14ac:dyDescent="0.25">
      <c r="A509" s="68" t="str">
        <f>IF(ISBLANK('PM Tools 2'!B236),A508,TEXT('PM Tools 2'!B236,"mm-dd-yy"))</f>
        <v>03-29-22</v>
      </c>
      <c r="B509" s="69" t="str">
        <f>IF(A509="","",'PM Tools 1 '!$C$2)</f>
        <v>Muadz Askarul Muslim</v>
      </c>
      <c r="C509" s="70" t="str">
        <f>VLOOKUP(D509,'Charge Code'!B:D,2,FALSE)</f>
        <v>PT Tiga Daya Digital Indonesia</v>
      </c>
      <c r="D509" s="71" t="str">
        <f>TRIM(IF(A509="","",'PM Tools 2'!$D$5))</f>
        <v>Sick Leave</v>
      </c>
      <c r="E509" s="69">
        <f>IF(A231="","",IF('PM Tools 2'!D236="",'PM Tools 2'!E236,'PM Tools 2'!D236 &amp;" - " &amp; 'PM Tools 2'!E236))</f>
        <v>0</v>
      </c>
      <c r="F509" s="69">
        <f>IF(A231="","",'PM Tools 2'!H236)</f>
        <v>0</v>
      </c>
    </row>
    <row r="510" spans="1:6" x14ac:dyDescent="0.25">
      <c r="A510" s="68" t="str">
        <f>IF(ISBLANK('PM Tools 2'!B237),A509,TEXT('PM Tools 2'!B237,"mm-dd-yy"))</f>
        <v>03-29-22</v>
      </c>
      <c r="B510" s="69" t="str">
        <f>IF(A510="","",'PM Tools 1 '!$C$2)</f>
        <v>Muadz Askarul Muslim</v>
      </c>
      <c r="C510" s="70" t="str">
        <f>VLOOKUP(D510,'Charge Code'!B:D,2,FALSE)</f>
        <v>PT Tiga Daya Digital Indonesia</v>
      </c>
      <c r="D510" s="71" t="str">
        <f>TRIM(IF(A510="","",'PM Tools 2'!$D$5))</f>
        <v>Sick Leave</v>
      </c>
      <c r="E510" s="69">
        <f>IF(A232="","",IF('PM Tools 2'!D237="",'PM Tools 2'!E237,'PM Tools 2'!D237 &amp;" - " &amp; 'PM Tools 2'!E237))</f>
        <v>0</v>
      </c>
      <c r="F510" s="69">
        <f>IF(A232="","",'PM Tools 2'!H237)</f>
        <v>0</v>
      </c>
    </row>
    <row r="511" spans="1:6" x14ac:dyDescent="0.25">
      <c r="A511" s="68" t="str">
        <f>IF(ISBLANK('PM Tools 2'!B238),A510,TEXT('PM Tools 2'!B238,"mm-dd-yy"))</f>
        <v>03-29-22</v>
      </c>
      <c r="B511" s="69" t="str">
        <f>IF(A511="","",'PM Tools 1 '!$C$2)</f>
        <v>Muadz Askarul Muslim</v>
      </c>
      <c r="C511" s="70" t="str">
        <f>VLOOKUP(D511,'Charge Code'!B:D,2,FALSE)</f>
        <v>PT Tiga Daya Digital Indonesia</v>
      </c>
      <c r="D511" s="71" t="str">
        <f>TRIM(IF(A511="","",'PM Tools 2'!$D$5))</f>
        <v>Sick Leave</v>
      </c>
      <c r="E511" s="69">
        <f>IF(A233="","",IF('PM Tools 2'!D238="",'PM Tools 2'!E238,'PM Tools 2'!D238 &amp;" - " &amp; 'PM Tools 2'!E238))</f>
        <v>0</v>
      </c>
      <c r="F511" s="69">
        <f>IF(A233="","",'PM Tools 2'!H238)</f>
        <v>0</v>
      </c>
    </row>
    <row r="512" spans="1:6" x14ac:dyDescent="0.25">
      <c r="A512" s="68" t="str">
        <f>IF(ISBLANK('PM Tools 2'!B239),A511,TEXT('PM Tools 2'!B239,"mm-dd-yy"))</f>
        <v>03-29-22</v>
      </c>
      <c r="B512" s="69" t="str">
        <f>IF(A512="","",'PM Tools 1 '!$C$2)</f>
        <v>Muadz Askarul Muslim</v>
      </c>
      <c r="C512" s="70" t="str">
        <f>VLOOKUP(D512,'Charge Code'!B:D,2,FALSE)</f>
        <v>PT Tiga Daya Digital Indonesia</v>
      </c>
      <c r="D512" s="71" t="str">
        <f>TRIM(IF(A512="","",'PM Tools 2'!$D$5))</f>
        <v>Sick Leave</v>
      </c>
      <c r="E512" s="69">
        <f>IF(A234="","",IF('PM Tools 2'!D239="",'PM Tools 2'!E239,'PM Tools 2'!D239 &amp;" - " &amp; 'PM Tools 2'!E239))</f>
        <v>0</v>
      </c>
      <c r="F512" s="69">
        <f>IF(A234="","",'PM Tools 2'!H239)</f>
        <v>0</v>
      </c>
    </row>
    <row r="513" spans="1:6" x14ac:dyDescent="0.25">
      <c r="A513" s="68" t="str">
        <f>IF(ISBLANK('PM Tools 2'!B240),A512,TEXT('PM Tools 2'!B240,"mm-dd-yy"))</f>
        <v>03-29-22</v>
      </c>
      <c r="B513" s="69" t="str">
        <f>IF(A513="","",'PM Tools 1 '!$C$2)</f>
        <v>Muadz Askarul Muslim</v>
      </c>
      <c r="C513" s="70" t="str">
        <f>VLOOKUP(D513,'Charge Code'!B:D,2,FALSE)</f>
        <v>PT Tiga Daya Digital Indonesia</v>
      </c>
      <c r="D513" s="71" t="str">
        <f>TRIM(IF(A513="","",'PM Tools 2'!$D$5))</f>
        <v>Sick Leave</v>
      </c>
      <c r="E513" s="69">
        <f>IF(A235="","",IF('PM Tools 2'!D240="",'PM Tools 2'!E240,'PM Tools 2'!D240 &amp;" - " &amp; 'PM Tools 2'!E240))</f>
        <v>0</v>
      </c>
      <c r="F513" s="69">
        <f>IF(A235="","",'PM Tools 2'!H240)</f>
        <v>0</v>
      </c>
    </row>
    <row r="514" spans="1:6" x14ac:dyDescent="0.25">
      <c r="A514" s="68" t="str">
        <f>IF(ISBLANK('PM Tools 2'!B241),A513,TEXT('PM Tools 2'!B241,"mm-dd-yy"))</f>
        <v>03-29-22</v>
      </c>
      <c r="B514" s="69" t="str">
        <f>IF(A514="","",'PM Tools 1 '!$C$2)</f>
        <v>Muadz Askarul Muslim</v>
      </c>
      <c r="C514" s="70" t="str">
        <f>VLOOKUP(D514,'Charge Code'!B:D,2,FALSE)</f>
        <v>PT Tiga Daya Digital Indonesia</v>
      </c>
      <c r="D514" s="71" t="str">
        <f>TRIM(IF(A514="","",'PM Tools 2'!$D$5))</f>
        <v>Sick Leave</v>
      </c>
      <c r="E514" s="69">
        <f>IF(A236="","",IF('PM Tools 2'!D241="",'PM Tools 2'!E241,'PM Tools 2'!D241 &amp;" - " &amp; 'PM Tools 2'!E241))</f>
        <v>0</v>
      </c>
      <c r="F514" s="69">
        <f>IF(A236="","",'PM Tools 2'!H241)</f>
        <v>0</v>
      </c>
    </row>
    <row r="515" spans="1:6" x14ac:dyDescent="0.25">
      <c r="A515" s="68" t="str">
        <f>IF(ISBLANK('PM Tools 2'!B242),A514,TEXT('PM Tools 2'!B242,"mm-dd-yy"))</f>
        <v>03-29-22</v>
      </c>
      <c r="B515" s="69" t="str">
        <f>IF(A515="","",'PM Tools 1 '!$C$2)</f>
        <v>Muadz Askarul Muslim</v>
      </c>
      <c r="C515" s="70" t="str">
        <f>VLOOKUP(D515,'Charge Code'!B:D,2,FALSE)</f>
        <v>PT Tiga Daya Digital Indonesia</v>
      </c>
      <c r="D515" s="71" t="str">
        <f>TRIM(IF(A515="","",'PM Tools 2'!$D$5))</f>
        <v>Sick Leave</v>
      </c>
      <c r="E515" s="69">
        <f>IF(A237="","",IF('PM Tools 2'!D242="",'PM Tools 2'!E242,'PM Tools 2'!D242 &amp;" - " &amp; 'PM Tools 2'!E242))</f>
        <v>0</v>
      </c>
      <c r="F515" s="69">
        <f>IF(A237="","",'PM Tools 2'!H242)</f>
        <v>0</v>
      </c>
    </row>
    <row r="516" spans="1:6" x14ac:dyDescent="0.25">
      <c r="A516" s="68" t="str">
        <f>IF(ISBLANK('PM Tools 2'!B243),A515,TEXT('PM Tools 2'!B243,"mm-dd-yy"))</f>
        <v>03-29-22</v>
      </c>
      <c r="B516" s="69" t="str">
        <f>IF(A516="","",'PM Tools 1 '!$C$2)</f>
        <v>Muadz Askarul Muslim</v>
      </c>
      <c r="C516" s="70" t="str">
        <f>VLOOKUP(D516,'Charge Code'!B:D,2,FALSE)</f>
        <v>PT Tiga Daya Digital Indonesia</v>
      </c>
      <c r="D516" s="71" t="str">
        <f>TRIM(IF(A516="","",'PM Tools 2'!$D$5))</f>
        <v>Sick Leave</v>
      </c>
      <c r="E516" s="69">
        <f>IF(A238="","",IF('PM Tools 2'!D243="",'PM Tools 2'!E243,'PM Tools 2'!D243 &amp;" - " &amp; 'PM Tools 2'!E243))</f>
        <v>0</v>
      </c>
      <c r="F516" s="69">
        <f>IF(A238="","",'PM Tools 2'!H243)</f>
        <v>0</v>
      </c>
    </row>
    <row r="517" spans="1:6" x14ac:dyDescent="0.25">
      <c r="A517" s="68" t="str">
        <f>IF(ISBLANK('PM Tools 2'!B244),A516,TEXT('PM Tools 2'!B244,"mm-dd-yy"))</f>
        <v>03-29-22</v>
      </c>
      <c r="B517" s="69" t="str">
        <f>IF(A517="","",'PM Tools 1 '!$C$2)</f>
        <v>Muadz Askarul Muslim</v>
      </c>
      <c r="C517" s="70" t="str">
        <f>VLOOKUP(D517,'Charge Code'!B:D,2,FALSE)</f>
        <v>PT Tiga Daya Digital Indonesia</v>
      </c>
      <c r="D517" s="71" t="str">
        <f>TRIM(IF(A517="","",'PM Tools 2'!$D$5))</f>
        <v>Sick Leave</v>
      </c>
      <c r="E517" s="69">
        <f>IF(A239="","",IF('PM Tools 2'!D244="",'PM Tools 2'!E244,'PM Tools 2'!D244 &amp;" - " &amp; 'PM Tools 2'!E244))</f>
        <v>0</v>
      </c>
      <c r="F517" s="69">
        <f>IF(A239="","",'PM Tools 2'!H244)</f>
        <v>0</v>
      </c>
    </row>
    <row r="518" spans="1:6" x14ac:dyDescent="0.25">
      <c r="A518" s="68" t="str">
        <f>IF(ISBLANK('PM Tools 2'!B245),A517,TEXT('PM Tools 2'!B245,"mm-dd-yy"))</f>
        <v>03-29-22</v>
      </c>
      <c r="B518" s="69" t="str">
        <f>IF(A518="","",'PM Tools 1 '!$C$2)</f>
        <v>Muadz Askarul Muslim</v>
      </c>
      <c r="C518" s="70" t="str">
        <f>VLOOKUP(D518,'Charge Code'!B:D,2,FALSE)</f>
        <v>PT Tiga Daya Digital Indonesia</v>
      </c>
      <c r="D518" s="71" t="str">
        <f>TRIM(IF(A518="","",'PM Tools 2'!$D$5))</f>
        <v>Sick Leave</v>
      </c>
      <c r="E518" s="69">
        <f>IF(A240="","",IF('PM Tools 2'!D245="",'PM Tools 2'!E245,'PM Tools 2'!D245 &amp;" - " &amp; 'PM Tools 2'!E245))</f>
        <v>0</v>
      </c>
      <c r="F518" s="69">
        <f>IF(A240="","",'PM Tools 2'!H245)</f>
        <v>0</v>
      </c>
    </row>
    <row r="519" spans="1:6" x14ac:dyDescent="0.25">
      <c r="A519" s="68" t="str">
        <f>IF(ISBLANK('PM Tools 2'!B246),A518,TEXT('PM Tools 2'!B246,"mm-dd-yy"))</f>
        <v>03-29-22</v>
      </c>
      <c r="B519" s="69" t="str">
        <f>IF(A519="","",'PM Tools 1 '!$C$2)</f>
        <v>Muadz Askarul Muslim</v>
      </c>
      <c r="C519" s="70" t="str">
        <f>VLOOKUP(D519,'Charge Code'!B:D,2,FALSE)</f>
        <v>PT Tiga Daya Digital Indonesia</v>
      </c>
      <c r="D519" s="71" t="str">
        <f>TRIM(IF(A519="","",'PM Tools 2'!$D$5))</f>
        <v>Sick Leave</v>
      </c>
      <c r="E519" s="69">
        <f>IF(A241="","",IF('PM Tools 2'!D246="",'PM Tools 2'!E246,'PM Tools 2'!D246 &amp;" - " &amp; 'PM Tools 2'!E246))</f>
        <v>0</v>
      </c>
      <c r="F519" s="69">
        <f>IF(A241="","",'PM Tools 2'!H246)</f>
        <v>0</v>
      </c>
    </row>
    <row r="520" spans="1:6" x14ac:dyDescent="0.25">
      <c r="A520" s="68" t="str">
        <f>IF(ISBLANK('PM Tools 2'!B247),A519,TEXT('PM Tools 2'!B247,"mm-dd-yy"))</f>
        <v>03-30-22</v>
      </c>
      <c r="B520" s="69" t="str">
        <f>IF(A520="","",'PM Tools 1 '!$C$2)</f>
        <v>Muadz Askarul Muslim</v>
      </c>
      <c r="C520" s="70" t="str">
        <f>VLOOKUP(D520,'Charge Code'!B:D,2,FALSE)</f>
        <v>PT Tiga Daya Digital Indonesia</v>
      </c>
      <c r="D520" s="71" t="str">
        <f>TRIM(IF(A520="","",'PM Tools 2'!$D$5))</f>
        <v>Sick Leave</v>
      </c>
      <c r="E520" s="69">
        <f>IF(A242="","",IF('PM Tools 2'!D247="",'PM Tools 2'!E247,'PM Tools 2'!D247 &amp;" - " &amp; 'PM Tools 2'!E247))</f>
        <v>0</v>
      </c>
      <c r="F520" s="69">
        <f>IF(A242="","",'PM Tools 2'!H247)</f>
        <v>0</v>
      </c>
    </row>
    <row r="521" spans="1:6" x14ac:dyDescent="0.25">
      <c r="A521" s="68" t="str">
        <f>IF(ISBLANK('PM Tools 2'!B248),A520,TEXT('PM Tools 2'!B248,"mm-dd-yy"))</f>
        <v>03-30-22</v>
      </c>
      <c r="B521" s="69" t="str">
        <f>IF(A521="","",'PM Tools 1 '!$C$2)</f>
        <v>Muadz Askarul Muslim</v>
      </c>
      <c r="C521" s="70" t="str">
        <f>VLOOKUP(D521,'Charge Code'!B:D,2,FALSE)</f>
        <v>PT Tiga Daya Digital Indonesia</v>
      </c>
      <c r="D521" s="71" t="str">
        <f>TRIM(IF(A521="","",'PM Tools 2'!$D$5))</f>
        <v>Sick Leave</v>
      </c>
      <c r="E521" s="69">
        <f>IF(A243="","",IF('PM Tools 2'!D248="",'PM Tools 2'!E248,'PM Tools 2'!D248 &amp;" - " &amp; 'PM Tools 2'!E248))</f>
        <v>0</v>
      </c>
      <c r="F521" s="69">
        <f>IF(A243="","",'PM Tools 2'!H248)</f>
        <v>0</v>
      </c>
    </row>
    <row r="522" spans="1:6" x14ac:dyDescent="0.25">
      <c r="A522" s="68" t="str">
        <f>IF(ISBLANK('PM Tools 2'!B249),A521,TEXT('PM Tools 2'!B249,"mm-dd-yy"))</f>
        <v>03-30-22</v>
      </c>
      <c r="B522" s="69" t="str">
        <f>IF(A522="","",'PM Tools 1 '!$C$2)</f>
        <v>Muadz Askarul Muslim</v>
      </c>
      <c r="C522" s="70" t="str">
        <f>VLOOKUP(D522,'Charge Code'!B:D,2,FALSE)</f>
        <v>PT Tiga Daya Digital Indonesia</v>
      </c>
      <c r="D522" s="71" t="str">
        <f>TRIM(IF(A522="","",'PM Tools 2'!$D$5))</f>
        <v>Sick Leave</v>
      </c>
      <c r="E522" s="69">
        <f>IF(A244="","",IF('PM Tools 2'!D249="",'PM Tools 2'!E249,'PM Tools 2'!D249 &amp;" - " &amp; 'PM Tools 2'!E249))</f>
        <v>0</v>
      </c>
      <c r="F522" s="69">
        <f>IF(A244="","",'PM Tools 2'!H249)</f>
        <v>0</v>
      </c>
    </row>
    <row r="523" spans="1:6" x14ac:dyDescent="0.25">
      <c r="A523" s="68" t="str">
        <f>IF(ISBLANK('PM Tools 2'!B250),A522,TEXT('PM Tools 2'!B250,"mm-dd-yy"))</f>
        <v>03-30-22</v>
      </c>
      <c r="B523" s="69" t="str">
        <f>IF(A523="","",'PM Tools 1 '!$C$2)</f>
        <v>Muadz Askarul Muslim</v>
      </c>
      <c r="C523" s="70" t="str">
        <f>VLOOKUP(D523,'Charge Code'!B:D,2,FALSE)</f>
        <v>PT Tiga Daya Digital Indonesia</v>
      </c>
      <c r="D523" s="71" t="str">
        <f>TRIM(IF(A523="","",'PM Tools 2'!$D$5))</f>
        <v>Sick Leave</v>
      </c>
      <c r="E523" s="69">
        <f>IF(A245="","",IF('PM Tools 2'!D250="",'PM Tools 2'!E250,'PM Tools 2'!D250 &amp;" - " &amp; 'PM Tools 2'!E250))</f>
        <v>0</v>
      </c>
      <c r="F523" s="69">
        <f>IF(A245="","",'PM Tools 2'!H250)</f>
        <v>0</v>
      </c>
    </row>
    <row r="524" spans="1:6" x14ac:dyDescent="0.25">
      <c r="A524" s="68" t="str">
        <f>IF(ISBLANK('PM Tools 2'!B251),A523,TEXT('PM Tools 2'!B251,"mm-dd-yy"))</f>
        <v>03-30-22</v>
      </c>
      <c r="B524" s="69" t="str">
        <f>IF(A524="","",'PM Tools 1 '!$C$2)</f>
        <v>Muadz Askarul Muslim</v>
      </c>
      <c r="C524" s="70" t="str">
        <f>VLOOKUP(D524,'Charge Code'!B:D,2,FALSE)</f>
        <v>PT Tiga Daya Digital Indonesia</v>
      </c>
      <c r="D524" s="71" t="str">
        <f>TRIM(IF(A524="","",'PM Tools 2'!$D$5))</f>
        <v>Sick Leave</v>
      </c>
      <c r="E524" s="69">
        <f>IF(A246="","",IF('PM Tools 2'!D251="",'PM Tools 2'!E251,'PM Tools 2'!D251 &amp;" - " &amp; 'PM Tools 2'!E251))</f>
        <v>0</v>
      </c>
      <c r="F524" s="69">
        <f>IF(A246="","",'PM Tools 2'!H251)</f>
        <v>0</v>
      </c>
    </row>
    <row r="525" spans="1:6" x14ac:dyDescent="0.25">
      <c r="A525" s="68" t="str">
        <f>IF(ISBLANK('PM Tools 2'!B252),A524,TEXT('PM Tools 2'!B252,"mm-dd-yy"))</f>
        <v>03-30-22</v>
      </c>
      <c r="B525" s="69" t="str">
        <f>IF(A525="","",'PM Tools 1 '!$C$2)</f>
        <v>Muadz Askarul Muslim</v>
      </c>
      <c r="C525" s="70" t="str">
        <f>VLOOKUP(D525,'Charge Code'!B:D,2,FALSE)</f>
        <v>PT Tiga Daya Digital Indonesia</v>
      </c>
      <c r="D525" s="71" t="str">
        <f>TRIM(IF(A525="","",'PM Tools 2'!$D$5))</f>
        <v>Sick Leave</v>
      </c>
      <c r="E525" s="69">
        <f>IF(A247="","",IF('PM Tools 2'!D252="",'PM Tools 2'!E252,'PM Tools 2'!D252 &amp;" - " &amp; 'PM Tools 2'!E252))</f>
        <v>0</v>
      </c>
      <c r="F525" s="69">
        <f>IF(A247="","",'PM Tools 2'!H252)</f>
        <v>0</v>
      </c>
    </row>
    <row r="526" spans="1:6" x14ac:dyDescent="0.25">
      <c r="A526" s="68" t="str">
        <f>IF(ISBLANK('PM Tools 2'!B253),A525,TEXT('PM Tools 2'!B253,"mm-dd-yy"))</f>
        <v>03-30-22</v>
      </c>
      <c r="B526" s="69" t="str">
        <f>IF(A526="","",'PM Tools 1 '!$C$2)</f>
        <v>Muadz Askarul Muslim</v>
      </c>
      <c r="C526" s="70" t="str">
        <f>VLOOKUP(D526,'Charge Code'!B:D,2,FALSE)</f>
        <v>PT Tiga Daya Digital Indonesia</v>
      </c>
      <c r="D526" s="71" t="str">
        <f>TRIM(IF(A526="","",'PM Tools 2'!$D$5))</f>
        <v>Sick Leave</v>
      </c>
      <c r="E526" s="69">
        <f>IF(A248="","",IF('PM Tools 2'!D253="",'PM Tools 2'!E253,'PM Tools 2'!D253 &amp;" - " &amp; 'PM Tools 2'!E253))</f>
        <v>0</v>
      </c>
      <c r="F526" s="69">
        <f>IF(A248="","",'PM Tools 2'!H253)</f>
        <v>0</v>
      </c>
    </row>
    <row r="527" spans="1:6" x14ac:dyDescent="0.25">
      <c r="A527" s="68" t="str">
        <f>IF(ISBLANK('PM Tools 2'!B254),A526,TEXT('PM Tools 2'!B254,"mm-dd-yy"))</f>
        <v>03-30-22</v>
      </c>
      <c r="B527" s="69" t="str">
        <f>IF(A527="","",'PM Tools 1 '!$C$2)</f>
        <v>Muadz Askarul Muslim</v>
      </c>
      <c r="C527" s="70" t="str">
        <f>VLOOKUP(D527,'Charge Code'!B:D,2,FALSE)</f>
        <v>PT Tiga Daya Digital Indonesia</v>
      </c>
      <c r="D527" s="71" t="str">
        <f>TRIM(IF(A527="","",'PM Tools 2'!$D$5))</f>
        <v>Sick Leave</v>
      </c>
      <c r="E527" s="69">
        <f>IF(A249="","",IF('PM Tools 2'!D254="",'PM Tools 2'!E254,'PM Tools 2'!D254 &amp;" - " &amp; 'PM Tools 2'!E254))</f>
        <v>0</v>
      </c>
      <c r="F527" s="69">
        <f>IF(A249="","",'PM Tools 2'!H254)</f>
        <v>0</v>
      </c>
    </row>
    <row r="528" spans="1:6" x14ac:dyDescent="0.25">
      <c r="A528" s="68" t="str">
        <f>IF(ISBLANK('PM Tools 2'!B255),A527,TEXT('PM Tools 2'!B255,"mm-dd-yy"))</f>
        <v>03-30-22</v>
      </c>
      <c r="B528" s="69" t="str">
        <f>IF(A528="","",'PM Tools 1 '!$C$2)</f>
        <v>Muadz Askarul Muslim</v>
      </c>
      <c r="C528" s="70" t="str">
        <f>VLOOKUP(D528,'Charge Code'!B:D,2,FALSE)</f>
        <v>PT Tiga Daya Digital Indonesia</v>
      </c>
      <c r="D528" s="71" t="str">
        <f>TRIM(IF(A528="","",'PM Tools 2'!$D$5))</f>
        <v>Sick Leave</v>
      </c>
      <c r="E528" s="69">
        <f>IF(A250="","",IF('PM Tools 2'!D255="",'PM Tools 2'!E255,'PM Tools 2'!D255 &amp;" - " &amp; 'PM Tools 2'!E255))</f>
        <v>0</v>
      </c>
      <c r="F528" s="69">
        <f>IF(A250="","",'PM Tools 2'!H255)</f>
        <v>0</v>
      </c>
    </row>
    <row r="529" spans="1:6" x14ac:dyDescent="0.25">
      <c r="A529" s="68" t="str">
        <f>IF(ISBLANK('PM Tools 2'!B256),A528,TEXT('PM Tools 2'!B256,"mm-dd-yy"))</f>
        <v>03-30-22</v>
      </c>
      <c r="B529" s="69" t="str">
        <f>IF(A529="","",'PM Tools 1 '!$C$2)</f>
        <v>Muadz Askarul Muslim</v>
      </c>
      <c r="C529" s="70" t="str">
        <f>VLOOKUP(D529,'Charge Code'!B:D,2,FALSE)</f>
        <v>PT Tiga Daya Digital Indonesia</v>
      </c>
      <c r="D529" s="71" t="str">
        <f>TRIM(IF(A529="","",'PM Tools 2'!$D$5))</f>
        <v>Sick Leave</v>
      </c>
      <c r="E529" s="69">
        <f>IF(A251="","",IF('PM Tools 2'!D256="",'PM Tools 2'!E256,'PM Tools 2'!D256 &amp;" - " &amp; 'PM Tools 2'!E256))</f>
        <v>0</v>
      </c>
      <c r="F529" s="69">
        <f>IF(A251="","",'PM Tools 2'!H256)</f>
        <v>0</v>
      </c>
    </row>
    <row r="530" spans="1:6" x14ac:dyDescent="0.25">
      <c r="A530" s="68" t="str">
        <f>IF(ISBLANK('PM Tools 2'!B257),A529,TEXT('PM Tools 2'!B257,"mm-dd-yy"))</f>
        <v>03-30-22</v>
      </c>
      <c r="B530" s="69" t="str">
        <f>IF(A530="","",'PM Tools 1 '!$C$2)</f>
        <v>Muadz Askarul Muslim</v>
      </c>
      <c r="C530" s="70" t="str">
        <f>VLOOKUP(D530,'Charge Code'!B:D,2,FALSE)</f>
        <v>PT Tiga Daya Digital Indonesia</v>
      </c>
      <c r="D530" s="71" t="str">
        <f>TRIM(IF(A530="","",'PM Tools 2'!$D$5))</f>
        <v>Sick Leave</v>
      </c>
      <c r="E530" s="69">
        <f>IF(A252="","",IF('PM Tools 2'!D257="",'PM Tools 2'!E257,'PM Tools 2'!D257 &amp;" - " &amp; 'PM Tools 2'!E257))</f>
        <v>0</v>
      </c>
      <c r="F530" s="69">
        <f>IF(A252="","",'PM Tools 2'!H257)</f>
        <v>0</v>
      </c>
    </row>
    <row r="531" spans="1:6" x14ac:dyDescent="0.25">
      <c r="A531" s="68" t="str">
        <f>IF(ISBLANK('PM Tools 2'!B258),A530,TEXT('PM Tools 2'!B258,"mm-dd-yy"))</f>
        <v>03-30-22</v>
      </c>
      <c r="B531" s="69" t="str">
        <f>IF(A531="","",'PM Tools 1 '!$C$2)</f>
        <v>Muadz Askarul Muslim</v>
      </c>
      <c r="C531" s="70" t="str">
        <f>VLOOKUP(D531,'Charge Code'!B:D,2,FALSE)</f>
        <v>PT Tiga Daya Digital Indonesia</v>
      </c>
      <c r="D531" s="71" t="str">
        <f>TRIM(IF(A531="","",'PM Tools 2'!$D$5))</f>
        <v>Sick Leave</v>
      </c>
      <c r="E531" s="69">
        <f>IF(A253="","",IF('PM Tools 2'!D258="",'PM Tools 2'!E258,'PM Tools 2'!D258 &amp;" - " &amp; 'PM Tools 2'!E258))</f>
        <v>0</v>
      </c>
      <c r="F531" s="69">
        <f>IF(A253="","",'PM Tools 2'!H258)</f>
        <v>0</v>
      </c>
    </row>
    <row r="532" spans="1:6" x14ac:dyDescent="0.25">
      <c r="A532" s="68" t="str">
        <f>IF(ISBLANK('PM Tools 2'!B259),A531,TEXT('PM Tools 2'!B259,"mm-dd-yy"))</f>
        <v>03-30-22</v>
      </c>
      <c r="B532" s="69" t="str">
        <f>IF(A532="","",'PM Tools 1 '!$C$2)</f>
        <v>Muadz Askarul Muslim</v>
      </c>
      <c r="C532" s="70" t="str">
        <f>VLOOKUP(D532,'Charge Code'!B:D,2,FALSE)</f>
        <v>PT Tiga Daya Digital Indonesia</v>
      </c>
      <c r="D532" s="71" t="str">
        <f>TRIM(IF(A532="","",'PM Tools 2'!$D$5))</f>
        <v>Sick Leave</v>
      </c>
      <c r="E532" s="69">
        <f>IF(A254="","",IF('PM Tools 2'!D259="",'PM Tools 2'!E259,'PM Tools 2'!D259 &amp;" - " &amp; 'PM Tools 2'!E259))</f>
        <v>0</v>
      </c>
      <c r="F532" s="69">
        <f>IF(A254="","",'PM Tools 2'!H259)</f>
        <v>0</v>
      </c>
    </row>
    <row r="533" spans="1:6" x14ac:dyDescent="0.25">
      <c r="A533" s="68" t="str">
        <f>IF(ISBLANK('PM Tools 2'!B260),A532,TEXT('PM Tools 2'!B260,"mm-dd-yy"))</f>
        <v>03-30-22</v>
      </c>
      <c r="B533" s="69" t="str">
        <f>IF(A533="","",'PM Tools 1 '!$C$2)</f>
        <v>Muadz Askarul Muslim</v>
      </c>
      <c r="C533" s="70" t="str">
        <f>VLOOKUP(D533,'Charge Code'!B:D,2,FALSE)</f>
        <v>PT Tiga Daya Digital Indonesia</v>
      </c>
      <c r="D533" s="71" t="str">
        <f>TRIM(IF(A533="","",'PM Tools 2'!$D$5))</f>
        <v>Sick Leave</v>
      </c>
      <c r="E533" s="69">
        <f>IF(A255="","",IF('PM Tools 2'!D260="",'PM Tools 2'!E260,'PM Tools 2'!D260 &amp;" - " &amp; 'PM Tools 2'!E260))</f>
        <v>0</v>
      </c>
      <c r="F533" s="69">
        <f>IF(A255="","",'PM Tools 2'!H260)</f>
        <v>0</v>
      </c>
    </row>
    <row r="534" spans="1:6" x14ac:dyDescent="0.25">
      <c r="A534" s="68" t="str">
        <f>IF(ISBLANK('PM Tools 2'!B261),A533,TEXT('PM Tools 2'!B261,"mm-dd-yy"))</f>
        <v>03-30-22</v>
      </c>
      <c r="B534" s="69" t="str">
        <f>IF(A534="","",'PM Tools 1 '!$C$2)</f>
        <v>Muadz Askarul Muslim</v>
      </c>
      <c r="C534" s="70" t="str">
        <f>VLOOKUP(D534,'Charge Code'!B:D,2,FALSE)</f>
        <v>PT Tiga Daya Digital Indonesia</v>
      </c>
      <c r="D534" s="71" t="str">
        <f>TRIM(IF(A534="","",'PM Tools 2'!$D$5))</f>
        <v>Sick Leave</v>
      </c>
      <c r="E534" s="69">
        <f>IF(A256="","",IF('PM Tools 2'!D261="",'PM Tools 2'!E261,'PM Tools 2'!D261 &amp;" - " &amp; 'PM Tools 2'!E261))</f>
        <v>0</v>
      </c>
      <c r="F534" s="69">
        <f>IF(A256="","",'PM Tools 2'!H261)</f>
        <v>0</v>
      </c>
    </row>
    <row r="535" spans="1:6" x14ac:dyDescent="0.25">
      <c r="A535" s="68" t="str">
        <f>IF(ISBLANK('PM Tools 2'!B262),A534,TEXT('PM Tools 2'!B262,"mm-dd-yy"))</f>
        <v>03-30-22</v>
      </c>
      <c r="B535" s="69" t="str">
        <f>IF(A535="","",'PM Tools 1 '!$C$2)</f>
        <v>Muadz Askarul Muslim</v>
      </c>
      <c r="C535" s="70" t="str">
        <f>VLOOKUP(D535,'Charge Code'!B:D,2,FALSE)</f>
        <v>PT Tiga Daya Digital Indonesia</v>
      </c>
      <c r="D535" s="71" t="str">
        <f>TRIM(IF(A535="","",'PM Tools 2'!$D$5))</f>
        <v>Sick Leave</v>
      </c>
      <c r="E535" s="69">
        <f>IF(A257="","",IF('PM Tools 2'!D262="",'PM Tools 2'!E262,'PM Tools 2'!D262 &amp;" - " &amp; 'PM Tools 2'!E262))</f>
        <v>0</v>
      </c>
      <c r="F535" s="69">
        <f>IF(A257="","",'PM Tools 2'!H262)</f>
        <v>0</v>
      </c>
    </row>
    <row r="536" spans="1:6" x14ac:dyDescent="0.25">
      <c r="A536" s="68" t="str">
        <f>IF(ISBLANK('PM Tools 2'!B263),A535,TEXT('PM Tools 2'!B263,"mm-dd-yy"))</f>
        <v>03-31-22</v>
      </c>
      <c r="B536" s="69" t="str">
        <f>IF(A536="","",'PM Tools 1 '!$C$2)</f>
        <v>Muadz Askarul Muslim</v>
      </c>
      <c r="C536" s="70" t="str">
        <f>VLOOKUP(D536,'Charge Code'!B:D,2,FALSE)</f>
        <v>PT Tiga Daya Digital Indonesia</v>
      </c>
      <c r="D536" s="71" t="str">
        <f>TRIM(IF(A536="","",'PM Tools 2'!$D$5))</f>
        <v>Sick Leave</v>
      </c>
      <c r="E536" s="69">
        <f>IF(A258="","",IF('PM Tools 2'!D263="",'PM Tools 2'!E263,'PM Tools 2'!D263 &amp;" - " &amp; 'PM Tools 2'!E263))</f>
        <v>0</v>
      </c>
      <c r="F536" s="69">
        <f>IF(A258="","",'PM Tools 2'!H263)</f>
        <v>0</v>
      </c>
    </row>
    <row r="537" spans="1:6" x14ac:dyDescent="0.25">
      <c r="A537" s="68" t="str">
        <f>IF(ISBLANK('PM Tools 2'!B264),A536,TEXT('PM Tools 2'!B264,"mm-dd-yy"))</f>
        <v>03-31-22</v>
      </c>
      <c r="B537" s="69" t="str">
        <f>IF(A537="","",'PM Tools 1 '!$C$2)</f>
        <v>Muadz Askarul Muslim</v>
      </c>
      <c r="C537" s="70" t="str">
        <f>VLOOKUP(D537,'Charge Code'!B:D,2,FALSE)</f>
        <v>PT Tiga Daya Digital Indonesia</v>
      </c>
      <c r="D537" s="71" t="str">
        <f>TRIM(IF(A537="","",'PM Tools 2'!$D$5))</f>
        <v>Sick Leave</v>
      </c>
      <c r="E537" s="69">
        <f>IF(A259="","",IF('PM Tools 2'!D264="",'PM Tools 2'!E264,'PM Tools 2'!D264 &amp;" - " &amp; 'PM Tools 2'!E264))</f>
        <v>0</v>
      </c>
      <c r="F537" s="69">
        <f>IF(A259="","",'PM Tools 2'!H264)</f>
        <v>0</v>
      </c>
    </row>
    <row r="538" spans="1:6" x14ac:dyDescent="0.25">
      <c r="A538" s="68" t="str">
        <f>IF(ISBLANK('PM Tools 2'!B265),A537,TEXT('PM Tools 2'!B265,"mm-dd-yy"))</f>
        <v>03-31-22</v>
      </c>
      <c r="B538" s="69" t="str">
        <f>IF(A538="","",'PM Tools 1 '!$C$2)</f>
        <v>Muadz Askarul Muslim</v>
      </c>
      <c r="C538" s="70" t="str">
        <f>VLOOKUP(D538,'Charge Code'!B:D,2,FALSE)</f>
        <v>PT Tiga Daya Digital Indonesia</v>
      </c>
      <c r="D538" s="71" t="str">
        <f>TRIM(IF(A538="","",'PM Tools 2'!$D$5))</f>
        <v>Sick Leave</v>
      </c>
      <c r="E538" s="69">
        <f>IF(A260="","",IF('PM Tools 2'!D265="",'PM Tools 2'!E265,'PM Tools 2'!D265 &amp;" - " &amp; 'PM Tools 2'!E265))</f>
        <v>0</v>
      </c>
      <c r="F538" s="69">
        <f>IF(A260="","",'PM Tools 2'!H265)</f>
        <v>0</v>
      </c>
    </row>
    <row r="539" spans="1:6" x14ac:dyDescent="0.25">
      <c r="A539" s="68" t="str">
        <f>IF(ISBLANK('PM Tools 2'!B266),A538,TEXT('PM Tools 2'!B266,"mm-dd-yy"))</f>
        <v>03-31-22</v>
      </c>
      <c r="B539" s="69" t="str">
        <f>IF(A539="","",'PM Tools 1 '!$C$2)</f>
        <v>Muadz Askarul Muslim</v>
      </c>
      <c r="C539" s="70" t="str">
        <f>VLOOKUP(D539,'Charge Code'!B:D,2,FALSE)</f>
        <v>PT Tiga Daya Digital Indonesia</v>
      </c>
      <c r="D539" s="71" t="str">
        <f>TRIM(IF(A539="","",'PM Tools 2'!$D$5))</f>
        <v>Sick Leave</v>
      </c>
      <c r="E539" s="69">
        <f>IF(A261="","",IF('PM Tools 2'!D266="",'PM Tools 2'!E266,'PM Tools 2'!D266 &amp;" - " &amp; 'PM Tools 2'!E266))</f>
        <v>0</v>
      </c>
      <c r="F539" s="69">
        <f>IF(A261="","",'PM Tools 2'!H266)</f>
        <v>0</v>
      </c>
    </row>
    <row r="540" spans="1:6" x14ac:dyDescent="0.25">
      <c r="A540" s="68" t="str">
        <f>IF(ISBLANK('PM Tools 2'!B267),A539,TEXT('PM Tools 2'!B267,"mm-dd-yy"))</f>
        <v>03-31-22</v>
      </c>
      <c r="B540" s="69" t="str">
        <f>IF(A540="","",'PM Tools 1 '!$C$2)</f>
        <v>Muadz Askarul Muslim</v>
      </c>
      <c r="C540" s="70" t="str">
        <f>VLOOKUP(D540,'Charge Code'!B:D,2,FALSE)</f>
        <v>PT Tiga Daya Digital Indonesia</v>
      </c>
      <c r="D540" s="71" t="str">
        <f>TRIM(IF(A540="","",'PM Tools 2'!$D$5))</f>
        <v>Sick Leave</v>
      </c>
      <c r="E540" s="69">
        <f>IF(A262="","",IF('PM Tools 2'!D267="",'PM Tools 2'!E267,'PM Tools 2'!D267 &amp;" - " &amp; 'PM Tools 2'!E267))</f>
        <v>0</v>
      </c>
      <c r="F540" s="69">
        <f>IF(A262="","",'PM Tools 2'!H267)</f>
        <v>0</v>
      </c>
    </row>
    <row r="541" spans="1:6" x14ac:dyDescent="0.25">
      <c r="A541" s="68" t="str">
        <f>IF(ISBLANK('PM Tools 2'!B268),A540,TEXT('PM Tools 2'!B268,"mm-dd-yy"))</f>
        <v>03-31-22</v>
      </c>
      <c r="B541" s="69" t="str">
        <f>IF(A541="","",'PM Tools 1 '!$C$2)</f>
        <v>Muadz Askarul Muslim</v>
      </c>
      <c r="C541" s="70" t="str">
        <f>VLOOKUP(D541,'Charge Code'!B:D,2,FALSE)</f>
        <v>PT Tiga Daya Digital Indonesia</v>
      </c>
      <c r="D541" s="71" t="str">
        <f>TRIM(IF(A541="","",'PM Tools 2'!$D$5))</f>
        <v>Sick Leave</v>
      </c>
      <c r="E541" s="69">
        <f>IF(A263="","",IF('PM Tools 2'!D268="",'PM Tools 2'!E268,'PM Tools 2'!D268 &amp;" - " &amp; 'PM Tools 2'!E268))</f>
        <v>0</v>
      </c>
      <c r="F541" s="69">
        <f>IF(A263="","",'PM Tools 2'!H268)</f>
        <v>0</v>
      </c>
    </row>
    <row r="542" spans="1:6" x14ac:dyDescent="0.25">
      <c r="A542" s="68" t="str">
        <f>IF(ISBLANK('PM Tools 2'!B269),A541,TEXT('PM Tools 2'!B269,"mm-dd-yy"))</f>
        <v>03-31-22</v>
      </c>
      <c r="B542" s="69" t="str">
        <f>IF(A542="","",'PM Tools 1 '!$C$2)</f>
        <v>Muadz Askarul Muslim</v>
      </c>
      <c r="C542" s="70" t="str">
        <f>VLOOKUP(D542,'Charge Code'!B:D,2,FALSE)</f>
        <v>PT Tiga Daya Digital Indonesia</v>
      </c>
      <c r="D542" s="71" t="str">
        <f>TRIM(IF(A542="","",'PM Tools 2'!$D$5))</f>
        <v>Sick Leave</v>
      </c>
      <c r="E542" s="69">
        <f>IF(A264="","",IF('PM Tools 2'!D269="",'PM Tools 2'!E269,'PM Tools 2'!D269 &amp;" - " &amp; 'PM Tools 2'!E269))</f>
        <v>0</v>
      </c>
      <c r="F542" s="69">
        <f>IF(A264="","",'PM Tools 2'!H269)</f>
        <v>0</v>
      </c>
    </row>
    <row r="543" spans="1:6" x14ac:dyDescent="0.25">
      <c r="A543" s="68" t="str">
        <f>IF(ISBLANK('PM Tools 2'!B270),A542,TEXT('PM Tools 2'!B270,"mm-dd-yy"))</f>
        <v>03-31-22</v>
      </c>
      <c r="B543" s="69" t="str">
        <f>IF(A543="","",'PM Tools 1 '!$C$2)</f>
        <v>Muadz Askarul Muslim</v>
      </c>
      <c r="C543" s="70" t="str">
        <f>VLOOKUP(D543,'Charge Code'!B:D,2,FALSE)</f>
        <v>PT Tiga Daya Digital Indonesia</v>
      </c>
      <c r="D543" s="71" t="str">
        <f>TRIM(IF(A543="","",'PM Tools 2'!$D$5))</f>
        <v>Sick Leave</v>
      </c>
      <c r="E543" s="69">
        <f>IF(A265="","",IF('PM Tools 2'!D270="",'PM Tools 2'!E270,'PM Tools 2'!D270 &amp;" - " &amp; 'PM Tools 2'!E270))</f>
        <v>0</v>
      </c>
      <c r="F543" s="69">
        <f>IF(A265="","",'PM Tools 2'!H270)</f>
        <v>0</v>
      </c>
    </row>
    <row r="544" spans="1:6" x14ac:dyDescent="0.25">
      <c r="A544" s="68" t="str">
        <f>IF(ISBLANK('PM Tools 2'!B271),A543,TEXT('PM Tools 2'!B271,"mm-dd-yy"))</f>
        <v>03-31-22</v>
      </c>
      <c r="B544" s="69" t="str">
        <f>IF(A544="","",'PM Tools 1 '!$C$2)</f>
        <v>Muadz Askarul Muslim</v>
      </c>
      <c r="C544" s="70" t="str">
        <f>VLOOKUP(D544,'Charge Code'!B:D,2,FALSE)</f>
        <v>PT Tiga Daya Digital Indonesia</v>
      </c>
      <c r="D544" s="71" t="str">
        <f>TRIM(IF(A544="","",'PM Tools 2'!$D$5))</f>
        <v>Sick Leave</v>
      </c>
      <c r="E544" s="69">
        <f>IF(A266="","",IF('PM Tools 2'!D271="",'PM Tools 2'!E271,'PM Tools 2'!D271 &amp;" - " &amp; 'PM Tools 2'!E271))</f>
        <v>0</v>
      </c>
      <c r="F544" s="69">
        <f>IF(A266="","",'PM Tools 2'!H271)</f>
        <v>0</v>
      </c>
    </row>
    <row r="545" spans="1:6" x14ac:dyDescent="0.25">
      <c r="A545" s="68" t="str">
        <f>IF(ISBLANK('PM Tools 2'!B272),A544,TEXT('PM Tools 2'!B272,"mm-dd-yy"))</f>
        <v>03-31-22</v>
      </c>
      <c r="B545" s="69" t="str">
        <f>IF(A545="","",'PM Tools 1 '!$C$2)</f>
        <v>Muadz Askarul Muslim</v>
      </c>
      <c r="C545" s="70" t="str">
        <f>VLOOKUP(D545,'Charge Code'!B:D,2,FALSE)</f>
        <v>PT Tiga Daya Digital Indonesia</v>
      </c>
      <c r="D545" s="71" t="str">
        <f>TRIM(IF(A545="","",'PM Tools 2'!$D$5))</f>
        <v>Sick Leave</v>
      </c>
      <c r="E545" s="69">
        <f>IF(A267="","",IF('PM Tools 2'!D272="",'PM Tools 2'!E272,'PM Tools 2'!D272 &amp;" - " &amp; 'PM Tools 2'!E272))</f>
        <v>0</v>
      </c>
      <c r="F545" s="69">
        <f>IF(A267="","",'PM Tools 2'!H272)</f>
        <v>0</v>
      </c>
    </row>
    <row r="546" spans="1:6" x14ac:dyDescent="0.25">
      <c r="A546" s="68" t="str">
        <f>IF(ISBLANK('PM Tools 2'!B273),A545,TEXT('PM Tools 2'!B273,"mm-dd-yy"))</f>
        <v>03-31-22</v>
      </c>
      <c r="B546" s="69" t="str">
        <f>IF(A546="","",'PM Tools 1 '!$C$2)</f>
        <v>Muadz Askarul Muslim</v>
      </c>
      <c r="C546" s="70" t="str">
        <f>VLOOKUP(D546,'Charge Code'!B:D,2,FALSE)</f>
        <v>PT Tiga Daya Digital Indonesia</v>
      </c>
      <c r="D546" s="71" t="str">
        <f>TRIM(IF(A546="","",'PM Tools 2'!$D$5))</f>
        <v>Sick Leave</v>
      </c>
      <c r="E546" s="69">
        <f>IF(A268="","",IF('PM Tools 2'!D273="",'PM Tools 2'!E273,'PM Tools 2'!D273 &amp;" - " &amp; 'PM Tools 2'!E273))</f>
        <v>0</v>
      </c>
      <c r="F546" s="69">
        <f>IF(A268="","",'PM Tools 2'!H273)</f>
        <v>0</v>
      </c>
    </row>
    <row r="547" spans="1:6" x14ac:dyDescent="0.25">
      <c r="A547" s="68" t="str">
        <f>IF(ISBLANK('PM Tools 2'!B274),A546,TEXT('PM Tools 2'!B274,"mm-dd-yy"))</f>
        <v>03-31-22</v>
      </c>
      <c r="B547" s="69" t="str">
        <f>IF(A547="","",'PM Tools 1 '!$C$2)</f>
        <v>Muadz Askarul Muslim</v>
      </c>
      <c r="C547" s="70" t="str">
        <f>VLOOKUP(D547,'Charge Code'!B:D,2,FALSE)</f>
        <v>PT Tiga Daya Digital Indonesia</v>
      </c>
      <c r="D547" s="71" t="str">
        <f>TRIM(IF(A547="","",'PM Tools 2'!$D$5))</f>
        <v>Sick Leave</v>
      </c>
      <c r="E547" s="69">
        <f>IF(A269="","",IF('PM Tools 2'!D274="",'PM Tools 2'!E274,'PM Tools 2'!D274 &amp;" - " &amp; 'PM Tools 2'!E274))</f>
        <v>0</v>
      </c>
      <c r="F547" s="69">
        <f>IF(A269="","",'PM Tools 2'!H274)</f>
        <v>0</v>
      </c>
    </row>
    <row r="548" spans="1:6" x14ac:dyDescent="0.25">
      <c r="A548" s="68" t="str">
        <f>IF(ISBLANK('PM Tools 2'!B275),A547,TEXT('PM Tools 2'!B275,"mm-dd-yy"))</f>
        <v>03-31-22</v>
      </c>
      <c r="B548" s="69" t="str">
        <f>IF(A548="","",'PM Tools 1 '!$C$2)</f>
        <v>Muadz Askarul Muslim</v>
      </c>
      <c r="C548" s="70" t="str">
        <f>VLOOKUP(D548,'Charge Code'!B:D,2,FALSE)</f>
        <v>PT Tiga Daya Digital Indonesia</v>
      </c>
      <c r="D548" s="71" t="str">
        <f>TRIM(IF(A548="","",'PM Tools 2'!$D$5))</f>
        <v>Sick Leave</v>
      </c>
      <c r="E548" s="69">
        <f>IF(A270="","",IF('PM Tools 2'!D275="",'PM Tools 2'!E275,'PM Tools 2'!D275 &amp;" - " &amp; 'PM Tools 2'!E275))</f>
        <v>0</v>
      </c>
      <c r="F548" s="69">
        <f>IF(A270="","",'PM Tools 2'!H275)</f>
        <v>0</v>
      </c>
    </row>
    <row r="549" spans="1:6" x14ac:dyDescent="0.25">
      <c r="A549" s="68" t="str">
        <f>IF(ISBLANK('PM Tools 2'!B276),A548,TEXT('PM Tools 2'!B276,"mm-dd-yy"))</f>
        <v>03-31-22</v>
      </c>
      <c r="B549" s="69" t="str">
        <f>IF(A549="","",'PM Tools 1 '!$C$2)</f>
        <v>Muadz Askarul Muslim</v>
      </c>
      <c r="C549" s="70" t="str">
        <f>VLOOKUP(D549,'Charge Code'!B:D,2,FALSE)</f>
        <v>PT Tiga Daya Digital Indonesia</v>
      </c>
      <c r="D549" s="71" t="str">
        <f>TRIM(IF(A549="","",'PM Tools 2'!$D$5))</f>
        <v>Sick Leave</v>
      </c>
      <c r="E549" s="69">
        <f>IF(A271="","",IF('PM Tools 2'!D276="",'PM Tools 2'!E276,'PM Tools 2'!D276 &amp;" - " &amp; 'PM Tools 2'!E276))</f>
        <v>0</v>
      </c>
      <c r="F549" s="69">
        <f>IF(A271="","",'PM Tools 2'!H276)</f>
        <v>0</v>
      </c>
    </row>
    <row r="550" spans="1:6" x14ac:dyDescent="0.25">
      <c r="A550" s="68" t="str">
        <f>IF(ISBLANK('PM Tools 2'!B277),A549,TEXT('PM Tools 2'!B277,"mm-dd-yy"))</f>
        <v>03-31-22</v>
      </c>
      <c r="B550" s="69" t="str">
        <f>IF(A550="","",'PM Tools 1 '!$C$2)</f>
        <v>Muadz Askarul Muslim</v>
      </c>
      <c r="C550" s="70" t="str">
        <f>VLOOKUP(D550,'Charge Code'!B:D,2,FALSE)</f>
        <v>PT Tiga Daya Digital Indonesia</v>
      </c>
      <c r="D550" s="71" t="str">
        <f>TRIM(IF(A550="","",'PM Tools 2'!$D$5))</f>
        <v>Sick Leave</v>
      </c>
      <c r="E550" s="69">
        <f>IF(A272="","",IF('PM Tools 2'!D277="",'PM Tools 2'!E277,'PM Tools 2'!D277 &amp;" - " &amp; 'PM Tools 2'!E277))</f>
        <v>0</v>
      </c>
      <c r="F550" s="69">
        <f>IF(A272="","",'PM Tools 2'!H277)</f>
        <v>0</v>
      </c>
    </row>
    <row r="551" spans="1:6" x14ac:dyDescent="0.25">
      <c r="A551" s="68" t="str">
        <f>IF(ISBLANK('PM Tools 2'!B278),A550,TEXT('PM Tools 2'!B278,"mm-dd-yy"))</f>
        <v>03-31-22</v>
      </c>
      <c r="B551" s="69" t="str">
        <f>IF(A551="","",'PM Tools 1 '!$C$2)</f>
        <v>Muadz Askarul Muslim</v>
      </c>
      <c r="C551" s="70" t="str">
        <f>VLOOKUP(D551,'Charge Code'!B:D,2,FALSE)</f>
        <v>PT Tiga Daya Digital Indonesia</v>
      </c>
      <c r="D551" s="71" t="str">
        <f>TRIM(IF(A551="","",'PM Tools 2'!$D$5))</f>
        <v>Sick Leave</v>
      </c>
      <c r="E551" s="69">
        <f>IF(A273="","",IF('PM Tools 2'!D278="",'PM Tools 2'!E278,'PM Tools 2'!D278 &amp;" - " &amp; 'PM Tools 2'!E278))</f>
        <v>0</v>
      </c>
      <c r="F551" s="69">
        <f>IF(A273="","",'PM Tools 2'!H278)</f>
        <v>0</v>
      </c>
    </row>
    <row r="552" spans="1:6" x14ac:dyDescent="0.25">
      <c r="A552" s="68" t="str">
        <f>IF(ISBLANK('PM Tools 2'!B279),A551,TEXT('PM Tools 2'!B279,"mm-dd-yy"))</f>
        <v>03-31-22</v>
      </c>
      <c r="B552" s="69" t="str">
        <f>IF(A552="","",'PM Tools 1 '!$C$2)</f>
        <v>Muadz Askarul Muslim</v>
      </c>
      <c r="C552" s="70" t="str">
        <f>VLOOKUP(D552,'Charge Code'!B:D,2,FALSE)</f>
        <v>PT Tiga Daya Digital Indonesia</v>
      </c>
      <c r="D552" s="71" t="str">
        <f>TRIM(IF(A552="","",'PM Tools 2'!$D$5))</f>
        <v>Sick Leave</v>
      </c>
      <c r="E552" s="69">
        <f>IF(A274="","",IF('PM Tools 2'!D279="",'PM Tools 2'!E279,'PM Tools 2'!D279 &amp;" - " &amp; 'PM Tools 2'!E279))</f>
        <v>0</v>
      </c>
      <c r="F552" s="69">
        <f>IF(A274="","",'PM Tools 2'!H279)</f>
        <v>0</v>
      </c>
    </row>
  </sheetData>
  <autoFilter ref="A1:F7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B2:K278"/>
  <sheetViews>
    <sheetView showGridLines="0" zoomScaleNormal="10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{0760B24E-E9CD-4128-99FD-E9B9114CDFD6}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{821C4C34-AC38-4176-AC36-F97EEC08D59B}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{70216AB6-62C2-4FC2-8815-277DAB014E66}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{A95C3B71-9B00-4CE4-8A2C-73D857574E68}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{22E0C19A-6495-44E5-B2A8-1684DBC6B729}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{113792AE-C5E7-460B-A14F-64B5E1FA8C71}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{74503A4E-D39E-461A-85F4-69673B346180}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{F895EE14-48FC-47DD-AD74-22F78C9CE8EB}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{28F6B3D9-DF51-4612-8632-1D499A557A70}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{06115BA0-469A-42C3-A46E-0C6D5D826AA3}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{7884ECCE-7779-406F-A4C6-9D70E7028514}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{E28CE350-AD96-41DB-9E80-DF818B6A3085}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{F6CD1C7C-FBAC-4A54-9C8A-7EDDEACAE867}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{467D4F75-0A04-46C8-8C98-1A73EE274C58}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{706D2DDA-C975-4AB5-AE98-DC2092C172D4}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{72FFD7FD-19FC-42E8-AC8D-99940FD80B44}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{3557A15D-2304-429B-A6A8-7890E8A7063F}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{290F3528-E067-4854-AA7F-A490937B1A33}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{EE7FBD27-D52D-4E75-BF92-34DC00F5820F}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{F0B1FA98-95B6-4B3E-A567-B3E1C6100B69}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{2FBA82A2-9A9D-471A-857E-394465429A02}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{7E94D407-EB2D-4242-99F7-B8EF99E500BF}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{398BEC70-58AE-4CFA-9993-1F61415524B8}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{B585B161-39DB-4FCC-B6AD-1F30AEF1C590}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{843DF5E9-6B6F-41BC-93D8-CA9070A137DA}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{EF4BDA19-52CA-47AD-AA34-8D95BA4D8658}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{F2D666D9-5758-48E4-8AB9-47B364599D0E}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{FFCB0D2F-F154-432A-BE9E-9164913E366F}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{238498CD-2B74-4334-9CF2-D76569705960}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{97137899-A158-4E0F-9743-AE5913F22803}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{F9B1E1DA-B35E-4A2C-8C2F-A47D0625274D}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{79076BA9-E2EA-46A5-B68D-335559266451}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{24FB3665-2E46-45C1-AB52-F0DCAD6F3E28}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{C0C808CF-251B-4326-B32E-81685F7FFC27}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{C4CCFF2F-123F-4A1B-AE95-C64B3230A284}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{0BDD3A67-000B-4CF1-A2AC-B9192184B0F8}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{85983D28-FF48-417E-9E4A-EC79334BEDA0}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{7A71FE4C-BA71-43A1-9D3A-5E2EBC5522AC}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{4AC6122E-12CF-4B81-94F2-66A7E3C557F8}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{65645E51-9943-450C-ABDE-5AB119CB10DC}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{35F10E65-05FE-47E9-891C-868E47BB12A2}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{941FC74E-4BDD-43BF-9067-96091611DC87}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{92C22697-0C64-483D-9224-2B15A57A25B5}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{9C03A317-451B-4597-BBE7-F57DED952484}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{ACA0DE46-7AE0-4CAA-9803-38AE48E2FD19}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{7D13A115-DB85-4BCA-AF63-A97CA2DAD18C}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{89D076D0-EFBE-40D8-AF65-4B615E28EFAF}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{B90FE0EF-582E-4A63-B8A4-6531309E5FBF}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{0F75147A-D1E6-4027-A7D7-7FC67C5C03E6}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{59D84E9A-D10F-4040-B0D8-9BF98AD8C324}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{BF2A07F4-BE00-4303-B2FA-9C8A900BCE37}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{0F698C3B-1B61-47FB-AE73-CADAE2B9BFF0}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{4DD8E5D5-8458-45E3-A3AB-070B223CFDF9}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{2EF83EE2-8E1A-4AF5-8204-050FA2AF0F91}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{DFEC8E59-A04D-44F5-8888-9AA66414B789}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{F06F421C-2D60-46F2-8651-E250E0B5B7A2}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{1F735207-52F3-4D46-A560-FFC051E018DC}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{EC1FBD37-87FD-409A-BB68-11F42867E67E}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{1AE60892-CD30-4503-9951-23A565221D67}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{A3BF0CF2-6E53-46F3-A05E-1D121D9D9B94}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{3289C21E-47EA-43E7-9A48-D0BD96F60A98}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{6F967DAD-8397-4480-A45A-65CCBD21895F}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{40ABB39E-5660-41FF-9DA6-1168030A9EF1}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{CAB67565-3FBB-402B-BE40-82881A552CF9}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{5283CF11-EBFA-4251-8EC5-6BCA0830E2CF}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{FF476B53-3F44-496B-8741-20C99DBD6E83}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{64C8FBCB-6820-4C3E-A492-24E673385BBA}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{90EE563E-9197-45B2-B7EC-C93C83A83C9E}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{C4542656-3869-4EEB-83B9-797B6B543A90}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{C5B5E507-ED66-49B6-B2CF-665D49FA7183}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{0D97291D-BE9D-473A-99D6-06830BB286B9}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{CBC5B94A-F02E-4440-9A15-31DFEBCCFBEC}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{D321CDF9-3ADB-40B3-B80F-C7F8C5D92DC0}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{BBAE7528-7AA4-4DBF-9C3E-31469EE33318}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{29414263-48B6-4240-A4C3-BF58E659C914}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{2E663E84-58FD-4074-8848-9F9EC52DC52A}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{D384671C-E8CA-48AF-96C5-1C0CB59F798F}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{4B2A31DC-2A83-48D1-8CEB-184A412DFC5A}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{4957E1AB-E430-4CC1-8625-1D651B055F43}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{57386D32-97F6-4DB5-9B7F-43FC050275CA}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{1D37B780-5B3E-4EA5-8A4E-132EC508E813}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{06CF8EDF-3A64-4F12-BA09-36389C765487}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{CA4CCE9B-DBAE-4D95-BCFA-9D3D7CA49701}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{259DABCC-24A8-41A0-A1B4-4C17149D0241}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{0C65C3B4-48A1-4B18-8744-4ACC3C657BD3}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{DCBBE284-7C97-4EF3-AAF0-02D289EC43F0}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{D1CCF9F2-21AF-46A0-9847-1D76B34D8AEC}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{F849E4AF-1CF5-4C5B-8DD6-9750C3DBFB99}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{EB54610D-CD40-4474-8591-8ECF276D8FDC}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{87B48810-7AD5-431D-B36D-A5D6E5884880}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{2434118D-4366-41BA-84B3-07D47B208373}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{1561E6F4-A72D-4A9C-B939-5DDE0CEE8CEA}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{3E203EA8-F25D-4B58-89C0-C553DA9EB9B2}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{25D6BE61-8AFB-44CF-857F-453F5D5744D4}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{383389AB-2C80-4D8B-80A9-B250C3DE0904}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{F0590AD2-A4E9-4B54-9E6E-FBF641FBC606}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{D086B0B5-3353-4593-8A72-6DF3BFF2B533}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{85E6337F-281F-47EB-8EBE-160FDEA9075C}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{0C367542-BE04-4E7D-856A-102C9FA7EAC6}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{02D970DE-E530-4810-9ABB-61ECAAA35D03}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{E3BA7DCC-F402-4754-82C5-7F86E5CCA9F7}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{6C12297E-2C84-43F6-A8E3-C60107CC5310}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{B5882928-6FB9-404C-BD12-A8E5BEEE0C21}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{BEE1847A-9EF4-45C0-96CA-782C8FDC72CC}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{E16CA82B-7B29-4DF3-961D-78121E065390}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{4016FF81-5016-4ABF-8375-7015EFA43444}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{EDB2A274-EC32-404E-BC2E-660D83A7120E}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{19609103-A77F-4C51-91C6-B8BBCD4D5F77}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{3D566E28-D752-4BD9-B124-C9BCA2507DFE}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{11CABBC0-85D3-45ED-B964-DABCB9066847}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{D630BFA4-CD70-4989-91FB-B9C01DE90779}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{36C6B74D-869F-4455-97C6-9870918A3EB9}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{F4213E39-277F-43A2-8867-914F9D5BF7DE}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{61CA7084-0DD0-4AF8-B5FF-7A4494E01269}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{81C9022A-09FF-47A6-805F-BB457EB84668}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{FFE7929B-DDC9-427C-92D9-EB5158F0B423}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{C9F18DDF-53D5-45F3-8D2B-D9F8E01418EE}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{B8CC58E8-F90B-4381-A4CF-AC70E4CC2E40}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{4D285D93-ED3C-469F-A811-9390E9FE4B0E}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{374FD45B-B616-487B-A328-7C3AE9498B0E}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{84AEF4AE-912E-4B69-8117-338AAB04A3C5}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{FFB6F5E9-C3C0-4C7B-8781-6D77EAF77356}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{A7E889E5-7393-4EAB-ABDA-4C6A64FF7A55}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{91E0C358-90F7-48E7-9FE2-D496279319F2}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{4E407471-4A13-451F-9345-1286883DD912}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{91455AEB-F05D-4933-8773-3D20B4B36417}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{430BCA82-DC60-4AE1-A19F-46885534A0A8}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{403CA53C-BA9F-41A8-8B01-39EC4DA5EEE0}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{ED798F82-172F-42A5-991B-67DDA1FB0036}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{D915BB48-DA06-4783-8429-A04816C2B2C5}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{D0ED7B90-7EE0-4599-B7AC-EC0345B21FFE}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F00-000000000000}">
      <formula1>"1,0,-1"</formula1>
    </dataValidation>
    <dataValidation type="list" allowBlank="1" showInputMessage="1" showErrorMessage="1" sqref="F7:F278" xr:uid="{00000000-0002-0000-0F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F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0B24E-E9CD-4128-99FD-E9B9114CD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821C4C34-AC38-4176-AC36-F97EEC08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216AB6-62C2-4FC2-8815-277DAB014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95C3B71-9B00-4CE4-8A2C-73D857574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22E0C19A-6495-44E5-B2A8-1684DBC6B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113792AE-C5E7-460B-A14F-64B5E1FA8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4503A4E-D39E-461A-85F4-69673B3461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895EE14-48FC-47DD-AD74-22F78C9CE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28F6B3D9-DF51-4612-8632-1D499A557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6115BA0-469A-42C3-A46E-0C6D5D826A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884ECCE-7779-406F-A4C6-9D70E702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E28CE350-AD96-41DB-9E80-DF818B6A3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6CD1C7C-FBAC-4A54-9C8A-7EDDEACAE8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7D4F75-0A04-46C8-8C98-1A73EE27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06D2DDA-C975-4AB5-AE98-DC2092C172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FFD7FD-19FC-42E8-AC8D-99940FD80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57A15D-2304-429B-A6A8-7890E8A70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90F3528-E067-4854-AA7F-A490937B1A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E7FBD27-D52D-4E75-BF92-34DC00F582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F0B1FA98-95B6-4B3E-A567-B3E1C6100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FBA82A2-9A9D-471A-857E-394465429A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E94D407-EB2D-4242-99F7-B8EF99E50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98BEC70-58AE-4CFA-9993-1F6141552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585B161-39DB-4FCC-B6AD-1F30AEF1C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843DF5E9-6B6F-41BC-93D8-CA9070A13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F4BDA19-52CA-47AD-AA34-8D95BA4D8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2D666D9-5758-48E4-8AB9-47B364599D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FCB0D2F-F154-432A-BE9E-9164913E3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8498CD-2B74-4334-9CF2-D76569705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7137899-A158-4E0F-9743-AE5913F22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9B1E1DA-B35E-4A2C-8C2F-A47D06252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9076BA9-E2EA-46A5-B68D-335559266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24FB3665-2E46-45C1-AB52-F0DCAD6F3E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0C808CF-251B-4326-B32E-81685F7FFC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4CCFF2F-123F-4A1B-AE95-C64B3230A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BDD3A67-000B-4CF1-A2AC-B9192184B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5983D28-FF48-417E-9E4A-EC79334BE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A71FE4C-BA71-43A1-9D3A-5E2EBC552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4AC6122E-12CF-4B81-94F2-66A7E3C55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65645E51-9943-450C-ABDE-5AB119CB1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35F10E65-05FE-47E9-891C-868E47BB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41FC74E-4BDD-43BF-9067-96091611D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2C22697-0C64-483D-9224-2B15A57A2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9C03A317-451B-4597-BBE7-F57DED952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ACA0DE46-7AE0-4CAA-9803-38AE48E2F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D13A115-DB85-4BCA-AF63-A97CA2DAD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9D076D0-EFBE-40D8-AF65-4B615E28EF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90FE0EF-582E-4A63-B8A4-6531309E5F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F75147A-D1E6-4027-A7D7-7FC67C5C0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9D84E9A-D10F-4040-B0D8-9BF98AD8C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F2A07F4-BE00-4303-B2FA-9C8A900BCE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F698C3B-1B61-47FB-AE73-CADAE2B9BF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DD8E5D5-8458-45E3-A3AB-070B223CF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EF83EE2-8E1A-4AF5-8204-050FA2AF0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FEC8E59-A04D-44F5-8888-9AA66414B7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06F421C-2D60-46F2-8651-E250E0B5B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F735207-52F3-4D46-A560-FFC051E01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C1FBD37-87FD-409A-BB68-11F42867E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AE60892-CD30-4503-9951-23A565221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A3BF0CF2-6E53-46F3-A05E-1D121D9D9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3289C21E-47EA-43E7-9A48-D0BD96F60A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F967DAD-8397-4480-A45A-65CCBD218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0ABB39E-5660-41FF-9DA6-1168030A9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CAB67565-3FBB-402B-BE40-82881A552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5283CF11-EBFA-4251-8EC5-6BCA0830E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F476B53-3F44-496B-8741-20C99DBD6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4C8FBCB-6820-4C3E-A492-24E673385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0EE563E-9197-45B2-B7EC-C93C83A83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4542656-3869-4EEB-83B9-797B6B543A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5B5E507-ED66-49B6-B2CF-665D49FA7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97291D-BE9D-473A-99D6-06830BB28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BC5B94A-F02E-4440-9A15-31DFEBCCF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321CDF9-3ADB-40B3-B80F-C7F8C5D92D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AE7528-7AA4-4DBF-9C3E-31469EE3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29414263-48B6-4240-A4C3-BF58E659C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E663E84-58FD-4074-8848-9F9EC52D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384671C-E8CA-48AF-96C5-1C0CB59F79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2A31DC-2A83-48D1-8CEB-184A412DF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957E1AB-E430-4CC1-8625-1D651B055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7386D32-97F6-4DB5-9B7F-43FC05027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D37B780-5B3E-4EA5-8A4E-132EC508E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6CF8EDF-3A64-4F12-BA09-36389C765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A4CCE9B-DBAE-4D95-BCFA-9D3D7CA49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59DABCC-24A8-41A0-A1B4-4C17149D0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C65C3B4-48A1-4B18-8744-4ACC3C657B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CBBE284-7C97-4EF3-AAF0-02D289EC4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1CCF9F2-21AF-46A0-9847-1D76B34D8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849E4AF-1CF5-4C5B-8DD6-9750C3DBF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B54610D-CD40-4474-8591-8ECF276D8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7B48810-7AD5-431D-B36D-A5D6E588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434118D-4366-41BA-84B3-07D47B208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1561E6F4-A72D-4A9C-B939-5DDE0CEE8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E203EA8-F25D-4B58-89C0-C553DA9E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25D6BE61-8AFB-44CF-857F-453F5D574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83389AB-2C80-4D8B-80A9-B250C3DE0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0590AD2-A4E9-4B54-9E6E-FBF641FBC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D086B0B5-3353-4593-8A72-6DF3BFF2B5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5E6337F-281F-47EB-8EBE-160FDEA9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C367542-BE04-4E7D-856A-102C9FA7E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02D970DE-E530-4810-9ABB-61ECAAA35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3BA7DCC-F402-4754-82C5-7F86E5CCA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6C12297E-2C84-43F6-A8E3-C60107CC5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882928-6FB9-404C-BD12-A8E5BEEE0C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BEE1847A-9EF4-45C0-96CA-782C8FDC7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16CA82B-7B29-4DF3-961D-78121E065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016FF81-5016-4ABF-8375-7015EFA4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DB2A274-EC32-404E-BC2E-660D83A71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9609103-A77F-4C51-91C6-B8BBCD4D5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D566E28-D752-4BD9-B124-C9BCA2507D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1CABBC0-85D3-45ED-B964-DABCB9066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630BFA4-CD70-4989-91FB-B9C01DE907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36C6B74D-869F-4455-97C6-9870918A3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F4213E39-277F-43A2-8867-914F9D5B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1CA7084-0DD0-4AF8-B5FF-7A4494E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1C9022A-09FF-47A6-805F-BB457EB84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FFE7929B-DDC9-427C-92D9-EB5158F0B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9F18DDF-53D5-45F3-8D2B-D9F8E01418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B8CC58E8-F90B-4381-A4CF-AC70E4CC2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4D285D93-ED3C-469F-A811-9390E9FE4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74FD45B-B616-487B-A328-7C3AE9498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AEF4AE-912E-4B69-8117-338AAB04A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FB6F5E9-C3C0-4C7B-8781-6D77EAF773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7E889E5-7393-4EAB-ABDA-4C6A64FF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1E0C358-90F7-48E7-9FE2-D496279319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E407471-4A13-451F-9345-1286883DD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1455AEB-F05D-4933-8773-3D20B4B364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30BCA82-DC60-4AE1-A19F-46885534A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03CA53C-BA9F-41A8-8B01-39EC4DA5E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D798F82-172F-42A5-991B-67DDA1FB00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915BB48-DA06-4783-8429-A04816C2B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0ED7B90-7EE0-4599-B7AC-EC0345B21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6DBE6359-33C4-46BE-BE92-184E7D184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A5CDA086-2796-4FD0-BFF0-622EF5D8B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24BA41B-5820-448B-B8EC-E50995054B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E1BCA482-F995-4F38-982E-245BCC4F5B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0613A2CA-80FB-4456-8794-B2D17B71F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FA013A97-1B82-468A-8EB6-8B65752153A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73E8405-5866-4175-BC53-0FF350C423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174252C8-9590-4D64-A4D8-3EBC887CFD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1EF06064-88BD-4F10-9946-8F5735D7F4A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D36C56D0-02D0-417C-AD16-623D25287C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022AE74E-7648-4B62-8C3D-6DC8914F61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329B30E4-6961-42EF-8DE3-7C8C509AD4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F7161E5B-01F3-4EE4-BECF-ABF61B0277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E402D3DD-6EBD-4C01-A4B6-D46AB9DA64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8FAEE655-7BB4-4912-9787-A54F48A53D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56C5CC14-6475-4730-A822-F8835A5B5E5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C8F3603C-47DC-46ED-944A-163A782C9D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A3FBE5B2-DE44-4EC2-8C86-00C1298534D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A0C4B316-5877-4066-922A-4B346E730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CDF96E05-ABF2-4F44-8222-848755B3EF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02752374-C08B-4517-9B4C-87004130F2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2E7630F6-8A97-4A64-BCE1-61343C8728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0FD57F19-5E96-4935-9518-603C3C5DB3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301D9DF-B9D1-4325-8436-D6921353B3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BC4D95EA-3A9A-490C-AEC0-C6B6E05897B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7F97B7F8-63EC-42DB-A26B-7A385C1D9E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DCA58D4A-4614-4A95-AA56-2BB1C4CD8E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E4C0C987-1E1E-43B8-A2A9-6337B8D459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592E50-B9CF-4B6E-9374-0FE55C4B23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CE8E4DAC-92D0-4142-8EA6-EA71E624A1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806D7C5-91BE-4DF5-A8F5-3F6D330101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05283122-38E7-45E3-9E7A-A24D509AD5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44451F11-EB38-445F-A426-098EE696E21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60779D9D-0740-4558-A770-A6159C446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D93EA01-A519-41B9-B01F-754CA41F4E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F4175180-2A15-42FF-AB3D-E059051CAD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D27336E-C122-4767-9A24-F30E2376F81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560786DE-D369-4B66-9A2E-E9EEDA9D62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33FE3713-77FD-4183-BCC4-27A49953584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9EE5916-8B2F-4539-B8F0-1ECE65012C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A0CF31D1-C67F-4382-8657-11C01995A2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BD8411FA-5ED5-46C7-900D-32D547BD0A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60F30502-F706-453E-867C-B249E777AA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ABC7A5AB-0242-4485-B63D-77436E70725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96D19BCE-2DF7-481E-922F-59EB8BE35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9B386202-B2ED-4CB8-9E62-93C99469D6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60E285A-FAE8-4BA7-A35D-17BFB1E3E1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D551FA56-C6A8-4D56-86B5-DB10505F9F9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18E6744C-456B-43C3-AC1F-04768C801B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5AF17C39-92BF-469D-9215-0C45E3A2A99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46F5E22-CA35-41FE-BEA5-EC0ED58157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9B685470-0D89-4188-B93A-53ECF4B3F6B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8A0CD0CF-4EAB-4B42-A3A7-AF5E2C9410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30B9C68-6EEF-4041-8D2D-70D9356AE2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AF5FB5D6-5D4D-4705-A675-540F975E6C2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0994424-FCDB-466A-B126-D2D5DB56E9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306F5918-C752-4220-9BF7-9EDE1BFFCA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8F652736-FBDE-4558-B5E0-A5EE592CC8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73C2004A-6470-454B-802B-969D243306C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529EF9D8-8BEC-4D12-A84D-4AC7D363F7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D981F209-A43B-48EA-B65D-4220427D0F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591B5F7-D2CA-451B-8B3E-ED92E1B638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A80ED0F0-146A-4980-B021-B0B9EDD3DF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C5755051-E893-4A4D-9541-FF5F9CD0D0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FEDB7C59-32BB-40BB-8718-DCC62291E6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65430CA9-0428-4A22-9A4B-8BEA8D1B9D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C702DE32-02C7-4204-B457-1EAAFD2166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B974F188-7D91-495B-BB25-5ED7EA81D4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3A5320A8-525A-4E64-8998-3A4E22EC1C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4F84219D-04C9-4317-82FA-B43C1FC132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E1512384-9B75-4022-B954-2D7C24CEC4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9E433B8A-9B14-4738-829C-3EE3F90ECD4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5DB24499-2E06-46E8-BAEC-F562484AA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14CCA433-C41A-41D6-A61E-6C7ADF67A54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A27F174A-DD4D-4B9C-8BB1-200927F9B1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4DB0377C-D2E4-4709-9CB4-16A1DBC8380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41BD74C-2297-4F9A-B595-9A0D58304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D5F9E823-2BB5-4BCC-B1E7-EEAA1B6B9E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D3914376-BD61-4430-AA1A-56AF4F37B1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CD2C86B-BE26-4062-BB90-6C9288065E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15C118BA-C851-4700-8674-AF6BB6FA61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CBF363B1-BF7E-4E65-92BC-2F6FA20937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AD105FD2-7D99-41ED-AABB-3D0CB5D3F13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67716792-98E8-4004-B7B3-932AEAF30C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FB53B99-0AAC-43F4-B38C-65EABEEDF2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4D97D81E-EBA9-4041-909B-CD9BDE2B7D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D60B781-63F7-4020-99BA-9C386B1475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8B9004F3-C2B2-4EFA-91F8-376AEE5C36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618563A-06BC-415B-90CC-2F8504F6369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2EE79D06-9C81-491E-AAD3-1EA82A2E46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C291CE11-8355-4285-9441-EB87796935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C58175C0-7E2B-48CC-8668-51EE8FF21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C86D2493-E52B-4FA4-AC0E-77400D86232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9DEF5B22-06A0-4420-BCE8-D16DC58BC2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01F6FABB-8EEC-440A-AEB8-FC9ECBE78B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A18AFD63-C12B-41DB-8285-9BF58E41F7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EFA5FE63-FE75-428F-9C3D-6AEAA9B127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8C3C843-D0F6-452D-A16D-FDE28ACFE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C2D87588-E46A-4F54-8F99-B0F507301F4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0D5EEB64-DA99-4C32-8A10-BB5822FA86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B2:K278"/>
  <sheetViews>
    <sheetView showGridLines="0" workbookViewId="0">
      <pane xSplit="5" ySplit="6" topLeftCell="F206" activePane="bottomRight" state="frozen"/>
      <selection pane="topRight" activeCell="F1" sqref="F1"/>
      <selection pane="bottomLeft" activeCell="A6" sqref="A6"/>
      <selection pane="bottomRight" activeCell="D5" sqref="D5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{97B41C30-CE27-487C-B63D-3AAA562AD804}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{9210D377-B26C-404C-A490-DAE726D04216}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{C3C33CE5-FDDE-41B1-87BE-E0F8B78878F6}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{2FD70B40-5D5C-43F6-908F-20F6F3845C10}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{7D27F95E-831B-45D8-8E89-344331C94F76}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{07EA2F59-9299-45CD-8EC2-52CC84C24AF6}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{0CC7C47C-109B-4119-B267-807B90FB4059}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{8099A90E-82BA-44D7-861E-467A1049F892}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{6ABFE141-AA1A-4F0D-B652-55AA871B9DF4}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{42C50C7E-46BF-4FF6-8DB2-977C1694DCB9}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{231378C5-C099-43AE-B19C-4DABDEA64956}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{1604282C-CCB9-4C02-BD30-A2565420B809}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{7D4B29FD-EFEC-4DD6-B272-A347D3CB36EC}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{8F659EC6-665D-4CD5-9777-21885E349961}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{46C72115-AF4A-4C89-A885-6257C183B5AE}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{9285C110-92DC-412B-9395-2EF1F3DA127D}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{842E5D2D-36B3-41CE-99F5-B664A0EFD1F5}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{36911427-AB28-4C8F-8728-77EB740F1D1B}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{C6FA25AB-8736-48F5-AFF4-55504955ADB9}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{CAE80E89-03D7-427B-9FFE-B40F3F978234}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{90AE1849-A48E-46E7-9BFE-54572584F8C3}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{7D91D204-3778-4D21-95E2-90EE7FAE8A64}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{F3429499-3ACA-4B28-B4B4-01D0AA6B01CC}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{FE6AA8B4-645F-4C1A-9E2F-DECC0D1690F1}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{D90F037A-F5C5-4BD5-843D-95CF939DD519}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{AFE70B7F-05D5-4AD0-9CCC-FB330761BF87}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{CEC4B280-9219-435C-A614-5E08A6B4CEA3}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{9CDB60E5-00F8-434A-BE06-3A4830F955A6}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{576414C4-A794-4DB6-85F1-B3BA51C9CEBD}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{B6539AF0-1B47-41BA-A278-92A818D62448}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{DFE8CD0E-F42F-4096-B9B5-5CA35E082409}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{65B1B95B-2D50-4EA3-A26C-2C2267518203}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{05BF2099-816E-4201-AFC0-FC0DC4A3E56F}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{E6A461FD-C270-42D6-9875-1901A7A41808}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{A2F2848E-1C33-4333-A11C-64F6D08302F8}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{F2574569-58EF-4C65-831A-A6FBFA3C4DCF}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{516833B2-FED4-4499-B5E7-9CB066D2EE35}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{82F088C1-0BAF-4A39-82D9-92C704997A08}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{5A12AB03-ED9B-4B48-A51F-8ED0A7065CEA}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{CD7BDEFD-F376-4BCC-9DFF-610AA19FF03D}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{BB86F21E-1E7D-4793-94DD-E479F2D9F9BE}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{B3C010FB-8A97-4A25-808F-39218EE0C211}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{96DD2313-01D8-45E4-BA7D-ACA581557226}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{3FF6A42E-42F9-4AEF-9E13-3C011B1B4E2F}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{60662C33-7DF3-4727-BC04-D6C1774695E3}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{D2AD2BB6-83A9-4080-901F-6CD9F13780DD}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{F67D743E-EE75-4809-825B-67471A40A014}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{60EDB6EB-1C7C-4C9F-914E-472B5F68A3B4}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{99060B09-E9B4-4C45-BEE9-5FE4960CF6A8}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{99127B7B-93C9-415F-BA7D-B69E8758A737}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{5511FDC2-8761-4746-BC89-5AB7550CF65B}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{07598008-B2CE-4245-8062-CCBA79FEE397}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{E00F64D9-4A0C-45A2-9301-F404D0F9F92E}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{2A5883CC-C13F-4093-BC15-5DC002A79861}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{1C91DCFB-EACA-46D2-8204-3DDF82627DEB}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{A925F324-35E9-4092-A7C9-4E6A346F92FF}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{76734D53-BE52-4D0B-86E2-87AA468E00F6}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{4DC0D6DC-75DE-4A98-B5D4-F58B7DE78644}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{28BBD777-8A6E-467B-A8A1-24D809A63068}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{D9780848-F971-4892-BECA-2B54D47E90AA}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{C0C58338-B48A-4444-A986-F9A99F7D2EA4}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{56312D87-0881-48BD-A179-F3A7B94E20DD}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{EBD4EA61-4F4B-4826-9945-B7AAB306D753}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{EF8AA290-9194-4AC7-818F-9B4279AC9F36}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{68FFF4DF-7C8C-442A-9C7B-1B1A2FCF5D0C}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{97EB7307-CDCC-453B-8A88-EF0C830D39A5}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{B85D3244-2157-4C6C-8EA8-699A2F209315}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{46BA4CCC-57E5-4F90-ABEB-AC70EAE47D72}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{95803101-957E-4CF4-88C2-7765127C1178}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{D4CB6D28-8DB2-4395-A34F-74F9E0A64E77}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{4C2A4F71-2795-4614-94BC-709DBADD3401}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{5F531757-21F1-4AE0-8901-F781AB544C16}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{C019C0EA-6CF9-4F7D-8DCF-494AA2D5E1CF}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{909F5FF3-34A4-4B89-8AED-C1B680DF542F}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{74FDBAD4-1D0C-4351-819D-42F528ECCA42}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{658B78C8-EC8F-4427-97E7-C32F098257EA}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{9BF11E5D-3BDC-4F9E-A8FE-7E17CEBC7D6C}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{504F107C-9C88-4BB7-BE51-7D4BCA811B5C}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{E6463CBB-5F93-4B65-9A25-E056B7A5E509}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{683B0326-42E6-417A-A6F7-C5B11E348A3B}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{7C28DDE5-4CC9-4E02-B396-F604DFDC9282}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{5977FCDF-A3AE-49D8-8258-6261FE39E6D9}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{F1AE2026-C628-481B-B91B-0C18936EE8DA}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{B3927E30-6756-49AA-86D6-5ED6DBB62C9A}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{C7BF3976-3E91-4984-A379-8CFE9139947D}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{C1C54D15-C5CD-4023-AC8D-9620F591E9E9}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{6DF60A98-981D-48C6-A589-24E37EF850C2}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{F636D2EE-B590-4B98-915F-8AA15D8A2BCC}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{4766F742-175B-47C0-9AB3-820D7C55495E}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{AB409F8A-E2B5-4852-8F02-15C1CEBC9EB2}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{6C1C41E3-FD45-4A41-A359-ADA147A97D75}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{C0DA80FB-9167-4B16-8E6D-1D7734FDACE9}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{8EF5C3EF-937B-46B7-B3AC-7B4A8E70818A}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{E822338E-DA50-43F4-BF40-FD859F725F79}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{3B24DFB5-BB95-4CC6-B051-53556E8E11AB}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{730DF057-0F85-4DD6-A765-0AC2ACDA2344}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{67BFB46A-56C9-4B57-9736-586F1CF50DE0}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{16070CB4-1D1A-4D4E-BA6F-55C5EE44FB4D}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{8020C6E4-C582-4990-9098-104D4BFCCF93}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{781520C3-A2B6-4DA2-9AF5-EC2C8BFD6B70}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{D4E0AC76-ED45-495B-AA3C-304174B26993}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{9D620D3F-C59F-41EF-84FC-D39794BD8FE8}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{BCF2D02D-C486-4468-920E-EB47AC97AA2E}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{56F86FEE-F1AE-4F01-9D2D-CC53A441DE30}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{21A40A18-A749-4AD0-BDAA-4E561AC51FB3}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{9419A8D9-0819-4FE2-9468-417CE95BF991}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{D0451524-7303-4D7A-9E5F-1C18C8E660BA}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{99611E96-75FB-494B-9BD5-98A9AABD5710}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{F22410F4-E956-4829-853D-BA33E17353DD}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{4A031E24-BE32-4DA2-81FD-5867726F580A}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{8DEB590D-399A-46FC-874D-8DC30311D8E7}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{1D05F556-E6E1-4C60-98F5-08761C5DA88A}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{95574A84-4B5E-48C0-A841-9B02AF8FB442}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{ABDCB0B4-6973-4521-8924-6026F881A9EA}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{172B6D76-F603-45D1-BD14-A5A80EDDBCCA}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{E24B5E2A-87E1-45D7-A8F6-DAACE1A4B375}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{11C6D057-EC79-44DF-88FA-A71A4B3D6F79}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{71092221-8788-46FC-98F7-75B2FD46CF4B}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{6FB365F1-D6F6-4746-915B-8889BEAEC88F}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{2BD1982B-599E-4F05-8CAD-4EB0DA89A35F}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{7304652A-C7C2-4458-8EE9-65B2A1AD7DF0}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{78A6B326-4CAE-4C5B-AA0C-186F94DEA6DB}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{107AFA79-078E-4174-9D70-B8E6ECC3CE8F}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{E3FA7EC1-7E92-4A6B-8E9B-0B2001EC657D}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{691D22DE-EC9F-4780-B080-96E614F4EA28}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{BEADA8DC-FB14-42D6-95F9-964E26228C3F}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{C06BAAE1-E14E-4481-9E92-084A96B19D46}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{2923982B-E363-4371-BBC9-9CE3ECB83E62}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{DCD061DB-1A29-40F1-9C61-B18007932931}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{BF7E47B6-DC98-45FD-9C83-C329F489F077}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{E2DC6208-63DB-4C95-A0D2-7073EE1C3F4A}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1000-000000000000}">
      <formula1>"1,0,-1"</formula1>
    </dataValidation>
    <dataValidation type="list" allowBlank="1" showInputMessage="1" showErrorMessage="1" sqref="F7:F278" xr:uid="{00000000-0002-0000-10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10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41C30-CE27-487C-B63D-3AAA562AD8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210D377-B26C-404C-A490-DAE726D04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3C33CE5-FDDE-41B1-87BE-E0F8B78878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FD70B40-5D5C-43F6-908F-20F6F3845C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D27F95E-831B-45D8-8E89-344331C9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7EA2F59-9299-45CD-8EC2-52CC84C24A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CC7C47C-109B-4119-B267-807B90FB40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099A90E-82BA-44D7-861E-467A1049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6ABFE141-AA1A-4F0D-B652-55AA871B9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2C50C7E-46BF-4FF6-8DB2-977C1694D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31378C5-C099-43AE-B19C-4DABDEA64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604282C-CCB9-4C02-BD30-A2565420B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4B29FD-EFEC-4DD6-B272-A347D3CB36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8F659EC6-665D-4CD5-9777-21885E34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C72115-AF4A-4C89-A885-6257C183B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9285C110-92DC-412B-9395-2EF1F3DA1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842E5D2D-36B3-41CE-99F5-B664A0EF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6911427-AB28-4C8F-8728-77EB740F1D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C6FA25AB-8736-48F5-AFF4-55504955A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CAE80E89-03D7-427B-9FFE-B40F3F978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0AE1849-A48E-46E7-9BFE-54572584F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D91D204-3778-4D21-95E2-90EE7FAE8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3429499-3ACA-4B28-B4B4-01D0AA6B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E6AA8B4-645F-4C1A-9E2F-DECC0D1690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90F037A-F5C5-4BD5-843D-95CF939D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E70B7F-05D5-4AD0-9CCC-FB330761B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CEC4B280-9219-435C-A614-5E08A6B4CE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9CDB60E5-00F8-434A-BE06-3A4830F95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576414C4-A794-4DB6-85F1-B3BA51C9C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6539AF0-1B47-41BA-A278-92A818D62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FE8CD0E-F42F-4096-B9B5-5CA35E0824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5B1B95B-2D50-4EA3-A26C-2C2267518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5BF2099-816E-4201-AFC0-FC0DC4A3E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E6A461FD-C270-42D6-9875-1901A7A41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2F2848E-1C33-4333-A11C-64F6D0830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2574569-58EF-4C65-831A-A6FBFA3C4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16833B2-FED4-4499-B5E7-9CB066D2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F088C1-0BAF-4A39-82D9-92C704997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A12AB03-ED9B-4B48-A51F-8ED0A7065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CD7BDEFD-F376-4BCC-9DFF-610AA19FF0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B86F21E-1E7D-4793-94DD-E479F2D9F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3C010FB-8A97-4A25-808F-39218EE0C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6DD2313-01D8-45E4-BA7D-ACA581557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FF6A42E-42F9-4AEF-9E13-3C011B1B4E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0662C33-7DF3-4727-BC04-D6C177469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2AD2BB6-83A9-4080-901F-6CD9F1378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67D743E-EE75-4809-825B-67471A40A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0EDB6EB-1C7C-4C9F-914E-472B5F68A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060B09-E9B4-4C45-BEE9-5FE4960CF6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127B7B-93C9-415F-BA7D-B69E8758A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511FDC2-8761-4746-BC89-5AB7550CF6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7598008-B2CE-4245-8062-CCBA79FEE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0F64D9-4A0C-45A2-9301-F404D0F9F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883CC-C13F-4093-BC15-5DC002A79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C91DCFB-EACA-46D2-8204-3DDF82627D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925F324-35E9-4092-A7C9-4E6A346F92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6734D53-BE52-4D0B-86E2-87AA468E0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DC0D6DC-75DE-4A98-B5D4-F58B7DE78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8BBD777-8A6E-467B-A8A1-24D809A6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9780848-F971-4892-BECA-2B54D47E9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0C58338-B48A-4444-A986-F9A99F7D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6312D87-0881-48BD-A179-F3A7B94E2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BD4EA61-4F4B-4826-9945-B7AAB306D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F8AA290-9194-4AC7-818F-9B4279AC9F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8FFF4DF-7C8C-442A-9C7B-1B1A2FCF5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7EB7307-CDCC-453B-8A88-EF0C830D3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85D3244-2157-4C6C-8EA8-699A2F209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6BA4CCC-57E5-4F90-ABEB-AC70EAE47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5803101-957E-4CF4-88C2-7765127C1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D4CB6D28-8DB2-4395-A34F-74F9E0A64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C2A4F71-2795-4614-94BC-709DBADD3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5F531757-21F1-4AE0-8901-F781AB544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019C0EA-6CF9-4F7D-8DCF-494AA2D5E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909F5FF3-34A4-4B89-8AED-C1B680DF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4FDBAD4-1D0C-4351-819D-42F528ECC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58B78C8-EC8F-4427-97E7-C32F09825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BF11E5D-3BDC-4F9E-A8FE-7E17CEBC7D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4F107C-9C88-4BB7-BE51-7D4BCA811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E6463CBB-5F93-4B65-9A25-E056B7A5E5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83B0326-42E6-417A-A6F7-C5B11E348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C28DDE5-4CC9-4E02-B396-F604DFDC92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977FCDF-A3AE-49D8-8258-6261FE39E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F1AE2026-C628-481B-B91B-0C18936EE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B3927E30-6756-49AA-86D6-5ED6DBB62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7BF3976-3E91-4984-A379-8CFE91399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1C54D15-C5CD-4023-AC8D-9620F591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DF60A98-981D-48C6-A589-24E37EF85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636D2EE-B590-4B98-915F-8AA15D8A2B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766F742-175B-47C0-9AB3-820D7C554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B409F8A-E2B5-4852-8F02-15C1CEBC9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C1C41E3-FD45-4A41-A359-ADA147A97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C0DA80FB-9167-4B16-8E6D-1D7734FDA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EF5C3EF-937B-46B7-B3AC-7B4A8E708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822338E-DA50-43F4-BF40-FD859F725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B24DFB5-BB95-4CC6-B051-53556E8E11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730DF057-0F85-4DD6-A765-0AC2ACDA2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7BFB46A-56C9-4B57-9736-586F1CF50D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6070CB4-1D1A-4D4E-BA6F-55C5EE44F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20C6E4-C582-4990-9098-104D4BFCCF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81520C3-A2B6-4DA2-9AF5-EC2C8BFD6B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D4E0AC76-ED45-495B-AA3C-304174B26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D620D3F-C59F-41EF-84FC-D39794BD8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CF2D02D-C486-4468-920E-EB47AC97A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6F86FEE-F1AE-4F01-9D2D-CC53A441D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21A40A18-A749-4AD0-BDAA-4E561AC51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419A8D9-0819-4FE2-9468-417CE95BF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0451524-7303-4D7A-9E5F-1C18C8E66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611E96-75FB-494B-9BD5-98A9AABD57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2410F4-E956-4829-853D-BA33E1735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A031E24-BE32-4DA2-81FD-5867726F5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DEB590D-399A-46FC-874D-8DC30311D8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05F556-E6E1-4C60-98F5-08761C5DA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5574A84-4B5E-48C0-A841-9B02AF8FB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ABDCB0B4-6973-4521-8924-6026F881A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72B6D76-F603-45D1-BD14-A5A80EDDB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24B5E2A-87E1-45D7-A8F6-DAACE1A4B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1C6D057-EC79-44DF-88FA-A71A4B3D6F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71092221-8788-46FC-98F7-75B2FD46C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6FB365F1-D6F6-4746-915B-8889BEAEC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BD1982B-599E-4F05-8CAD-4EB0DA89A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304652A-C7C2-4458-8EE9-65B2A1AD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8A6B326-4CAE-4C5B-AA0C-186F94DEA6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07AFA79-078E-4174-9D70-B8E6ECC3C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E3FA7EC1-7E92-4A6B-8E9B-0B2001EC6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91D22DE-EC9F-4780-B080-96E614F4E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EADA8DC-FB14-42D6-95F9-964E26228C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06BAAE1-E14E-4481-9E92-084A96B19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2923982B-E363-4371-BBC9-9CE3ECB83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CD061DB-1A29-40F1-9C61-B18007932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F7E47B6-DC98-45FD-9C83-C329F489F0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2DC6208-63DB-4C95-A0D2-7073EE1C3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CE9B8C6E-6C99-41E6-87EF-E64887B73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34932349-6E8B-4FEC-82E0-E81B6E086D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DA81F812-91AB-4DDD-98C4-1B5BA263BA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17D4940B-76A2-46EC-A4AA-AA335DF5C3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10DBF07-C5DE-4DDB-BF39-A2CE0C2B3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2B77FBD-3E33-4177-9FF3-0D5CF97545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95183047-A27A-4875-ADB7-F2F1FEDEFED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AC83598A-64ED-4B50-85C7-34BAAF23ABD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2BBC220-E4DE-48DE-AC74-6FB0C4D99D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D0B56D7-32B8-4C85-BF8B-85C9E213D7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E05191D6-C697-4346-BAEA-1548EBDF73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4A6FE5B6-9218-4DB2-86C0-4FD9B43E213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5FBC02DC-1E8D-49EA-A409-2E71E0B1E56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3F5D27D8-6359-4A0C-9CF7-FE1B3CF46D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627E687E-C507-4FE0-9686-BC7D5A53D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D100052B-7CB4-468B-AE8B-3C0C336068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D082B1-D276-41CC-B135-5A8DF26494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08F497DB-3A1F-4669-80E0-D492BA8A84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4712BB91-41C8-4FCF-85EA-94715FFB6BB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8E728E7C-F6F9-49AE-9A44-3AD3EE9B3F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9BF01DB8-D711-4202-A24B-7FA0483ED0E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A3D69D8-FD4F-44A6-BA31-ED3009921C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7A1B8352-619D-4594-AF51-368DA83D4A9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3B52ED76-650C-4C16-A2FA-6428427CD3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8677952B-9B64-4171-A5B9-5D3D2BB3EFD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C067E8C9-9C2F-4CAF-AA42-6FE85781F3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FF9AEC66-C022-496D-ABEC-3BD95B7ED8E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8F8E1818-7E07-4064-B278-2167D8CDF6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CB54880-206E-4597-ACE7-C059B28E0FA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2C8E70B6-39DF-4024-AF30-A65F66B719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3BC896CB-B886-4438-97CF-3A6E81DA00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D727AC12-E01A-414C-A0BA-CC96A0AA4C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9CDBF4C8-82DA-4DCC-A984-FF77B62222B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E9B6E210-9F93-4C25-9F87-E9E17D0A1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A9CA3D36-0FE4-4215-A826-9C491C202F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A714C696-F382-4746-AEC0-12E74F1C848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E6DB33F-0FF7-4447-9885-ABF8B760DD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BCC5E699-DBCC-4ACD-91EE-9912EDEE03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A531E276-A884-46F9-BEDE-4C42077C10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6ACE77E-5FB7-404D-BC40-ED932E98134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E5002ECF-43A7-4657-9910-CDC1ACFE51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C7688C3-3B8C-4138-8856-84A710CC1F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5C736B83-57AC-4AC3-945F-0F9BDFC8D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0880DD71-13E2-4737-B93E-C4FC7F446F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49E1CE8E-C601-4ACA-A539-9C17EC37A18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C8D25710-3E76-4738-9D2D-556D0F104C1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A660E3CA-33C9-4A80-9981-3F669B29FD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07C5D7EA-4E56-41C6-BD27-73D7FEA351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392CE695-5AC0-4ED8-BDFC-641D50F8CC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F546B4BA-8924-41DA-ABFB-79EDE32682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A3A3A2F1-1E74-402A-83D3-DE7D1A521E2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366C85F4-06A6-4F9C-8504-97FDA2C947F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21AF71E9-6918-403C-A8B0-A7156DA283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844E0993-A018-45CF-A86B-E8160F0FC3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50CB4411-7277-4A10-9E17-0A3528902A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AA5D6C6-30C8-4918-B000-19D8C128B5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44C946FB-6E24-4F83-8B36-FF88C55C03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9CB5C64E-AC31-4009-B84C-69792FD36C8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1CA13E02-569D-4C16-BBB6-56A5C1BFFF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5955259-419A-45DB-9DDB-D186E7B12D3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7B65C3BC-ED4F-40A7-B1E4-4ABEA51EFBB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F83DD950-975A-43CD-831F-757643E63D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E0B2CBE2-766F-4864-B88A-0299399375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B0FFC6D8-85D1-4CA6-B3D5-173684FBA3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AA921116-908C-46E3-A4B5-0ED4E4DB28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9192BE4C-D37D-4B39-8A38-07A33C63F1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716C8FC-4951-4DB0-B376-040DB80D07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5D3B01C5-3BEC-4460-87A6-A55EBD4101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4A939BB8-291C-4000-A559-20A6C63E0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1A3A96-727A-49DB-97C4-CC95D776F1B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BE93C7F-EE64-4002-858C-47759D4B1F5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E0AABD83-D339-4CE8-AC66-2ABA5D31FE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25B97EA9-AC89-4784-AD49-C854F2D1D5C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0EB84219-CCE9-4EE9-938C-B25FFC769F5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69EEA77-22B6-4409-85D7-C133B84A20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0159027-C775-4D4B-809F-29B62E65437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51C67B06-D2B3-4E5B-87F5-DAFC598DEE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D2FA390-B5D1-4B30-A328-200A4031F0B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EDE69712-2239-43BE-A1B2-B06BCCF510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2B063C5-3F4B-4764-8523-60CC18969B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09D21EB9-D9E0-42C9-A8B6-936114E893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C5FD65E-0891-449C-81A7-3C7BAA0D5C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E49CE2DD-14B0-41DF-AA86-0847647FA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D2869EE0-DC69-46B8-AB9D-2E7AC43B37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A0699121-74BD-4BEF-B3FC-52A077E035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D1A7F857-26B7-41AE-BD84-B4079C4B31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89B1401D-3B6C-4A81-AB8E-B032F7B551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3506B19F-2EA3-4F91-9C41-A66978197C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51DCDC1-D432-4E50-8F42-7001DDAE0F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35E56B9F-55EF-4556-AA77-0F164D59DD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EE98907C-F7AC-45CA-AA10-BD5D9B1908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65E49FB0-5B4C-4BF5-B960-276B7F374A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A1C71910-EFF6-467F-A53D-E4DF2C7915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B3186A29-A0D6-4989-A55E-FF03963975B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27618A32-01B9-4FC4-89D2-A66EA2ABFF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5C75C783-ED1E-4B9F-8368-55CB990B94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F0D82A0F-4AAA-4050-A49C-00EC13303A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4327390-4BA7-4366-AADE-43DB68F9F7A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BBEBC115-2F7D-44F9-846D-B1957FE54A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74729C26-76AD-4B46-BCB7-86B9298C0A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G113"/>
  <sheetViews>
    <sheetView topLeftCell="A92" zoomScale="85" zoomScaleNormal="85" workbookViewId="0">
      <selection activeCell="B26" sqref="B26"/>
    </sheetView>
  </sheetViews>
  <sheetFormatPr defaultRowHeight="15" x14ac:dyDescent="0.25"/>
  <cols>
    <col min="2" max="2" width="35.140625" bestFit="1" customWidth="1"/>
    <col min="3" max="3" width="21.85546875" style="4" customWidth="1"/>
    <col min="4" max="4" width="19.7109375" style="76" bestFit="1" customWidth="1"/>
    <col min="6" max="6" width="22.5703125" customWidth="1"/>
  </cols>
  <sheetData>
    <row r="1" spans="1:7" x14ac:dyDescent="0.25">
      <c r="A1" s="47" t="s">
        <v>71</v>
      </c>
      <c r="B1" s="47" t="s">
        <v>72</v>
      </c>
      <c r="C1" s="47" t="s">
        <v>69</v>
      </c>
      <c r="D1" s="73" t="s">
        <v>187</v>
      </c>
    </row>
    <row r="2" spans="1:7" s="61" customFormat="1" x14ac:dyDescent="0.25">
      <c r="A2" s="5"/>
      <c r="B2" s="5"/>
      <c r="C2" s="5"/>
      <c r="D2" s="74"/>
    </row>
    <row r="3" spans="1:7" x14ac:dyDescent="0.25">
      <c r="A3" s="2">
        <v>1</v>
      </c>
      <c r="B3" s="1" t="s">
        <v>192</v>
      </c>
      <c r="C3" s="2">
        <v>22000004</v>
      </c>
      <c r="D3" s="75" t="s">
        <v>189</v>
      </c>
      <c r="F3" s="1" t="s">
        <v>190</v>
      </c>
      <c r="G3" s="1">
        <f>COUNTIF(D:D,"Odoo")</f>
        <v>66</v>
      </c>
    </row>
    <row r="4" spans="1:7" x14ac:dyDescent="0.25">
      <c r="A4" s="2">
        <v>2</v>
      </c>
      <c r="B4" s="48" t="s">
        <v>77</v>
      </c>
      <c r="C4" s="49">
        <v>18100038</v>
      </c>
      <c r="D4" s="75" t="s">
        <v>189</v>
      </c>
      <c r="F4" s="1" t="s">
        <v>191</v>
      </c>
      <c r="G4" s="1">
        <f>COUNTIF(D:D,"Excel")</f>
        <v>45</v>
      </c>
    </row>
    <row r="5" spans="1:7" s="3" customFormat="1" x14ac:dyDescent="0.25">
      <c r="A5" s="2">
        <v>3</v>
      </c>
      <c r="B5" s="50" t="s">
        <v>165</v>
      </c>
      <c r="C5" s="49">
        <v>20200063</v>
      </c>
      <c r="D5" s="75" t="s">
        <v>189</v>
      </c>
      <c r="F5" s="1"/>
      <c r="G5" s="1">
        <f>SUM(G3:G4)</f>
        <v>111</v>
      </c>
    </row>
    <row r="6" spans="1:7" x14ac:dyDescent="0.25">
      <c r="A6" s="2">
        <v>4</v>
      </c>
      <c r="B6" s="1" t="s">
        <v>170</v>
      </c>
      <c r="C6" s="2">
        <v>21200037</v>
      </c>
      <c r="D6" s="75" t="s">
        <v>189</v>
      </c>
    </row>
    <row r="7" spans="1:7" x14ac:dyDescent="0.25">
      <c r="A7" s="2">
        <v>5</v>
      </c>
      <c r="B7" s="1" t="s">
        <v>152</v>
      </c>
      <c r="C7" s="2">
        <v>21100030</v>
      </c>
      <c r="D7" s="75" t="s">
        <v>189</v>
      </c>
      <c r="F7" s="109"/>
      <c r="G7" s="109"/>
    </row>
    <row r="8" spans="1:7" s="3" customFormat="1" x14ac:dyDescent="0.25">
      <c r="A8" s="2">
        <v>6</v>
      </c>
      <c r="B8" s="48" t="s">
        <v>88</v>
      </c>
      <c r="C8" s="49">
        <v>19200056</v>
      </c>
      <c r="D8" s="75" t="s">
        <v>189</v>
      </c>
      <c r="F8" s="109"/>
      <c r="G8" s="109"/>
    </row>
    <row r="9" spans="1:7" x14ac:dyDescent="0.25">
      <c r="A9" s="2">
        <v>7</v>
      </c>
      <c r="B9" s="1" t="s">
        <v>199</v>
      </c>
      <c r="C9" s="2">
        <v>22000006</v>
      </c>
      <c r="D9" s="75" t="s">
        <v>189</v>
      </c>
    </row>
    <row r="10" spans="1:7" x14ac:dyDescent="0.25">
      <c r="A10" s="2">
        <v>8</v>
      </c>
      <c r="B10" s="48" t="s">
        <v>157</v>
      </c>
      <c r="C10" s="49">
        <v>21100031</v>
      </c>
      <c r="D10" s="75" t="s">
        <v>189</v>
      </c>
    </row>
    <row r="11" spans="1:7" x14ac:dyDescent="0.25">
      <c r="A11" s="2">
        <v>9</v>
      </c>
      <c r="B11" s="50" t="s">
        <v>158</v>
      </c>
      <c r="C11" s="49">
        <v>21200019</v>
      </c>
      <c r="D11" s="75" t="s">
        <v>189</v>
      </c>
    </row>
    <row r="12" spans="1:7" x14ac:dyDescent="0.25">
      <c r="A12" s="2">
        <v>10</v>
      </c>
      <c r="B12" s="50" t="s">
        <v>166</v>
      </c>
      <c r="C12" s="49">
        <v>21100033</v>
      </c>
      <c r="D12" s="75" t="s">
        <v>189</v>
      </c>
    </row>
    <row r="13" spans="1:7" s="3" customFormat="1" x14ac:dyDescent="0.25">
      <c r="A13" s="2">
        <v>11</v>
      </c>
      <c r="B13" s="50" t="s">
        <v>159</v>
      </c>
      <c r="C13" s="49">
        <v>20200053</v>
      </c>
      <c r="D13" s="75" t="s">
        <v>189</v>
      </c>
    </row>
    <row r="14" spans="1:7" x14ac:dyDescent="0.25">
      <c r="A14" s="2">
        <v>12</v>
      </c>
      <c r="B14" s="50" t="s">
        <v>167</v>
      </c>
      <c r="C14" s="49">
        <v>21200034</v>
      </c>
      <c r="D14" s="75" t="s">
        <v>189</v>
      </c>
    </row>
    <row r="15" spans="1:7" s="3" customFormat="1" x14ac:dyDescent="0.25">
      <c r="A15" s="2">
        <v>13</v>
      </c>
      <c r="B15" s="48" t="s">
        <v>160</v>
      </c>
      <c r="C15" s="49">
        <v>21100020</v>
      </c>
      <c r="D15" s="75" t="s">
        <v>189</v>
      </c>
    </row>
    <row r="16" spans="1:7" x14ac:dyDescent="0.25">
      <c r="A16" s="2">
        <v>14</v>
      </c>
      <c r="B16" s="1" t="s">
        <v>194</v>
      </c>
      <c r="C16" s="2">
        <v>22000003</v>
      </c>
      <c r="D16" s="75" t="s">
        <v>189</v>
      </c>
    </row>
    <row r="17" spans="1:4" s="3" customFormat="1" x14ac:dyDescent="0.25">
      <c r="A17" s="2">
        <v>15</v>
      </c>
      <c r="B17" s="50" t="s">
        <v>163</v>
      </c>
      <c r="C17" s="49">
        <v>19200028</v>
      </c>
      <c r="D17" s="75" t="s">
        <v>189</v>
      </c>
    </row>
    <row r="18" spans="1:4" s="3" customFormat="1" x14ac:dyDescent="0.25">
      <c r="A18" s="2">
        <v>16</v>
      </c>
      <c r="B18" s="48" t="s">
        <v>97</v>
      </c>
      <c r="C18" s="49">
        <v>19200094</v>
      </c>
      <c r="D18" s="75" t="s">
        <v>189</v>
      </c>
    </row>
    <row r="19" spans="1:4" x14ac:dyDescent="0.25">
      <c r="A19" s="2">
        <v>17</v>
      </c>
      <c r="B19" s="48" t="s">
        <v>99</v>
      </c>
      <c r="C19" s="49">
        <v>19200093</v>
      </c>
      <c r="D19" s="75" t="s">
        <v>189</v>
      </c>
    </row>
    <row r="20" spans="1:4" x14ac:dyDescent="0.25">
      <c r="A20" s="2">
        <v>18</v>
      </c>
      <c r="B20" s="48" t="s">
        <v>178</v>
      </c>
      <c r="C20" s="49">
        <v>21200042</v>
      </c>
      <c r="D20" s="75" t="s">
        <v>189</v>
      </c>
    </row>
    <row r="21" spans="1:4" x14ac:dyDescent="0.25">
      <c r="A21" s="2">
        <v>19</v>
      </c>
      <c r="B21" s="48" t="s">
        <v>172</v>
      </c>
      <c r="C21" s="49">
        <v>21200039</v>
      </c>
      <c r="D21" s="75" t="s">
        <v>189</v>
      </c>
    </row>
    <row r="22" spans="1:4" x14ac:dyDescent="0.25">
      <c r="A22" s="2">
        <v>20</v>
      </c>
      <c r="B22" s="50" t="s">
        <v>138</v>
      </c>
      <c r="C22" s="49">
        <v>21100001</v>
      </c>
      <c r="D22" s="75" t="s">
        <v>189</v>
      </c>
    </row>
    <row r="23" spans="1:4" s="3" customFormat="1" x14ac:dyDescent="0.25">
      <c r="A23" s="2">
        <v>21</v>
      </c>
      <c r="B23" s="48" t="s">
        <v>102</v>
      </c>
      <c r="C23" s="49">
        <v>18100011</v>
      </c>
      <c r="D23" s="75" t="s">
        <v>189</v>
      </c>
    </row>
    <row r="24" spans="1:4" s="3" customFormat="1" x14ac:dyDescent="0.25">
      <c r="A24" s="2">
        <v>22</v>
      </c>
      <c r="B24" s="48" t="s">
        <v>208</v>
      </c>
      <c r="C24" s="49">
        <v>22000009</v>
      </c>
      <c r="D24" s="75" t="s">
        <v>189</v>
      </c>
    </row>
    <row r="25" spans="1:4" x14ac:dyDescent="0.25">
      <c r="A25" s="2">
        <v>23</v>
      </c>
      <c r="B25" s="50" t="s">
        <v>164</v>
      </c>
      <c r="C25" s="49">
        <v>21200015</v>
      </c>
      <c r="D25" s="75" t="s">
        <v>189</v>
      </c>
    </row>
    <row r="26" spans="1:4" x14ac:dyDescent="0.25">
      <c r="A26" s="2">
        <v>24</v>
      </c>
      <c r="B26" s="48" t="s">
        <v>106</v>
      </c>
      <c r="C26" s="49">
        <v>19200019</v>
      </c>
      <c r="D26" s="75" t="s">
        <v>189</v>
      </c>
    </row>
    <row r="27" spans="1:4" s="3" customFormat="1" x14ac:dyDescent="0.25">
      <c r="A27" s="2">
        <v>25</v>
      </c>
      <c r="B27" s="48" t="s">
        <v>109</v>
      </c>
      <c r="C27" s="49">
        <v>20200010</v>
      </c>
      <c r="D27" s="75" t="s">
        <v>189</v>
      </c>
    </row>
    <row r="28" spans="1:4" x14ac:dyDescent="0.25">
      <c r="A28" s="2">
        <v>26</v>
      </c>
      <c r="B28" s="50" t="s">
        <v>171</v>
      </c>
      <c r="C28" s="49">
        <v>21200038</v>
      </c>
      <c r="D28" s="75" t="s">
        <v>189</v>
      </c>
    </row>
    <row r="29" spans="1:4" x14ac:dyDescent="0.25">
      <c r="A29" s="2">
        <v>27</v>
      </c>
      <c r="B29" s="48" t="s">
        <v>111</v>
      </c>
      <c r="C29" s="49">
        <v>19200053</v>
      </c>
      <c r="D29" s="75" t="s">
        <v>189</v>
      </c>
    </row>
    <row r="30" spans="1:4" s="3" customFormat="1" x14ac:dyDescent="0.25">
      <c r="A30" s="2">
        <v>28</v>
      </c>
      <c r="B30" s="48" t="s">
        <v>213</v>
      </c>
      <c r="C30" s="49">
        <v>22000011</v>
      </c>
      <c r="D30" s="75" t="s">
        <v>189</v>
      </c>
    </row>
    <row r="31" spans="1:4" x14ac:dyDescent="0.25">
      <c r="A31" s="2">
        <v>29</v>
      </c>
      <c r="B31" s="50" t="s">
        <v>140</v>
      </c>
      <c r="C31" s="49">
        <v>21100014</v>
      </c>
      <c r="D31" s="75" t="s">
        <v>189</v>
      </c>
    </row>
    <row r="32" spans="1:4" x14ac:dyDescent="0.25">
      <c r="A32" s="2">
        <v>30</v>
      </c>
      <c r="B32" s="48" t="s">
        <v>113</v>
      </c>
      <c r="C32" s="49">
        <v>19200103</v>
      </c>
      <c r="D32" s="75" t="s">
        <v>189</v>
      </c>
    </row>
    <row r="33" spans="1:4" s="3" customFormat="1" x14ac:dyDescent="0.25">
      <c r="A33" s="2">
        <v>31</v>
      </c>
      <c r="B33" s="48" t="s">
        <v>137</v>
      </c>
      <c r="C33" s="49">
        <v>20100045</v>
      </c>
      <c r="D33" s="75" t="s">
        <v>189</v>
      </c>
    </row>
    <row r="34" spans="1:4" s="3" customFormat="1" x14ac:dyDescent="0.25">
      <c r="A34" s="2">
        <v>32</v>
      </c>
      <c r="B34" s="48" t="s">
        <v>156</v>
      </c>
      <c r="C34" s="49">
        <v>19200096</v>
      </c>
      <c r="D34" s="75" t="s">
        <v>189</v>
      </c>
    </row>
    <row r="35" spans="1:4" s="3" customFormat="1" x14ac:dyDescent="0.25">
      <c r="A35" s="2">
        <v>33</v>
      </c>
      <c r="B35" s="50" t="s">
        <v>155</v>
      </c>
      <c r="C35" s="49">
        <v>20100064</v>
      </c>
      <c r="D35" s="75" t="s">
        <v>189</v>
      </c>
    </row>
    <row r="36" spans="1:4" x14ac:dyDescent="0.25">
      <c r="A36" s="2">
        <v>34</v>
      </c>
      <c r="B36" s="48" t="s">
        <v>118</v>
      </c>
      <c r="C36" s="49">
        <v>19200092</v>
      </c>
      <c r="D36" s="75" t="s">
        <v>189</v>
      </c>
    </row>
    <row r="37" spans="1:4" s="3" customFormat="1" x14ac:dyDescent="0.25">
      <c r="A37" s="2">
        <v>35</v>
      </c>
      <c r="B37" s="81" t="s">
        <v>195</v>
      </c>
      <c r="C37" s="2">
        <v>22000001</v>
      </c>
      <c r="D37" s="75" t="s">
        <v>189</v>
      </c>
    </row>
    <row r="38" spans="1:4" s="3" customFormat="1" x14ac:dyDescent="0.25">
      <c r="A38" s="2">
        <v>36</v>
      </c>
      <c r="B38" s="48" t="s">
        <v>121</v>
      </c>
      <c r="C38" s="49">
        <v>19200091</v>
      </c>
      <c r="D38" s="75" t="s">
        <v>189</v>
      </c>
    </row>
    <row r="39" spans="1:4" s="3" customFormat="1" x14ac:dyDescent="0.25">
      <c r="A39" s="2">
        <v>37</v>
      </c>
      <c r="B39" s="48" t="s">
        <v>123</v>
      </c>
      <c r="C39" s="49">
        <v>20200026</v>
      </c>
      <c r="D39" s="75" t="s">
        <v>189</v>
      </c>
    </row>
    <row r="40" spans="1:4" x14ac:dyDescent="0.25">
      <c r="A40" s="2">
        <v>38</v>
      </c>
      <c r="B40" s="48" t="s">
        <v>124</v>
      </c>
      <c r="C40" s="49">
        <v>19100127</v>
      </c>
      <c r="D40" s="75" t="s">
        <v>189</v>
      </c>
    </row>
    <row r="41" spans="1:4" s="3" customFormat="1" x14ac:dyDescent="0.25">
      <c r="A41" s="2">
        <v>39</v>
      </c>
      <c r="B41" s="48" t="s">
        <v>125</v>
      </c>
      <c r="C41" s="49">
        <v>20100006</v>
      </c>
      <c r="D41" s="75" t="s">
        <v>189</v>
      </c>
    </row>
    <row r="42" spans="1:4" x14ac:dyDescent="0.25">
      <c r="A42" s="2">
        <v>40</v>
      </c>
      <c r="B42" s="48" t="s">
        <v>126</v>
      </c>
      <c r="C42" s="49">
        <v>19100002</v>
      </c>
      <c r="D42" s="75" t="s">
        <v>189</v>
      </c>
    </row>
    <row r="43" spans="1:4" x14ac:dyDescent="0.25">
      <c r="A43" s="2">
        <v>41</v>
      </c>
      <c r="B43" s="1" t="s">
        <v>193</v>
      </c>
      <c r="C43" s="2">
        <v>22000002</v>
      </c>
      <c r="D43" s="75" t="s">
        <v>189</v>
      </c>
    </row>
    <row r="44" spans="1:4" s="3" customFormat="1" x14ac:dyDescent="0.25">
      <c r="A44" s="2">
        <v>42</v>
      </c>
      <c r="B44" s="48" t="s">
        <v>127</v>
      </c>
      <c r="C44" s="49">
        <v>19200027</v>
      </c>
      <c r="D44" s="75" t="s">
        <v>189</v>
      </c>
    </row>
    <row r="45" spans="1:4" x14ac:dyDescent="0.25">
      <c r="A45" s="2">
        <v>43</v>
      </c>
      <c r="B45" s="48" t="s">
        <v>129</v>
      </c>
      <c r="C45" s="49">
        <v>19200105</v>
      </c>
      <c r="D45" s="75" t="s">
        <v>189</v>
      </c>
    </row>
    <row r="46" spans="1:4" s="3" customFormat="1" x14ac:dyDescent="0.25">
      <c r="A46" s="2">
        <v>44</v>
      </c>
      <c r="B46" s="48" t="s">
        <v>130</v>
      </c>
      <c r="C46" s="49">
        <v>0</v>
      </c>
      <c r="D46" s="75" t="s">
        <v>189</v>
      </c>
    </row>
    <row r="47" spans="1:4" s="3" customFormat="1" x14ac:dyDescent="0.25">
      <c r="A47" s="2">
        <v>45</v>
      </c>
      <c r="B47" s="48" t="s">
        <v>214</v>
      </c>
      <c r="C47" s="49">
        <v>22000012</v>
      </c>
      <c r="D47" s="75" t="s">
        <v>189</v>
      </c>
    </row>
    <row r="48" spans="1:4" s="3" customFormat="1" x14ac:dyDescent="0.25">
      <c r="A48" s="2">
        <v>46</v>
      </c>
      <c r="B48" s="48" t="s">
        <v>73</v>
      </c>
      <c r="C48" s="49">
        <v>20100024</v>
      </c>
      <c r="D48" s="75" t="s">
        <v>188</v>
      </c>
    </row>
    <row r="49" spans="1:4" s="3" customFormat="1" x14ac:dyDescent="0.25">
      <c r="A49" s="2">
        <v>47</v>
      </c>
      <c r="B49" s="48" t="s">
        <v>74</v>
      </c>
      <c r="C49" s="49">
        <v>19100080</v>
      </c>
      <c r="D49" s="75" t="s">
        <v>188</v>
      </c>
    </row>
    <row r="50" spans="1:4" s="3" customFormat="1" x14ac:dyDescent="0.25">
      <c r="A50" s="2">
        <v>48</v>
      </c>
      <c r="B50" s="48" t="s">
        <v>75</v>
      </c>
      <c r="C50" s="49">
        <v>18100007</v>
      </c>
      <c r="D50" s="75" t="s">
        <v>188</v>
      </c>
    </row>
    <row r="51" spans="1:4" x14ac:dyDescent="0.25">
      <c r="A51" s="2">
        <v>49</v>
      </c>
      <c r="B51" s="50" t="s">
        <v>149</v>
      </c>
      <c r="C51" s="49">
        <v>21100027</v>
      </c>
      <c r="D51" s="75" t="s">
        <v>188</v>
      </c>
    </row>
    <row r="52" spans="1:4" x14ac:dyDescent="0.25">
      <c r="A52" s="2">
        <v>50</v>
      </c>
      <c r="B52" s="48" t="s">
        <v>76</v>
      </c>
      <c r="C52" s="49">
        <v>18100031</v>
      </c>
      <c r="D52" s="75" t="s">
        <v>188</v>
      </c>
    </row>
    <row r="53" spans="1:4" s="3" customFormat="1" x14ac:dyDescent="0.25">
      <c r="A53" s="2">
        <v>51</v>
      </c>
      <c r="B53" s="50" t="s">
        <v>147</v>
      </c>
      <c r="C53" s="49">
        <v>21100024</v>
      </c>
      <c r="D53" s="75" t="s">
        <v>188</v>
      </c>
    </row>
    <row r="54" spans="1:4" x14ac:dyDescent="0.25">
      <c r="A54" s="2">
        <v>52</v>
      </c>
      <c r="B54" s="6" t="s">
        <v>151</v>
      </c>
      <c r="C54" s="2">
        <v>21200029</v>
      </c>
      <c r="D54" s="75" t="s">
        <v>188</v>
      </c>
    </row>
    <row r="55" spans="1:4" s="3" customFormat="1" x14ac:dyDescent="0.25">
      <c r="A55" s="2">
        <v>53</v>
      </c>
      <c r="B55" s="48" t="s">
        <v>78</v>
      </c>
      <c r="C55" s="49">
        <v>18100036</v>
      </c>
      <c r="D55" s="75" t="s">
        <v>188</v>
      </c>
    </row>
    <row r="56" spans="1:4" x14ac:dyDescent="0.25">
      <c r="A56" s="2">
        <v>54</v>
      </c>
      <c r="B56" s="48" t="s">
        <v>79</v>
      </c>
      <c r="C56" s="49">
        <v>19200024</v>
      </c>
      <c r="D56" s="75" t="s">
        <v>188</v>
      </c>
    </row>
    <row r="57" spans="1:4" s="3" customFormat="1" x14ac:dyDescent="0.25">
      <c r="A57" s="2">
        <v>55</v>
      </c>
      <c r="B57" s="48" t="s">
        <v>80</v>
      </c>
      <c r="C57" s="49">
        <v>19100063</v>
      </c>
      <c r="D57" s="75" t="s">
        <v>188</v>
      </c>
    </row>
    <row r="58" spans="1:4" s="3" customFormat="1" x14ac:dyDescent="0.25">
      <c r="A58" s="2">
        <v>56</v>
      </c>
      <c r="B58" s="48" t="s">
        <v>210</v>
      </c>
      <c r="C58" s="49">
        <v>22030002</v>
      </c>
      <c r="D58" s="75" t="s">
        <v>188</v>
      </c>
    </row>
    <row r="59" spans="1:4" s="3" customFormat="1" x14ac:dyDescent="0.25">
      <c r="A59" s="2">
        <v>57</v>
      </c>
      <c r="B59" s="48" t="s">
        <v>81</v>
      </c>
      <c r="C59" s="49">
        <v>21100032</v>
      </c>
      <c r="D59" s="75" t="s">
        <v>188</v>
      </c>
    </row>
    <row r="60" spans="1:4" x14ac:dyDescent="0.25">
      <c r="A60" s="2">
        <v>58</v>
      </c>
      <c r="B60" s="48" t="s">
        <v>82</v>
      </c>
      <c r="C60" s="49">
        <v>19100010</v>
      </c>
      <c r="D60" s="75" t="s">
        <v>188</v>
      </c>
    </row>
    <row r="61" spans="1:4" x14ac:dyDescent="0.25">
      <c r="A61" s="2">
        <v>59</v>
      </c>
      <c r="B61" s="48" t="s">
        <v>83</v>
      </c>
      <c r="C61" s="49">
        <v>18100001</v>
      </c>
      <c r="D61" s="75" t="s">
        <v>188</v>
      </c>
    </row>
    <row r="62" spans="1:4" x14ac:dyDescent="0.25">
      <c r="A62" s="2">
        <v>60</v>
      </c>
      <c r="B62" s="48" t="s">
        <v>84</v>
      </c>
      <c r="C62" s="49">
        <v>19200111</v>
      </c>
      <c r="D62" s="75" t="s">
        <v>188</v>
      </c>
    </row>
    <row r="63" spans="1:4" s="3" customFormat="1" x14ac:dyDescent="0.25">
      <c r="A63" s="2">
        <v>61</v>
      </c>
      <c r="B63" s="48" t="s">
        <v>85</v>
      </c>
      <c r="C63" s="49">
        <v>19100067</v>
      </c>
      <c r="D63" s="75" t="s">
        <v>188</v>
      </c>
    </row>
    <row r="64" spans="1:4" s="3" customFormat="1" x14ac:dyDescent="0.25">
      <c r="A64" s="2">
        <v>62</v>
      </c>
      <c r="B64" s="48" t="s">
        <v>86</v>
      </c>
      <c r="C64" s="49">
        <v>19200014</v>
      </c>
      <c r="D64" s="75" t="s">
        <v>188</v>
      </c>
    </row>
    <row r="65" spans="1:4" x14ac:dyDescent="0.25">
      <c r="A65" s="2">
        <v>63</v>
      </c>
      <c r="B65" s="48" t="s">
        <v>168</v>
      </c>
      <c r="C65" s="49">
        <v>21100035</v>
      </c>
      <c r="D65" s="75" t="s">
        <v>188</v>
      </c>
    </row>
    <row r="66" spans="1:4" x14ac:dyDescent="0.25">
      <c r="A66" s="2">
        <v>64</v>
      </c>
      <c r="B66" s="48" t="s">
        <v>87</v>
      </c>
      <c r="C66" s="49">
        <v>20200035</v>
      </c>
      <c r="D66" s="75" t="s">
        <v>188</v>
      </c>
    </row>
    <row r="67" spans="1:4" x14ac:dyDescent="0.25">
      <c r="A67" s="2">
        <v>65</v>
      </c>
      <c r="B67" s="48" t="s">
        <v>89</v>
      </c>
      <c r="C67" s="49">
        <v>19100006</v>
      </c>
      <c r="D67" s="75" t="s">
        <v>188</v>
      </c>
    </row>
    <row r="68" spans="1:4" x14ac:dyDescent="0.25">
      <c r="A68" s="2">
        <v>66</v>
      </c>
      <c r="B68" s="48" t="s">
        <v>90</v>
      </c>
      <c r="C68" s="49">
        <v>19100125</v>
      </c>
      <c r="D68" s="75" t="s">
        <v>188</v>
      </c>
    </row>
    <row r="69" spans="1:4" x14ac:dyDescent="0.25">
      <c r="A69" s="2">
        <v>67</v>
      </c>
      <c r="B69" s="48" t="s">
        <v>91</v>
      </c>
      <c r="C69" s="49">
        <v>20100002</v>
      </c>
      <c r="D69" s="75" t="s">
        <v>188</v>
      </c>
    </row>
    <row r="70" spans="1:4" x14ac:dyDescent="0.25">
      <c r="A70" s="2">
        <v>68</v>
      </c>
      <c r="B70" s="48" t="s">
        <v>92</v>
      </c>
      <c r="C70" s="49">
        <v>19200039</v>
      </c>
      <c r="D70" s="75" t="s">
        <v>188</v>
      </c>
    </row>
    <row r="71" spans="1:4" x14ac:dyDescent="0.25">
      <c r="A71" s="2">
        <v>69</v>
      </c>
      <c r="B71" s="48" t="s">
        <v>93</v>
      </c>
      <c r="C71" s="49">
        <v>19200025</v>
      </c>
      <c r="D71" s="75" t="s">
        <v>188</v>
      </c>
    </row>
    <row r="72" spans="1:4" x14ac:dyDescent="0.25">
      <c r="A72" s="2">
        <v>70</v>
      </c>
      <c r="B72" s="48" t="s">
        <v>179</v>
      </c>
      <c r="C72" s="49">
        <v>21200043</v>
      </c>
      <c r="D72" s="75" t="s">
        <v>188</v>
      </c>
    </row>
    <row r="73" spans="1:4" x14ac:dyDescent="0.25">
      <c r="A73" s="2">
        <v>71</v>
      </c>
      <c r="B73" s="48" t="s">
        <v>197</v>
      </c>
      <c r="C73" s="49">
        <v>22000005</v>
      </c>
      <c r="D73" s="75" t="s">
        <v>188</v>
      </c>
    </row>
    <row r="74" spans="1:4" s="3" customFormat="1" x14ac:dyDescent="0.25">
      <c r="A74" s="2">
        <v>72</v>
      </c>
      <c r="B74" s="48" t="s">
        <v>94</v>
      </c>
      <c r="C74" s="49">
        <v>18100045</v>
      </c>
      <c r="D74" s="75" t="s">
        <v>188</v>
      </c>
    </row>
    <row r="75" spans="1:4" x14ac:dyDescent="0.25">
      <c r="A75" s="2">
        <v>73</v>
      </c>
      <c r="B75" s="48" t="s">
        <v>198</v>
      </c>
      <c r="C75" s="49">
        <v>22000007</v>
      </c>
      <c r="D75" s="75" t="s">
        <v>188</v>
      </c>
    </row>
    <row r="76" spans="1:4" x14ac:dyDescent="0.25">
      <c r="A76" s="2">
        <v>74</v>
      </c>
      <c r="B76" s="48" t="s">
        <v>95</v>
      </c>
      <c r="C76" s="49">
        <v>19200016</v>
      </c>
      <c r="D76" s="75" t="s">
        <v>188</v>
      </c>
    </row>
    <row r="77" spans="1:4" s="3" customFormat="1" x14ac:dyDescent="0.25">
      <c r="A77" s="2">
        <v>75</v>
      </c>
      <c r="B77" s="48" t="s">
        <v>96</v>
      </c>
      <c r="C77" s="49">
        <v>19200106</v>
      </c>
      <c r="D77" s="75" t="s">
        <v>188</v>
      </c>
    </row>
    <row r="78" spans="1:4" x14ac:dyDescent="0.25">
      <c r="A78" s="2">
        <v>76</v>
      </c>
      <c r="B78" s="50" t="s">
        <v>148</v>
      </c>
      <c r="C78" s="49">
        <v>21100025</v>
      </c>
      <c r="D78" s="75" t="s">
        <v>188</v>
      </c>
    </row>
    <row r="79" spans="1:4" s="3" customFormat="1" x14ac:dyDescent="0.25">
      <c r="A79" s="2">
        <v>77</v>
      </c>
      <c r="B79" s="50" t="s">
        <v>211</v>
      </c>
      <c r="C79" s="49">
        <v>22000010</v>
      </c>
      <c r="D79" s="75" t="s">
        <v>188</v>
      </c>
    </row>
    <row r="80" spans="1:4" s="3" customFormat="1" x14ac:dyDescent="0.25">
      <c r="A80" s="2">
        <v>78</v>
      </c>
      <c r="B80" s="50" t="s">
        <v>161</v>
      </c>
      <c r="C80" s="49">
        <v>21100022</v>
      </c>
      <c r="D80" s="75" t="s">
        <v>188</v>
      </c>
    </row>
    <row r="81" spans="1:4" s="3" customFormat="1" x14ac:dyDescent="0.25">
      <c r="A81" s="2">
        <v>79</v>
      </c>
      <c r="B81" s="50" t="s">
        <v>162</v>
      </c>
      <c r="C81" s="49">
        <v>20200054</v>
      </c>
      <c r="D81" s="75" t="s">
        <v>188</v>
      </c>
    </row>
    <row r="82" spans="1:4" s="3" customFormat="1" x14ac:dyDescent="0.25">
      <c r="A82" s="2">
        <v>80</v>
      </c>
      <c r="B82" s="50" t="s">
        <v>146</v>
      </c>
      <c r="C82" s="49">
        <v>21100023</v>
      </c>
      <c r="D82" s="75" t="s">
        <v>188</v>
      </c>
    </row>
    <row r="83" spans="1:4" x14ac:dyDescent="0.25">
      <c r="A83" s="2">
        <v>81</v>
      </c>
      <c r="B83" s="48" t="s">
        <v>98</v>
      </c>
      <c r="C83" s="49">
        <v>19200060</v>
      </c>
      <c r="D83" s="75" t="s">
        <v>188</v>
      </c>
    </row>
    <row r="84" spans="1:4" x14ac:dyDescent="0.25">
      <c r="A84" s="2">
        <v>82</v>
      </c>
      <c r="B84" s="48" t="s">
        <v>100</v>
      </c>
      <c r="C84" s="49">
        <v>19200101</v>
      </c>
      <c r="D84" s="75" t="s">
        <v>188</v>
      </c>
    </row>
    <row r="85" spans="1:4" x14ac:dyDescent="0.25">
      <c r="A85" s="2">
        <v>83</v>
      </c>
      <c r="B85" s="48" t="s">
        <v>101</v>
      </c>
      <c r="C85" s="49">
        <v>19100031</v>
      </c>
      <c r="D85" s="75" t="s">
        <v>188</v>
      </c>
    </row>
    <row r="86" spans="1:4" s="3" customFormat="1" x14ac:dyDescent="0.25">
      <c r="A86" s="2">
        <v>84</v>
      </c>
      <c r="B86" s="48" t="s">
        <v>103</v>
      </c>
      <c r="C86" s="49">
        <v>20200036</v>
      </c>
      <c r="D86" s="75" t="s">
        <v>188</v>
      </c>
    </row>
    <row r="87" spans="1:4" x14ac:dyDescent="0.25">
      <c r="A87" s="2">
        <v>85</v>
      </c>
      <c r="B87" s="48" t="s">
        <v>176</v>
      </c>
      <c r="C87" s="49">
        <v>21100041</v>
      </c>
      <c r="D87" s="75" t="s">
        <v>188</v>
      </c>
    </row>
    <row r="88" spans="1:4" s="3" customFormat="1" x14ac:dyDescent="0.25">
      <c r="A88" s="2">
        <v>86</v>
      </c>
      <c r="B88" s="48" t="s">
        <v>104</v>
      </c>
      <c r="C88" s="49">
        <v>19200042</v>
      </c>
      <c r="D88" s="75" t="s">
        <v>188</v>
      </c>
    </row>
    <row r="89" spans="1:4" x14ac:dyDescent="0.25">
      <c r="A89" s="2">
        <v>87</v>
      </c>
      <c r="B89" s="48" t="s">
        <v>105</v>
      </c>
      <c r="C89" s="49">
        <v>19100098</v>
      </c>
      <c r="D89" s="75" t="s">
        <v>188</v>
      </c>
    </row>
    <row r="90" spans="1:4" s="3" customFormat="1" x14ac:dyDescent="0.25">
      <c r="A90" s="2">
        <v>88</v>
      </c>
      <c r="B90" s="48" t="s">
        <v>107</v>
      </c>
      <c r="C90" s="49">
        <v>19100095</v>
      </c>
      <c r="D90" s="75" t="s">
        <v>188</v>
      </c>
    </row>
    <row r="91" spans="1:4" s="3" customFormat="1" x14ac:dyDescent="0.25">
      <c r="A91" s="2">
        <v>89</v>
      </c>
      <c r="B91" s="48" t="s">
        <v>209</v>
      </c>
      <c r="C91" s="49">
        <v>22000008</v>
      </c>
      <c r="D91" s="75" t="s">
        <v>188</v>
      </c>
    </row>
    <row r="92" spans="1:4" x14ac:dyDescent="0.25">
      <c r="A92" s="2">
        <v>90</v>
      </c>
      <c r="B92" s="48" t="s">
        <v>108</v>
      </c>
      <c r="C92" s="49">
        <v>19200011</v>
      </c>
      <c r="D92" s="75" t="s">
        <v>188</v>
      </c>
    </row>
    <row r="93" spans="1:4" x14ac:dyDescent="0.25">
      <c r="A93" s="2">
        <v>91</v>
      </c>
      <c r="B93" s="48" t="s">
        <v>110</v>
      </c>
      <c r="C93" s="49">
        <v>19200012</v>
      </c>
      <c r="D93" s="75" t="s">
        <v>188</v>
      </c>
    </row>
    <row r="94" spans="1:4" x14ac:dyDescent="0.25">
      <c r="A94" s="2">
        <v>92</v>
      </c>
      <c r="B94" s="48" t="s">
        <v>175</v>
      </c>
      <c r="C94" s="49">
        <v>19100046</v>
      </c>
      <c r="D94" s="75" t="s">
        <v>188</v>
      </c>
    </row>
    <row r="95" spans="1:4" x14ac:dyDescent="0.25">
      <c r="A95" s="2">
        <v>93</v>
      </c>
      <c r="B95" s="48" t="s">
        <v>112</v>
      </c>
      <c r="C95" s="49">
        <v>19100004</v>
      </c>
      <c r="D95" s="75" t="s">
        <v>188</v>
      </c>
    </row>
    <row r="96" spans="1:4" x14ac:dyDescent="0.25">
      <c r="A96" s="2">
        <v>94</v>
      </c>
      <c r="B96" s="48" t="s">
        <v>114</v>
      </c>
      <c r="C96" s="49">
        <v>18100009</v>
      </c>
      <c r="D96" s="75" t="s">
        <v>188</v>
      </c>
    </row>
    <row r="97" spans="1:4" x14ac:dyDescent="0.25">
      <c r="A97" s="2">
        <v>95</v>
      </c>
      <c r="B97" s="1" t="s">
        <v>169</v>
      </c>
      <c r="C97" s="2">
        <v>21100036</v>
      </c>
      <c r="D97" s="75" t="s">
        <v>188</v>
      </c>
    </row>
    <row r="98" spans="1:4" x14ac:dyDescent="0.25">
      <c r="A98" s="2">
        <v>96</v>
      </c>
      <c r="B98" s="48" t="s">
        <v>115</v>
      </c>
      <c r="C98" s="49">
        <v>19100120</v>
      </c>
      <c r="D98" s="75" t="s">
        <v>188</v>
      </c>
    </row>
    <row r="99" spans="1:4" x14ac:dyDescent="0.25">
      <c r="A99" s="2">
        <v>97</v>
      </c>
      <c r="B99" s="50" t="s">
        <v>150</v>
      </c>
      <c r="C99" s="49">
        <v>21100028</v>
      </c>
      <c r="D99" s="75" t="s">
        <v>188</v>
      </c>
    </row>
    <row r="100" spans="1:4" x14ac:dyDescent="0.25">
      <c r="A100" s="2">
        <v>98</v>
      </c>
      <c r="B100" s="48" t="s">
        <v>116</v>
      </c>
      <c r="C100" s="49">
        <v>19200043</v>
      </c>
      <c r="D100" s="75" t="s">
        <v>188</v>
      </c>
    </row>
    <row r="101" spans="1:4" s="3" customFormat="1" x14ac:dyDescent="0.25">
      <c r="A101" s="2">
        <v>99</v>
      </c>
      <c r="B101" s="48" t="s">
        <v>117</v>
      </c>
      <c r="C101" s="49">
        <v>19200040</v>
      </c>
      <c r="D101" s="75" t="s">
        <v>188</v>
      </c>
    </row>
    <row r="102" spans="1:4" x14ac:dyDescent="0.25">
      <c r="A102" s="2">
        <v>100</v>
      </c>
      <c r="B102" s="48" t="s">
        <v>177</v>
      </c>
      <c r="C102" s="49">
        <v>21200040</v>
      </c>
      <c r="D102" s="75" t="s">
        <v>188</v>
      </c>
    </row>
    <row r="103" spans="1:4" x14ac:dyDescent="0.25">
      <c r="A103" s="2">
        <v>101</v>
      </c>
      <c r="B103" s="48" t="s">
        <v>119</v>
      </c>
      <c r="C103" s="49">
        <v>20200034</v>
      </c>
      <c r="D103" s="75" t="s">
        <v>188</v>
      </c>
    </row>
    <row r="104" spans="1:4" x14ac:dyDescent="0.25">
      <c r="A104" s="2">
        <v>102</v>
      </c>
      <c r="B104" s="48" t="s">
        <v>120</v>
      </c>
      <c r="C104" s="49">
        <v>19100050</v>
      </c>
      <c r="D104" s="75" t="s">
        <v>188</v>
      </c>
    </row>
    <row r="105" spans="1:4" x14ac:dyDescent="0.25">
      <c r="A105" s="2">
        <v>103</v>
      </c>
      <c r="B105" s="48" t="s">
        <v>122</v>
      </c>
      <c r="C105" s="49">
        <v>19200059</v>
      </c>
      <c r="D105" s="75" t="s">
        <v>188</v>
      </c>
    </row>
    <row r="106" spans="1:4" x14ac:dyDescent="0.25">
      <c r="A106" s="2">
        <v>104</v>
      </c>
      <c r="B106" s="48" t="s">
        <v>128</v>
      </c>
      <c r="C106" s="49">
        <v>19100113</v>
      </c>
      <c r="D106" s="75" t="s">
        <v>188</v>
      </c>
    </row>
    <row r="107" spans="1:4" x14ac:dyDescent="0.25">
      <c r="A107" s="2">
        <v>105</v>
      </c>
      <c r="B107" s="50" t="s">
        <v>145</v>
      </c>
      <c r="C107" s="49">
        <v>21100021</v>
      </c>
      <c r="D107" s="75" t="s">
        <v>188</v>
      </c>
    </row>
    <row r="108" spans="1:4" s="3" customFormat="1" x14ac:dyDescent="0.25">
      <c r="A108" s="2">
        <v>106</v>
      </c>
      <c r="B108" s="1" t="s">
        <v>136</v>
      </c>
      <c r="C108" s="2">
        <v>20200039</v>
      </c>
      <c r="D108" s="75" t="s">
        <v>188</v>
      </c>
    </row>
    <row r="109" spans="1:4" s="3" customFormat="1" x14ac:dyDescent="0.25">
      <c r="A109" s="2">
        <v>107</v>
      </c>
      <c r="B109" s="48" t="s">
        <v>131</v>
      </c>
      <c r="C109" s="49">
        <v>20200028</v>
      </c>
      <c r="D109" s="75" t="s">
        <v>188</v>
      </c>
    </row>
    <row r="110" spans="1:4" x14ac:dyDescent="0.25">
      <c r="A110" s="2">
        <v>108</v>
      </c>
      <c r="B110" s="48" t="s">
        <v>132</v>
      </c>
      <c r="C110" s="49">
        <v>19100122</v>
      </c>
      <c r="D110" s="75" t="s">
        <v>188</v>
      </c>
    </row>
    <row r="111" spans="1:4" x14ac:dyDescent="0.25">
      <c r="A111" s="2">
        <v>109</v>
      </c>
      <c r="B111" s="50" t="s">
        <v>154</v>
      </c>
      <c r="C111" s="49">
        <v>21100026</v>
      </c>
      <c r="D111" s="75" t="s">
        <v>188</v>
      </c>
    </row>
    <row r="112" spans="1:4" x14ac:dyDescent="0.25">
      <c r="A112" s="2">
        <v>110</v>
      </c>
      <c r="B112" s="50" t="s">
        <v>153</v>
      </c>
      <c r="C112" s="49">
        <v>20100065</v>
      </c>
      <c r="D112" s="75" t="s">
        <v>188</v>
      </c>
    </row>
    <row r="113" spans="1:4" x14ac:dyDescent="0.25">
      <c r="A113" s="2">
        <v>111</v>
      </c>
      <c r="B113" s="48" t="s">
        <v>133</v>
      </c>
      <c r="C113" s="49">
        <v>19100112</v>
      </c>
      <c r="D113" s="75" t="s">
        <v>188</v>
      </c>
    </row>
  </sheetData>
  <sortState xmlns:xlrd2="http://schemas.microsoft.com/office/spreadsheetml/2017/richdata2" ref="B3:D113">
    <sortCondition ref="D3:D113"/>
    <sortCondition ref="B3:B113"/>
  </sortState>
  <conditionalFormatting sqref="D1:D1048576">
    <cfRule type="containsText" dxfId="9" priority="2" operator="containsText" text="Excel">
      <formula>NOT(ISERROR(SEARCH("Excel",D1)))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9ECD-C8A1-4F36-B531-0D5876B13FD2}">
  <dimension ref="A1:E28"/>
  <sheetViews>
    <sheetView zoomScaleNormal="100" workbookViewId="0">
      <selection activeCell="B32" sqref="B32"/>
    </sheetView>
  </sheetViews>
  <sheetFormatPr defaultColWidth="8.5703125" defaultRowHeight="15" x14ac:dyDescent="0.25"/>
  <cols>
    <col min="1" max="1" width="17" style="91" customWidth="1"/>
    <col min="2" max="2" width="58" style="91" bestFit="1" customWidth="1"/>
    <col min="3" max="3" width="58" style="91" customWidth="1"/>
    <col min="4" max="4" width="15.28515625" style="91" customWidth="1"/>
    <col min="5" max="5" width="21" style="91" bestFit="1" customWidth="1"/>
    <col min="6" max="16384" width="8.5703125" style="91"/>
  </cols>
  <sheetData>
    <row r="1" spans="1:5" x14ac:dyDescent="0.25">
      <c r="A1" s="95" t="s">
        <v>200</v>
      </c>
      <c r="B1" s="96" t="s">
        <v>36</v>
      </c>
      <c r="C1" s="96" t="s">
        <v>206</v>
      </c>
      <c r="D1" s="96" t="s">
        <v>201</v>
      </c>
      <c r="E1" s="97" t="s">
        <v>205</v>
      </c>
    </row>
    <row r="2" spans="1:5" x14ac:dyDescent="0.25">
      <c r="A2" s="93" t="s">
        <v>22</v>
      </c>
      <c r="B2" s="92" t="s">
        <v>18</v>
      </c>
      <c r="C2" s="92" t="s">
        <v>17</v>
      </c>
      <c r="D2" s="1" t="s">
        <v>183</v>
      </c>
      <c r="E2" s="94" t="str">
        <f>A2</f>
        <v>INT001</v>
      </c>
    </row>
    <row r="3" spans="1:5" x14ac:dyDescent="0.25">
      <c r="A3" s="93" t="s">
        <v>23</v>
      </c>
      <c r="B3" s="92" t="s">
        <v>19</v>
      </c>
      <c r="C3" s="92" t="s">
        <v>17</v>
      </c>
      <c r="D3" s="1" t="s">
        <v>183</v>
      </c>
      <c r="E3" s="94" t="str">
        <f t="shared" ref="E3:E28" si="0">A3</f>
        <v>INT002</v>
      </c>
    </row>
    <row r="4" spans="1:5" x14ac:dyDescent="0.25">
      <c r="A4" s="93" t="s">
        <v>24</v>
      </c>
      <c r="B4" s="92" t="s">
        <v>20</v>
      </c>
      <c r="C4" s="92" t="s">
        <v>17</v>
      </c>
      <c r="D4" s="1" t="s">
        <v>183</v>
      </c>
      <c r="E4" s="94" t="str">
        <f t="shared" si="0"/>
        <v>INT003</v>
      </c>
    </row>
    <row r="5" spans="1:5" x14ac:dyDescent="0.25">
      <c r="A5" s="93" t="s">
        <v>25</v>
      </c>
      <c r="B5" s="92" t="s">
        <v>42</v>
      </c>
      <c r="C5" s="92" t="s">
        <v>17</v>
      </c>
      <c r="D5" s="1" t="s">
        <v>183</v>
      </c>
      <c r="E5" s="94" t="str">
        <f t="shared" si="0"/>
        <v>INT004</v>
      </c>
    </row>
    <row r="6" spans="1:5" x14ac:dyDescent="0.25">
      <c r="A6" s="93" t="s">
        <v>26</v>
      </c>
      <c r="B6" s="92" t="s">
        <v>21</v>
      </c>
      <c r="C6" s="92" t="s">
        <v>17</v>
      </c>
      <c r="D6" s="1" t="s">
        <v>183</v>
      </c>
      <c r="E6" s="94" t="str">
        <f t="shared" si="0"/>
        <v>INT005</v>
      </c>
    </row>
    <row r="7" spans="1:5" x14ac:dyDescent="0.25">
      <c r="A7" s="93" t="s">
        <v>30</v>
      </c>
      <c r="B7" s="92" t="s">
        <v>27</v>
      </c>
      <c r="C7" s="92" t="s">
        <v>17</v>
      </c>
      <c r="D7" s="1" t="s">
        <v>183</v>
      </c>
      <c r="E7" s="94" t="str">
        <f t="shared" si="0"/>
        <v>INT006</v>
      </c>
    </row>
    <row r="8" spans="1:5" x14ac:dyDescent="0.25">
      <c r="A8" s="93" t="s">
        <v>31</v>
      </c>
      <c r="B8" s="92" t="s">
        <v>28</v>
      </c>
      <c r="C8" s="92" t="s">
        <v>17</v>
      </c>
      <c r="D8" s="1" t="s">
        <v>183</v>
      </c>
      <c r="E8" s="94" t="str">
        <f t="shared" si="0"/>
        <v>INT007</v>
      </c>
    </row>
    <row r="9" spans="1:5" x14ac:dyDescent="0.25">
      <c r="A9" s="93" t="s">
        <v>32</v>
      </c>
      <c r="B9" s="92" t="s">
        <v>29</v>
      </c>
      <c r="C9" s="92" t="s">
        <v>17</v>
      </c>
      <c r="D9" s="1" t="s">
        <v>183</v>
      </c>
      <c r="E9" s="94" t="str">
        <f t="shared" si="0"/>
        <v>INT008</v>
      </c>
    </row>
    <row r="10" spans="1:5" x14ac:dyDescent="0.25">
      <c r="A10" s="93" t="s">
        <v>47</v>
      </c>
      <c r="B10" s="92" t="s">
        <v>46</v>
      </c>
      <c r="C10" s="92" t="s">
        <v>17</v>
      </c>
      <c r="D10" s="1" t="s">
        <v>183</v>
      </c>
      <c r="E10" s="94" t="str">
        <f t="shared" si="0"/>
        <v>INT009</v>
      </c>
    </row>
    <row r="11" spans="1:5" x14ac:dyDescent="0.25">
      <c r="A11" s="93" t="s">
        <v>33</v>
      </c>
      <c r="B11" s="92" t="s">
        <v>44</v>
      </c>
      <c r="C11" s="92" t="s">
        <v>17</v>
      </c>
      <c r="D11" s="1" t="s">
        <v>183</v>
      </c>
      <c r="E11" s="94" t="str">
        <f t="shared" si="0"/>
        <v>INT010</v>
      </c>
    </row>
    <row r="12" spans="1:5" x14ac:dyDescent="0.25">
      <c r="A12" s="93" t="s">
        <v>34</v>
      </c>
      <c r="B12" s="92" t="s">
        <v>43</v>
      </c>
      <c r="C12" s="92" t="s">
        <v>17</v>
      </c>
      <c r="D12" s="1" t="s">
        <v>183</v>
      </c>
      <c r="E12" s="94" t="str">
        <f t="shared" si="0"/>
        <v>INT011</v>
      </c>
    </row>
    <row r="13" spans="1:5" x14ac:dyDescent="0.25">
      <c r="A13" s="93" t="s">
        <v>48</v>
      </c>
      <c r="B13" s="92" t="s">
        <v>45</v>
      </c>
      <c r="C13" s="92" t="s">
        <v>17</v>
      </c>
      <c r="D13" s="1" t="s">
        <v>183</v>
      </c>
      <c r="E13" s="94" t="str">
        <f t="shared" si="0"/>
        <v>INT012</v>
      </c>
    </row>
    <row r="14" spans="1:5" x14ac:dyDescent="0.25">
      <c r="A14" s="93" t="s">
        <v>53</v>
      </c>
      <c r="B14" s="92" t="s">
        <v>49</v>
      </c>
      <c r="C14" s="92" t="s">
        <v>17</v>
      </c>
      <c r="D14" s="1" t="s">
        <v>183</v>
      </c>
      <c r="E14" s="94" t="str">
        <f t="shared" si="0"/>
        <v>INT013</v>
      </c>
    </row>
    <row r="15" spans="1:5" x14ac:dyDescent="0.25">
      <c r="A15" s="93" t="s">
        <v>54</v>
      </c>
      <c r="B15" s="92" t="s">
        <v>50</v>
      </c>
      <c r="C15" s="92" t="s">
        <v>17</v>
      </c>
      <c r="D15" s="1" t="s">
        <v>183</v>
      </c>
      <c r="E15" s="94" t="str">
        <f t="shared" si="0"/>
        <v>INT014</v>
      </c>
    </row>
    <row r="16" spans="1:5" x14ac:dyDescent="0.25">
      <c r="A16" s="93" t="s">
        <v>55</v>
      </c>
      <c r="B16" s="92" t="s">
        <v>51</v>
      </c>
      <c r="C16" s="92" t="s">
        <v>17</v>
      </c>
      <c r="D16" s="1" t="s">
        <v>183</v>
      </c>
      <c r="E16" s="94" t="str">
        <f t="shared" si="0"/>
        <v>INT015</v>
      </c>
    </row>
    <row r="17" spans="1:5" x14ac:dyDescent="0.25">
      <c r="A17" s="93" t="s">
        <v>56</v>
      </c>
      <c r="B17" s="92" t="s">
        <v>52</v>
      </c>
      <c r="C17" s="92" t="s">
        <v>17</v>
      </c>
      <c r="D17" s="1" t="s">
        <v>183</v>
      </c>
      <c r="E17" s="94" t="str">
        <f t="shared" si="0"/>
        <v>INT016</v>
      </c>
    </row>
    <row r="18" spans="1:5" x14ac:dyDescent="0.25">
      <c r="A18" s="93" t="s">
        <v>57</v>
      </c>
      <c r="B18" s="92" t="s">
        <v>61</v>
      </c>
      <c r="C18" s="92" t="s">
        <v>17</v>
      </c>
      <c r="D18" s="1" t="s">
        <v>183</v>
      </c>
      <c r="E18" s="94" t="str">
        <f t="shared" si="0"/>
        <v>INT017</v>
      </c>
    </row>
    <row r="19" spans="1:5" x14ac:dyDescent="0.25">
      <c r="A19" s="93" t="s">
        <v>60</v>
      </c>
      <c r="B19" s="92" t="s">
        <v>68</v>
      </c>
      <c r="C19" s="92" t="s">
        <v>17</v>
      </c>
      <c r="D19" s="1" t="s">
        <v>183</v>
      </c>
      <c r="E19" s="94" t="str">
        <f t="shared" si="0"/>
        <v>INT018</v>
      </c>
    </row>
    <row r="20" spans="1:5" x14ac:dyDescent="0.25">
      <c r="A20" s="93" t="s">
        <v>62</v>
      </c>
      <c r="B20" s="92" t="s">
        <v>63</v>
      </c>
      <c r="C20" s="92" t="s">
        <v>17</v>
      </c>
      <c r="D20" s="1" t="s">
        <v>183</v>
      </c>
      <c r="E20" s="94" t="str">
        <f t="shared" si="0"/>
        <v>INT019</v>
      </c>
    </row>
    <row r="21" spans="1:5" x14ac:dyDescent="0.25">
      <c r="A21" s="93" t="s">
        <v>67</v>
      </c>
      <c r="B21" s="92" t="s">
        <v>58</v>
      </c>
      <c r="C21" s="92" t="s">
        <v>17</v>
      </c>
      <c r="D21" s="1" t="s">
        <v>183</v>
      </c>
      <c r="E21" s="94" t="str">
        <f t="shared" si="0"/>
        <v>INT020</v>
      </c>
    </row>
    <row r="22" spans="1:5" x14ac:dyDescent="0.25">
      <c r="A22" s="93" t="s">
        <v>134</v>
      </c>
      <c r="B22" s="92" t="s">
        <v>135</v>
      </c>
      <c r="C22" s="92" t="s">
        <v>17</v>
      </c>
      <c r="D22" s="1" t="s">
        <v>183</v>
      </c>
      <c r="E22" s="94" t="str">
        <f t="shared" si="0"/>
        <v>INT021</v>
      </c>
    </row>
    <row r="23" spans="1:5" x14ac:dyDescent="0.25">
      <c r="A23" s="93" t="s">
        <v>12</v>
      </c>
      <c r="B23" s="92" t="s">
        <v>11</v>
      </c>
      <c r="C23" s="92" t="s">
        <v>14</v>
      </c>
      <c r="D23" s="1" t="s">
        <v>185</v>
      </c>
      <c r="E23" s="94" t="str">
        <f t="shared" si="0"/>
        <v>AGB005/RES01014</v>
      </c>
    </row>
    <row r="24" spans="1:5" x14ac:dyDescent="0.25">
      <c r="A24" s="93" t="s">
        <v>143</v>
      </c>
      <c r="B24" s="92" t="s">
        <v>144</v>
      </c>
      <c r="C24" s="92" t="s">
        <v>16</v>
      </c>
      <c r="D24" s="1" t="s">
        <v>184</v>
      </c>
      <c r="E24" s="94" t="str">
        <f t="shared" si="0"/>
        <v>SVC009/RES01007</v>
      </c>
    </row>
    <row r="25" spans="1:5" x14ac:dyDescent="0.25">
      <c r="A25" s="93" t="s">
        <v>173</v>
      </c>
      <c r="B25" s="92" t="s">
        <v>174</v>
      </c>
      <c r="C25" s="92" t="s">
        <v>16</v>
      </c>
      <c r="D25" s="1" t="s">
        <v>184</v>
      </c>
      <c r="E25" s="94" t="str">
        <f t="shared" si="0"/>
        <v>SVC009/RES01008</v>
      </c>
    </row>
    <row r="26" spans="1:5" x14ac:dyDescent="0.25">
      <c r="A26" s="93" t="s">
        <v>139</v>
      </c>
      <c r="B26" s="92" t="s">
        <v>202</v>
      </c>
      <c r="C26" s="92" t="s">
        <v>15</v>
      </c>
      <c r="D26" s="1" t="s">
        <v>186</v>
      </c>
      <c r="E26" s="94" t="str">
        <f t="shared" si="0"/>
        <v>SVC007/RES99010</v>
      </c>
    </row>
    <row r="27" spans="1:5" x14ac:dyDescent="0.25">
      <c r="A27" s="93" t="s">
        <v>141</v>
      </c>
      <c r="B27" s="92" t="s">
        <v>142</v>
      </c>
      <c r="C27" s="92" t="s">
        <v>15</v>
      </c>
      <c r="D27" s="1" t="s">
        <v>186</v>
      </c>
      <c r="E27" s="94" t="str">
        <f t="shared" si="0"/>
        <v>SVC007/RES99011</v>
      </c>
    </row>
    <row r="28" spans="1:5" x14ac:dyDescent="0.25">
      <c r="A28" s="98" t="s">
        <v>204</v>
      </c>
      <c r="B28" s="99" t="s">
        <v>196</v>
      </c>
      <c r="C28" s="99" t="s">
        <v>203</v>
      </c>
      <c r="D28" s="99" t="s">
        <v>196</v>
      </c>
      <c r="E28" s="100" t="str">
        <f t="shared" si="0"/>
        <v>C-TDDI-0056/RES04001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K278"/>
  <sheetViews>
    <sheetView showGridLines="0" tabSelected="1" zoomScale="90" zoomScaleNormal="9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 t="s">
        <v>164</v>
      </c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>
        <f>VLOOKUP(C2,Name!B$3:C$111,2,0)</f>
        <v>21200015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35" t="s">
        <v>212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TAB Resource</v>
      </c>
      <c r="D5" s="36" t="s">
        <v>202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44635</v>
      </c>
      <c r="C7" s="46" t="str">
        <f>TEXT(B7,"dddd")</f>
        <v>Tuesday</v>
      </c>
      <c r="D7" s="90"/>
      <c r="E7" s="90"/>
      <c r="F7" s="23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90"/>
      <c r="E8" s="90"/>
      <c r="F8" s="23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90"/>
      <c r="E9" s="90"/>
      <c r="F9" s="23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23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23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90"/>
      <c r="E23" s="90"/>
      <c r="F23" s="16"/>
      <c r="G23" s="89"/>
      <c r="H23" s="89"/>
      <c r="I23" s="19"/>
      <c r="J23" s="21">
        <f t="shared" si="0"/>
        <v>0</v>
      </c>
      <c r="K23" s="17"/>
    </row>
    <row r="24" spans="2:11" x14ac:dyDescent="0.25">
      <c r="B24" s="20"/>
      <c r="C24" s="21"/>
      <c r="D24" s="90"/>
      <c r="E24" s="90"/>
      <c r="F24" s="16"/>
      <c r="G24" s="89"/>
      <c r="H24" s="89"/>
      <c r="I24" s="19"/>
      <c r="J24" s="21">
        <f t="shared" si="0"/>
        <v>0</v>
      </c>
      <c r="K24" s="17"/>
    </row>
    <row r="25" spans="2:11" x14ac:dyDescent="0.25">
      <c r="B25" s="20"/>
      <c r="C25" s="21"/>
      <c r="D25" s="90"/>
      <c r="E25" s="90"/>
      <c r="F25" s="16"/>
      <c r="G25" s="89"/>
      <c r="H25" s="89"/>
      <c r="I25" s="19"/>
      <c r="J25" s="21">
        <f t="shared" si="0"/>
        <v>0</v>
      </c>
      <c r="K25" s="16"/>
    </row>
    <row r="26" spans="2:11" x14ac:dyDescent="0.25">
      <c r="B26" s="20"/>
      <c r="C26" s="21"/>
      <c r="D26" s="88"/>
      <c r="E26" s="88"/>
      <c r="F26" s="16"/>
      <c r="G26" s="89"/>
      <c r="H26" s="89"/>
      <c r="I26" s="19"/>
      <c r="J26" s="21">
        <f t="shared" si="0"/>
        <v>0</v>
      </c>
      <c r="K26" s="16"/>
    </row>
    <row r="27" spans="2:11" x14ac:dyDescent="0.25">
      <c r="B27" s="20"/>
      <c r="C27" s="21"/>
      <c r="D27" s="88"/>
      <c r="E27" s="87"/>
      <c r="F27" s="16"/>
      <c r="G27" s="89"/>
      <c r="H27" s="89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88"/>
      <c r="E28" s="87"/>
      <c r="F28" s="16"/>
      <c r="G28" s="89"/>
      <c r="H28" s="89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88"/>
      <c r="E29" s="87"/>
      <c r="F29" s="16"/>
      <c r="G29" s="89"/>
      <c r="H29" s="89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88"/>
      <c r="E30" s="87"/>
      <c r="F30" s="16"/>
      <c r="G30" s="89"/>
      <c r="H30" s="89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88"/>
      <c r="E31" s="87"/>
      <c r="F31" s="16"/>
      <c r="G31" s="89"/>
      <c r="H31" s="89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88"/>
      <c r="E32" s="87"/>
      <c r="F32" s="16"/>
      <c r="G32" s="89"/>
      <c r="H32" s="89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89"/>
      <c r="H33" s="89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89"/>
      <c r="H34" s="89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90"/>
      <c r="E39" s="90"/>
      <c r="F39" s="21"/>
      <c r="G39" s="89"/>
      <c r="H39" s="89"/>
      <c r="I39" s="19"/>
      <c r="J39" s="21">
        <f t="shared" si="0"/>
        <v>0</v>
      </c>
      <c r="K39" s="17"/>
    </row>
    <row r="40" spans="2:11" x14ac:dyDescent="0.25">
      <c r="B40" s="20"/>
      <c r="C40" s="21"/>
      <c r="D40" s="90"/>
      <c r="E40" s="90"/>
      <c r="F40" s="21"/>
      <c r="G40" s="89"/>
      <c r="H40" s="89"/>
      <c r="I40" s="19"/>
      <c r="J40" s="21">
        <f t="shared" si="0"/>
        <v>0</v>
      </c>
      <c r="K40" s="17"/>
    </row>
    <row r="41" spans="2:11" x14ac:dyDescent="0.25">
      <c r="B41" s="20"/>
      <c r="C41" s="21"/>
      <c r="D41" s="88"/>
      <c r="E41" s="87"/>
      <c r="F41" s="16"/>
      <c r="G41" s="89"/>
      <c r="H41" s="89"/>
      <c r="I41" s="19"/>
      <c r="J41" s="21">
        <f t="shared" si="0"/>
        <v>0</v>
      </c>
      <c r="K41" s="16"/>
    </row>
    <row r="42" spans="2:11" x14ac:dyDescent="0.25">
      <c r="B42" s="20"/>
      <c r="C42" s="21"/>
      <c r="D42" s="88"/>
      <c r="E42" s="87"/>
      <c r="F42" s="16"/>
      <c r="G42" s="89"/>
      <c r="H42" s="89"/>
      <c r="I42" s="19"/>
      <c r="J42" s="21">
        <f t="shared" si="0"/>
        <v>0</v>
      </c>
      <c r="K42" s="16"/>
    </row>
    <row r="43" spans="2:11" x14ac:dyDescent="0.25">
      <c r="B43" s="20"/>
      <c r="C43" s="21"/>
      <c r="D43" s="88"/>
      <c r="E43" s="87"/>
      <c r="F43" s="16"/>
      <c r="G43" s="89"/>
      <c r="H43" s="89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88"/>
      <c r="E44" s="87"/>
      <c r="F44" s="16"/>
      <c r="G44" s="89"/>
      <c r="H44" s="89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88"/>
      <c r="E45" s="87"/>
      <c r="F45" s="16"/>
      <c r="G45" s="89"/>
      <c r="H45" s="89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88"/>
      <c r="E46" s="87"/>
      <c r="F46" s="16"/>
      <c r="G46" s="89"/>
      <c r="H46" s="89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88"/>
      <c r="E47" s="87"/>
      <c r="F47" s="16"/>
      <c r="G47" s="89"/>
      <c r="H47" s="89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88"/>
      <c r="E48" s="87"/>
      <c r="F48" s="16"/>
      <c r="G48" s="89"/>
      <c r="H48" s="89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89"/>
      <c r="H49" s="89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89"/>
      <c r="H50" s="89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90"/>
      <c r="E55" s="90"/>
      <c r="F55" s="21"/>
      <c r="G55" s="89"/>
      <c r="H55" s="89"/>
      <c r="I55" s="19"/>
      <c r="J55" s="21">
        <f t="shared" si="0"/>
        <v>0</v>
      </c>
      <c r="K55" s="17"/>
    </row>
    <row r="56" spans="2:11" x14ac:dyDescent="0.25">
      <c r="B56" s="20"/>
      <c r="C56" s="21"/>
      <c r="D56" s="90"/>
      <c r="E56" s="90"/>
      <c r="F56" s="21"/>
      <c r="G56" s="89"/>
      <c r="H56" s="89"/>
      <c r="I56" s="19"/>
      <c r="J56" s="21">
        <f t="shared" si="0"/>
        <v>0</v>
      </c>
      <c r="K56" s="17"/>
    </row>
    <row r="57" spans="2:11" x14ac:dyDescent="0.25">
      <c r="B57" s="20"/>
      <c r="C57" s="21"/>
      <c r="D57" s="90"/>
      <c r="E57" s="90"/>
      <c r="F57" s="21"/>
      <c r="G57" s="89"/>
      <c r="H57" s="89"/>
      <c r="I57" s="19"/>
      <c r="J57" s="21">
        <f t="shared" si="0"/>
        <v>0</v>
      </c>
      <c r="K57" s="16"/>
    </row>
    <row r="58" spans="2:11" x14ac:dyDescent="0.25">
      <c r="B58" s="20"/>
      <c r="C58" s="21"/>
      <c r="D58" s="90"/>
      <c r="E58" s="90"/>
      <c r="F58" s="21"/>
      <c r="G58" s="89"/>
      <c r="H58" s="89"/>
      <c r="I58" s="19"/>
      <c r="J58" s="21">
        <f t="shared" si="0"/>
        <v>0</v>
      </c>
      <c r="K58" s="16"/>
    </row>
    <row r="59" spans="2:11" x14ac:dyDescent="0.25">
      <c r="B59" s="20"/>
      <c r="C59" s="21"/>
      <c r="D59" s="88"/>
      <c r="E59" s="87"/>
      <c r="F59" s="16"/>
      <c r="G59" s="89"/>
      <c r="H59" s="89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88"/>
      <c r="E60" s="87"/>
      <c r="F60" s="16"/>
      <c r="G60" s="89"/>
      <c r="H60" s="89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88"/>
      <c r="E61" s="87"/>
      <c r="F61" s="16"/>
      <c r="G61" s="89"/>
      <c r="H61" s="89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88"/>
      <c r="E62" s="87"/>
      <c r="F62" s="16"/>
      <c r="G62" s="89"/>
      <c r="H62" s="89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88"/>
      <c r="E63" s="87"/>
      <c r="F63" s="16"/>
      <c r="G63" s="89"/>
      <c r="H63" s="89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88"/>
      <c r="E64" s="87"/>
      <c r="F64" s="16"/>
      <c r="G64" s="89"/>
      <c r="H64" s="89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89"/>
      <c r="H65" s="89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89"/>
      <c r="H66" s="89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s="66" customFormat="1" x14ac:dyDescent="0.25">
      <c r="B87" s="62">
        <f>B71+1</f>
        <v>44640</v>
      </c>
      <c r="C87" s="23" t="str">
        <f>TEXT(B87,"dddd")</f>
        <v>Sunday</v>
      </c>
      <c r="D87" s="10"/>
      <c r="E87" s="10"/>
      <c r="F87" s="63"/>
      <c r="G87" s="24"/>
      <c r="H87" s="24"/>
      <c r="I87" s="64"/>
      <c r="J87" s="65">
        <f t="shared" ref="J87:J101" si="2">IF(I87&gt;=100%,1,0)</f>
        <v>0</v>
      </c>
      <c r="K87" s="63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90"/>
      <c r="E103" s="90"/>
      <c r="F103" s="21"/>
      <c r="G103" s="89"/>
      <c r="H103" s="89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90"/>
      <c r="E104" s="90"/>
      <c r="F104" s="21"/>
      <c r="G104" s="89"/>
      <c r="H104" s="89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90"/>
      <c r="E105" s="90"/>
      <c r="F105" s="16"/>
      <c r="G105" s="89"/>
      <c r="H105" s="89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88"/>
      <c r="E106" s="87"/>
      <c r="F106" s="16"/>
      <c r="G106" s="89"/>
      <c r="H106" s="89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88"/>
      <c r="E107" s="87"/>
      <c r="F107" s="16"/>
      <c r="G107" s="89"/>
      <c r="H107" s="89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88"/>
      <c r="E108" s="87"/>
      <c r="F108" s="16"/>
      <c r="G108" s="89"/>
      <c r="H108" s="89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88"/>
      <c r="E109" s="87"/>
      <c r="F109" s="16"/>
      <c r="G109" s="89"/>
      <c r="H109" s="89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88"/>
      <c r="E110" s="87"/>
      <c r="F110" s="16"/>
      <c r="G110" s="89"/>
      <c r="H110" s="89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88"/>
      <c r="E111" s="87"/>
      <c r="F111" s="16"/>
      <c r="G111" s="89"/>
      <c r="H111" s="89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88"/>
      <c r="E112" s="87"/>
      <c r="F112" s="16"/>
      <c r="G112" s="89"/>
      <c r="H112" s="89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89"/>
      <c r="H113" s="89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89"/>
      <c r="H114" s="89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90"/>
      <c r="E119" s="90"/>
      <c r="F119" s="21"/>
      <c r="G119" s="89"/>
      <c r="H119" s="89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90"/>
      <c r="E120" s="90"/>
      <c r="F120" s="21"/>
      <c r="G120" s="89"/>
      <c r="H120" s="89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90"/>
      <c r="E121" s="90"/>
      <c r="F121" s="16"/>
      <c r="G121" s="89"/>
      <c r="H121" s="89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88"/>
      <c r="E122" s="87"/>
      <c r="F122" s="16"/>
      <c r="G122" s="89"/>
      <c r="H122" s="89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88"/>
      <c r="E123" s="87"/>
      <c r="F123" s="16"/>
      <c r="G123" s="89"/>
      <c r="H123" s="89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88"/>
      <c r="E124" s="87"/>
      <c r="F124" s="16"/>
      <c r="G124" s="89"/>
      <c r="H124" s="89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88"/>
      <c r="E125" s="87"/>
      <c r="F125" s="16"/>
      <c r="G125" s="89"/>
      <c r="H125" s="89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88"/>
      <c r="E126" s="87"/>
      <c r="F126" s="16"/>
      <c r="G126" s="89"/>
      <c r="H126" s="89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88"/>
      <c r="E127" s="87"/>
      <c r="F127" s="16"/>
      <c r="G127" s="89"/>
      <c r="H127" s="89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88"/>
      <c r="E128" s="87"/>
      <c r="F128" s="16"/>
      <c r="G128" s="89"/>
      <c r="H128" s="89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89"/>
      <c r="H129" s="89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89"/>
      <c r="H130" s="89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90"/>
      <c r="E135" s="90"/>
      <c r="F135" s="21"/>
      <c r="G135" s="89"/>
      <c r="H135" s="89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90"/>
      <c r="E136" s="90"/>
      <c r="F136" s="21"/>
      <c r="G136" s="89"/>
      <c r="H136" s="89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88"/>
      <c r="E137" s="87"/>
      <c r="F137" s="16"/>
      <c r="G137" s="89"/>
      <c r="H137" s="89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88"/>
      <c r="E138" s="87"/>
      <c r="F138" s="16"/>
      <c r="G138" s="89"/>
      <c r="H138" s="89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88"/>
      <c r="E139" s="87"/>
      <c r="F139" s="16"/>
      <c r="G139" s="89"/>
      <c r="H139" s="89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88"/>
      <c r="E140" s="87"/>
      <c r="F140" s="16"/>
      <c r="G140" s="89"/>
      <c r="H140" s="89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88"/>
      <c r="E141" s="87"/>
      <c r="F141" s="16"/>
      <c r="G141" s="89"/>
      <c r="H141" s="89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88"/>
      <c r="E142" s="87"/>
      <c r="F142" s="16"/>
      <c r="G142" s="89"/>
      <c r="H142" s="89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88"/>
      <c r="E143" s="87"/>
      <c r="F143" s="16"/>
      <c r="G143" s="89"/>
      <c r="H143" s="89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88"/>
      <c r="E144" s="87"/>
      <c r="F144" s="16"/>
      <c r="G144" s="89"/>
      <c r="H144" s="89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89"/>
      <c r="H145" s="89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89"/>
      <c r="H146" s="89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90"/>
      <c r="E151" s="90"/>
      <c r="F151" s="21"/>
      <c r="G151" s="89"/>
      <c r="H151" s="89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90"/>
      <c r="E152" s="90"/>
      <c r="F152" s="21"/>
      <c r="G152" s="89"/>
      <c r="H152" s="89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90"/>
      <c r="E153" s="90"/>
      <c r="F153" s="16"/>
      <c r="G153" s="89"/>
      <c r="H153" s="89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88"/>
      <c r="E154" s="87"/>
      <c r="F154" s="16"/>
      <c r="G154" s="89"/>
      <c r="H154" s="89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88"/>
      <c r="E155" s="87"/>
      <c r="F155" s="16"/>
      <c r="G155" s="89"/>
      <c r="H155" s="89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88"/>
      <c r="E156" s="87"/>
      <c r="F156" s="16"/>
      <c r="G156" s="89"/>
      <c r="H156" s="89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88"/>
      <c r="E157" s="87"/>
      <c r="F157" s="16"/>
      <c r="G157" s="89"/>
      <c r="H157" s="89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88"/>
      <c r="E158" s="87"/>
      <c r="F158" s="16"/>
      <c r="G158" s="89"/>
      <c r="H158" s="89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88"/>
      <c r="E159" s="87"/>
      <c r="F159" s="16"/>
      <c r="G159" s="89"/>
      <c r="H159" s="89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88"/>
      <c r="E160" s="87"/>
      <c r="F160" s="16"/>
      <c r="G160" s="89"/>
      <c r="H160" s="89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89"/>
      <c r="H161" s="89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89"/>
      <c r="H162" s="89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90"/>
      <c r="E167" s="90"/>
      <c r="F167" s="21"/>
      <c r="G167" s="89"/>
      <c r="H167" s="89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90"/>
      <c r="E168" s="90"/>
      <c r="F168" s="21"/>
      <c r="G168" s="89"/>
      <c r="H168" s="89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90"/>
      <c r="E169" s="90"/>
      <c r="F169" s="16"/>
      <c r="G169" s="89"/>
      <c r="H169" s="89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90"/>
      <c r="E170" s="90"/>
      <c r="F170" s="16"/>
      <c r="G170" s="89"/>
      <c r="H170" s="89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88"/>
      <c r="E171" s="87"/>
      <c r="F171" s="16"/>
      <c r="G171" s="89"/>
      <c r="H171" s="89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88"/>
      <c r="E172" s="87"/>
      <c r="F172" s="16"/>
      <c r="G172" s="89"/>
      <c r="H172" s="89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88"/>
      <c r="E173" s="87"/>
      <c r="F173" s="16"/>
      <c r="G173" s="89"/>
      <c r="H173" s="89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88"/>
      <c r="E174" s="87"/>
      <c r="F174" s="16"/>
      <c r="G174" s="89"/>
      <c r="H174" s="89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88"/>
      <c r="E175" s="87"/>
      <c r="F175" s="16"/>
      <c r="G175" s="89"/>
      <c r="H175" s="89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88"/>
      <c r="E176" s="87"/>
      <c r="F176" s="16"/>
      <c r="G176" s="89"/>
      <c r="H176" s="89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89"/>
      <c r="H177" s="89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89"/>
      <c r="H178" s="89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10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10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10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>
        <f>B215+1</f>
        <v>44649</v>
      </c>
      <c r="C231" s="16" t="str">
        <f>TEXT(B231,"dddd")</f>
        <v>Tuesday</v>
      </c>
      <c r="D231" s="10"/>
      <c r="E231" s="10"/>
      <c r="F231" s="17"/>
      <c r="G231" s="18"/>
      <c r="H231" s="18"/>
      <c r="I231" s="19"/>
      <c r="J231" s="21"/>
      <c r="K231" s="17"/>
    </row>
    <row r="232" spans="2:11" x14ac:dyDescent="0.25">
      <c r="B232" s="20"/>
      <c r="C232" s="21"/>
      <c r="E232" s="10"/>
      <c r="F232" s="17"/>
      <c r="G232" s="18"/>
      <c r="H232" s="18"/>
      <c r="I232" s="19"/>
      <c r="J232" s="21">
        <f t="shared" ref="J232:J245" si="8">IF(I232&gt;=100%,1,0)</f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44650</v>
      </c>
      <c r="C247" s="16" t="str">
        <f>TEXT(B247,"dddd")</f>
        <v>Wednesday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>
        <f>B247+1</f>
        <v>44651</v>
      </c>
      <c r="C263" s="16" t="str">
        <f>TEXT(B263,"dddd")</f>
        <v>Thursday</v>
      </c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D233:D278 B6:C197 B199:B200 D6:D7 D9:D22 C198:C200 D35:K38 D51:K54 D115:K118 D131:K134 D147:K150 D163:K166 D33:F34 I39:K50 D49:F50 D65:F66 D113:F114 I119:K130 D129:F130 I135:K146 D145:F146 D161:F162 I167:K178 D177:F178 D179:K199 I55:K66 I103:K114 I151:K162 I23:K34 E6:K22 D67:K102 D200:D231 E200:K278 B201:C278" name="Range1"/>
    <protectedRange sqref="D40:F48 G40:H50 D55:H55 G56:H66 D103:H103 D104:F112 G104:H114 D119:H119 D120:F128 G120:H130 D135:H135 D136:F144 G136:H146 D151:H151 D152:F160 G152:H162 D167:H167 D168:F176 G168:H178 D56:F64 G23:H34 D23:F32 D39:H39" name="Range1_1"/>
  </protectedRanges>
  <conditionalFormatting sqref="I54">
    <cfRule type="dataBar" priority="1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{6BBB3B47-4793-41EC-B394-7A61A3B4FCA0}</x14:id>
        </ext>
      </extLst>
    </cfRule>
  </conditionalFormatting>
  <conditionalFormatting sqref="I54"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{B128A122-32A9-4212-BE8C-B2D39BE8FAED}</x14:id>
        </ext>
      </extLst>
    </cfRule>
  </conditionalFormatting>
  <conditionalFormatting sqref="F54">
    <cfRule type="iconSet" priority="1738">
      <iconSet iconSet="4TrafficLights" showValue="0">
        <cfvo type="percent" val="0"/>
        <cfvo type="num" val="2"/>
        <cfvo type="num" val="3"/>
        <cfvo type="num" val="4"/>
      </iconSet>
    </cfRule>
    <cfRule type="iconSet" priority="1739">
      <iconSet iconSet="4TrafficLights">
        <cfvo type="percent" val="0"/>
        <cfvo type="num" val="2"/>
        <cfvo type="num" val="3"/>
        <cfvo type="num" val="4"/>
      </iconSet>
    </cfRule>
    <cfRule type="iconSet" priority="17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741">
      <iconSet iconSet="3Symbols" showValue="0">
        <cfvo type="percent" val="0"/>
        <cfvo type="num" val="0"/>
        <cfvo type="num" val="1"/>
      </iconSet>
    </cfRule>
    <cfRule type="iconSet" priority="1742">
      <iconSet iconSet="3Symbols">
        <cfvo type="percent" val="0"/>
        <cfvo type="num" val="0"/>
        <cfvo type="num" val="1"/>
      </iconSet>
    </cfRule>
    <cfRule type="iconSet" priority="1743">
      <iconSet iconSet="3Symbols">
        <cfvo type="percent" val="0"/>
        <cfvo type="num" val="0" gte="0"/>
        <cfvo type="num" val="1"/>
      </iconSet>
    </cfRule>
    <cfRule type="iconSet" priority="1744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{4967CE5B-5BF3-4739-8B49-21F09AEA4E34}</x14:id>
        </ext>
      </extLst>
    </cfRule>
  </conditionalFormatting>
  <conditionalFormatting sqref="I38">
    <cfRule type="dataBar" priority="1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{70E9044B-584F-47D7-8D8F-EA2A4A7DCBAB}</x14:id>
        </ext>
      </extLst>
    </cfRule>
  </conditionalFormatting>
  <conditionalFormatting sqref="I38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{62E1ECD1-C2C6-4465-AD3A-740B5AADE37F}</x14:id>
        </ext>
      </extLst>
    </cfRule>
  </conditionalFormatting>
  <conditionalFormatting sqref="F38">
    <cfRule type="iconSet" priority="1750">
      <iconSet iconSet="4TrafficLights" showValue="0">
        <cfvo type="percent" val="0"/>
        <cfvo type="num" val="2"/>
        <cfvo type="num" val="3"/>
        <cfvo type="num" val="4"/>
      </iconSet>
    </cfRule>
    <cfRule type="iconSet" priority="1751">
      <iconSet iconSet="4TrafficLights">
        <cfvo type="percent" val="0"/>
        <cfvo type="num" val="2"/>
        <cfvo type="num" val="3"/>
        <cfvo type="num" val="4"/>
      </iconSet>
    </cfRule>
    <cfRule type="iconSet" priority="17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753">
      <iconSet iconSet="3Symbols" showValue="0">
        <cfvo type="percent" val="0"/>
        <cfvo type="num" val="0"/>
        <cfvo type="num" val="1"/>
      </iconSet>
    </cfRule>
    <cfRule type="iconSet" priority="1754">
      <iconSet iconSet="3Symbols">
        <cfvo type="percent" val="0"/>
        <cfvo type="num" val="0"/>
        <cfvo type="num" val="1"/>
      </iconSet>
    </cfRule>
    <cfRule type="iconSet" priority="1755">
      <iconSet iconSet="3Symbols">
        <cfvo type="percent" val="0"/>
        <cfvo type="num" val="0" gte="0"/>
        <cfvo type="num" val="1"/>
      </iconSet>
    </cfRule>
    <cfRule type="iconSet" priority="1756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{B7B2867A-0D61-4DAC-9BB3-5AD554EF02BD}</x14:id>
        </ext>
      </extLst>
    </cfRule>
  </conditionalFormatting>
  <conditionalFormatting sqref="I22">
    <cfRule type="dataBar" priority="1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{F9EDA36D-E3D8-4523-8A91-A905928EF293}</x14:id>
        </ext>
      </extLst>
    </cfRule>
  </conditionalFormatting>
  <conditionalFormatting sqref="I22">
    <cfRule type="dataBar" priority="1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{128FCDCD-635B-42E4-85AB-16664891AE8D}</x14:id>
        </ext>
      </extLst>
    </cfRule>
  </conditionalFormatting>
  <conditionalFormatting sqref="F7:F22">
    <cfRule type="iconSet" priority="1764">
      <iconSet iconSet="4TrafficLights" showValue="0">
        <cfvo type="percent" val="0"/>
        <cfvo type="num" val="2"/>
        <cfvo type="num" val="3"/>
        <cfvo type="num" val="4"/>
      </iconSet>
    </cfRule>
    <cfRule type="iconSet" priority="1765">
      <iconSet iconSet="4TrafficLights">
        <cfvo type="percent" val="0"/>
        <cfvo type="num" val="2"/>
        <cfvo type="num" val="3"/>
        <cfvo type="num" val="4"/>
      </iconSet>
    </cfRule>
    <cfRule type="iconSet" priority="176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{47D6D7E0-55EA-4D37-ABBB-622C46CA1ABF}</x14:id>
        </ext>
      </extLst>
    </cfRule>
  </conditionalFormatting>
  <conditionalFormatting sqref="I70">
    <cfRule type="dataBar" priority="1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{FFE713ED-6DC3-4711-858B-34F88B19297F}</x14:id>
        </ext>
      </extLst>
    </cfRule>
  </conditionalFormatting>
  <conditionalFormatting sqref="I70">
    <cfRule type="dataBar" priority="1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{1DB03F06-352A-40B8-B7A8-E32C50CA6991}</x14:id>
        </ext>
      </extLst>
    </cfRule>
  </conditionalFormatting>
  <conditionalFormatting sqref="F70">
    <cfRule type="iconSet" priority="1726">
      <iconSet iconSet="4TrafficLights" showValue="0">
        <cfvo type="percent" val="0"/>
        <cfvo type="num" val="2"/>
        <cfvo type="num" val="3"/>
        <cfvo type="num" val="4"/>
      </iconSet>
    </cfRule>
    <cfRule type="iconSet" priority="1727">
      <iconSet iconSet="4TrafficLights">
        <cfvo type="percent" val="0"/>
        <cfvo type="num" val="2"/>
        <cfvo type="num" val="3"/>
        <cfvo type="num" val="4"/>
      </iconSet>
    </cfRule>
    <cfRule type="iconSet" priority="17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729">
      <iconSet iconSet="3Symbols" showValue="0">
        <cfvo type="percent" val="0"/>
        <cfvo type="num" val="0"/>
        <cfvo type="num" val="1"/>
      </iconSet>
    </cfRule>
    <cfRule type="iconSet" priority="1730">
      <iconSet iconSet="3Symbols">
        <cfvo type="percent" val="0"/>
        <cfvo type="num" val="0"/>
        <cfvo type="num" val="1"/>
      </iconSet>
    </cfRule>
    <cfRule type="iconSet" priority="1731">
      <iconSet iconSet="3Symbols">
        <cfvo type="percent" val="0"/>
        <cfvo type="num" val="0" gte="0"/>
        <cfvo type="num" val="1"/>
      </iconSet>
    </cfRule>
    <cfRule type="iconSet" priority="1732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{7DE8D627-74F1-429C-AD22-D1B57CE1D36F}</x14:id>
        </ext>
      </extLst>
    </cfRule>
  </conditionalFormatting>
  <conditionalFormatting sqref="I86">
    <cfRule type="dataBar" priority="1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{A7EE5096-FB20-4635-BB0B-9B78992B13AA}</x14:id>
        </ext>
      </extLst>
    </cfRule>
  </conditionalFormatting>
  <conditionalFormatting sqref="I86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{B12F10EC-EF52-4A06-8AE1-FBD54FA3546D}</x14:id>
        </ext>
      </extLst>
    </cfRule>
  </conditionalFormatting>
  <conditionalFormatting sqref="F86">
    <cfRule type="iconSet" priority="1714">
      <iconSet iconSet="4TrafficLights" showValue="0">
        <cfvo type="percent" val="0"/>
        <cfvo type="num" val="2"/>
        <cfvo type="num" val="3"/>
        <cfvo type="num" val="4"/>
      </iconSet>
    </cfRule>
    <cfRule type="iconSet" priority="1715">
      <iconSet iconSet="4TrafficLights">
        <cfvo type="percent" val="0"/>
        <cfvo type="num" val="2"/>
        <cfvo type="num" val="3"/>
        <cfvo type="num" val="4"/>
      </iconSet>
    </cfRule>
    <cfRule type="iconSet" priority="17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717">
      <iconSet iconSet="3Symbols" showValue="0">
        <cfvo type="percent" val="0"/>
        <cfvo type="num" val="0"/>
        <cfvo type="num" val="1"/>
      </iconSet>
    </cfRule>
    <cfRule type="iconSet" priority="1718">
      <iconSet iconSet="3Symbols">
        <cfvo type="percent" val="0"/>
        <cfvo type="num" val="0"/>
        <cfvo type="num" val="1"/>
      </iconSet>
    </cfRule>
    <cfRule type="iconSet" priority="1719">
      <iconSet iconSet="3Symbols">
        <cfvo type="percent" val="0"/>
        <cfvo type="num" val="0" gte="0"/>
        <cfvo type="num" val="1"/>
      </iconSet>
    </cfRule>
    <cfRule type="iconSet" priority="1720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{5057F4C0-3E9D-4657-BD79-B18613C9DD75}</x14:id>
        </ext>
      </extLst>
    </cfRule>
  </conditionalFormatting>
  <conditionalFormatting sqref="I102">
    <cfRule type="dataBar" priority="1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{4DE8BEC5-D65E-4EC2-BF46-E88FC82E6AE2}</x14:id>
        </ext>
      </extLst>
    </cfRule>
  </conditionalFormatting>
  <conditionalFormatting sqref="I102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{E9804D65-94C4-47F7-B066-07F21DC923CC}</x14:id>
        </ext>
      </extLst>
    </cfRule>
  </conditionalFormatting>
  <conditionalFormatting sqref="F102">
    <cfRule type="iconSet" priority="1694">
      <iconSet iconSet="4TrafficLights" showValue="0">
        <cfvo type="percent" val="0"/>
        <cfvo type="num" val="2"/>
        <cfvo type="num" val="3"/>
        <cfvo type="num" val="4"/>
      </iconSet>
    </cfRule>
    <cfRule type="iconSet" priority="1695">
      <iconSet iconSet="4TrafficLights">
        <cfvo type="percent" val="0"/>
        <cfvo type="num" val="2"/>
        <cfvo type="num" val="3"/>
        <cfvo type="num" val="4"/>
      </iconSet>
    </cfRule>
    <cfRule type="iconSet" priority="16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697">
      <iconSet iconSet="3Symbols" showValue="0">
        <cfvo type="percent" val="0"/>
        <cfvo type="num" val="0"/>
        <cfvo type="num" val="1"/>
      </iconSet>
    </cfRule>
    <cfRule type="iconSet" priority="1698">
      <iconSet iconSet="3Symbols">
        <cfvo type="percent" val="0"/>
        <cfvo type="num" val="0"/>
        <cfvo type="num" val="1"/>
      </iconSet>
    </cfRule>
    <cfRule type="iconSet" priority="1699">
      <iconSet iconSet="3Symbols">
        <cfvo type="percent" val="0"/>
        <cfvo type="num" val="0" gte="0"/>
        <cfvo type="num" val="1"/>
      </iconSet>
    </cfRule>
    <cfRule type="iconSet" priority="1700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{2C197F04-6AF1-4B64-8FFB-AD36817CF72C}</x14:id>
        </ext>
      </extLst>
    </cfRule>
  </conditionalFormatting>
  <conditionalFormatting sqref="I118">
    <cfRule type="dataBar" priority="1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{98C6F55F-0E4B-4A0D-9C80-CD3A6C53BFD4}</x14:id>
        </ext>
      </extLst>
    </cfRule>
  </conditionalFormatting>
  <conditionalFormatting sqref="I118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{301B34AD-831A-457B-8A43-78B9D3BFE74B}</x14:id>
        </ext>
      </extLst>
    </cfRule>
  </conditionalFormatting>
  <conditionalFormatting sqref="F118">
    <cfRule type="iconSet" priority="1674">
      <iconSet iconSet="4TrafficLights" showValue="0">
        <cfvo type="percent" val="0"/>
        <cfvo type="num" val="2"/>
        <cfvo type="num" val="3"/>
        <cfvo type="num" val="4"/>
      </iconSet>
    </cfRule>
    <cfRule type="iconSet" priority="1675">
      <iconSet iconSet="4TrafficLights">
        <cfvo type="percent" val="0"/>
        <cfvo type="num" val="2"/>
        <cfvo type="num" val="3"/>
        <cfvo type="num" val="4"/>
      </iconSet>
    </cfRule>
    <cfRule type="iconSet" priority="16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677">
      <iconSet iconSet="3Symbols" showValue="0">
        <cfvo type="percent" val="0"/>
        <cfvo type="num" val="0"/>
        <cfvo type="num" val="1"/>
      </iconSet>
    </cfRule>
    <cfRule type="iconSet" priority="1678">
      <iconSet iconSet="3Symbols">
        <cfvo type="percent" val="0"/>
        <cfvo type="num" val="0"/>
        <cfvo type="num" val="1"/>
      </iconSet>
    </cfRule>
    <cfRule type="iconSet" priority="1679">
      <iconSet iconSet="3Symbols">
        <cfvo type="percent" val="0"/>
        <cfvo type="num" val="0" gte="0"/>
        <cfvo type="num" val="1"/>
      </iconSet>
    </cfRule>
    <cfRule type="iconSet" priority="1680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{67C2862B-2A0C-4264-ABFE-F44503F635A1}</x14:id>
        </ext>
      </extLst>
    </cfRule>
  </conditionalFormatting>
  <conditionalFormatting sqref="I134">
    <cfRule type="dataBar" priority="1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{DC39F146-3CD8-4F7F-89A5-EE758DC6F7EE}</x14:id>
        </ext>
      </extLst>
    </cfRule>
  </conditionalFormatting>
  <conditionalFormatting sqref="I134">
    <cfRule type="dataBar" priority="1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{0BDD69C0-2B9D-49C9-A88F-8BBFF6E4BCE5}</x14:id>
        </ext>
      </extLst>
    </cfRule>
  </conditionalFormatting>
  <conditionalFormatting sqref="F134">
    <cfRule type="iconSet" priority="1654">
      <iconSet iconSet="4TrafficLights" showValue="0">
        <cfvo type="percent" val="0"/>
        <cfvo type="num" val="2"/>
        <cfvo type="num" val="3"/>
        <cfvo type="num" val="4"/>
      </iconSet>
    </cfRule>
    <cfRule type="iconSet" priority="1655">
      <iconSet iconSet="4TrafficLights">
        <cfvo type="percent" val="0"/>
        <cfvo type="num" val="2"/>
        <cfvo type="num" val="3"/>
        <cfvo type="num" val="4"/>
      </iconSet>
    </cfRule>
    <cfRule type="iconSet" priority="16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657">
      <iconSet iconSet="3Symbols" showValue="0">
        <cfvo type="percent" val="0"/>
        <cfvo type="num" val="0"/>
        <cfvo type="num" val="1"/>
      </iconSet>
    </cfRule>
    <cfRule type="iconSet" priority="1658">
      <iconSet iconSet="3Symbols">
        <cfvo type="percent" val="0"/>
        <cfvo type="num" val="0"/>
        <cfvo type="num" val="1"/>
      </iconSet>
    </cfRule>
    <cfRule type="iconSet" priority="1659">
      <iconSet iconSet="3Symbols">
        <cfvo type="percent" val="0"/>
        <cfvo type="num" val="0" gte="0"/>
        <cfvo type="num" val="1"/>
      </iconSet>
    </cfRule>
    <cfRule type="iconSet" priority="1660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{69D61924-F311-47DF-BC1C-1BF2CD41914C}</x14:id>
        </ext>
      </extLst>
    </cfRule>
  </conditionalFormatting>
  <conditionalFormatting sqref="I150">
    <cfRule type="dataBar" priority="1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{23382740-6074-46F3-8C20-2AC56FF7C8A3}</x14:id>
        </ext>
      </extLst>
    </cfRule>
  </conditionalFormatting>
  <conditionalFormatting sqref="I150">
    <cfRule type="dataBar" priority="1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{A7F8B814-E12B-46D9-895B-68B83BA79EC6}</x14:id>
        </ext>
      </extLst>
    </cfRule>
  </conditionalFormatting>
  <conditionalFormatting sqref="F150">
    <cfRule type="iconSet" priority="1634">
      <iconSet iconSet="4TrafficLights" showValue="0">
        <cfvo type="percent" val="0"/>
        <cfvo type="num" val="2"/>
        <cfvo type="num" val="3"/>
        <cfvo type="num" val="4"/>
      </iconSet>
    </cfRule>
    <cfRule type="iconSet" priority="1635">
      <iconSet iconSet="4TrafficLights">
        <cfvo type="percent" val="0"/>
        <cfvo type="num" val="2"/>
        <cfvo type="num" val="3"/>
        <cfvo type="num" val="4"/>
      </iconSet>
    </cfRule>
    <cfRule type="iconSet" priority="16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637">
      <iconSet iconSet="3Symbols" showValue="0">
        <cfvo type="percent" val="0"/>
        <cfvo type="num" val="0"/>
        <cfvo type="num" val="1"/>
      </iconSet>
    </cfRule>
    <cfRule type="iconSet" priority="1638">
      <iconSet iconSet="3Symbols">
        <cfvo type="percent" val="0"/>
        <cfvo type="num" val="0"/>
        <cfvo type="num" val="1"/>
      </iconSet>
    </cfRule>
    <cfRule type="iconSet" priority="1639">
      <iconSet iconSet="3Symbols">
        <cfvo type="percent" val="0"/>
        <cfvo type="num" val="0" gte="0"/>
        <cfvo type="num" val="1"/>
      </iconSet>
    </cfRule>
    <cfRule type="iconSet" priority="164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{352A0193-B8BD-4D4F-93DD-B33CDA0CB6DE}</x14:id>
        </ext>
      </extLst>
    </cfRule>
  </conditionalFormatting>
  <conditionalFormatting sqref="I166">
    <cfRule type="dataBar" priority="1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{AF78CFCD-FF54-45DC-8D2E-5376E44D8720}</x14:id>
        </ext>
      </extLst>
    </cfRule>
  </conditionalFormatting>
  <conditionalFormatting sqref="I166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{D76CD38F-EBDC-45AD-A1D6-EDA82269145E}</x14:id>
        </ext>
      </extLst>
    </cfRule>
  </conditionalFormatting>
  <conditionalFormatting sqref="F166">
    <cfRule type="iconSet" priority="1614">
      <iconSet iconSet="4TrafficLights" showValue="0">
        <cfvo type="percent" val="0"/>
        <cfvo type="num" val="2"/>
        <cfvo type="num" val="3"/>
        <cfvo type="num" val="4"/>
      </iconSet>
    </cfRule>
    <cfRule type="iconSet" priority="1615">
      <iconSet iconSet="4TrafficLights">
        <cfvo type="percent" val="0"/>
        <cfvo type="num" val="2"/>
        <cfvo type="num" val="3"/>
        <cfvo type="num" val="4"/>
      </iconSet>
    </cfRule>
    <cfRule type="iconSet" priority="16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617">
      <iconSet iconSet="3Symbols" showValue="0">
        <cfvo type="percent" val="0"/>
        <cfvo type="num" val="0"/>
        <cfvo type="num" val="1"/>
      </iconSet>
    </cfRule>
    <cfRule type="iconSet" priority="1618">
      <iconSet iconSet="3Symbols">
        <cfvo type="percent" val="0"/>
        <cfvo type="num" val="0"/>
        <cfvo type="num" val="1"/>
      </iconSet>
    </cfRule>
    <cfRule type="iconSet" priority="1619">
      <iconSet iconSet="3Symbols">
        <cfvo type="percent" val="0"/>
        <cfvo type="num" val="0" gte="0"/>
        <cfvo type="num" val="1"/>
      </iconSet>
    </cfRule>
    <cfRule type="iconSet" priority="1620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{3D8FA3B2-3DE6-4F8C-8773-06544996D886}</x14:id>
        </ext>
      </extLst>
    </cfRule>
  </conditionalFormatting>
  <conditionalFormatting sqref="I182"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{B5DBAC58-B217-4A80-B1C1-2FBD92E4C52A}</x14:id>
        </ext>
      </extLst>
    </cfRule>
  </conditionalFormatting>
  <conditionalFormatting sqref="I182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{B0EBE9CF-C970-470C-B971-150DDD7B0CB7}</x14:id>
        </ext>
      </extLst>
    </cfRule>
  </conditionalFormatting>
  <conditionalFormatting sqref="F182">
    <cfRule type="iconSet" priority="1594">
      <iconSet iconSet="4TrafficLights" showValue="0">
        <cfvo type="percent" val="0"/>
        <cfvo type="num" val="2"/>
        <cfvo type="num" val="3"/>
        <cfvo type="num" val="4"/>
      </iconSet>
    </cfRule>
    <cfRule type="iconSet" priority="1595">
      <iconSet iconSet="4TrafficLights">
        <cfvo type="percent" val="0"/>
        <cfvo type="num" val="2"/>
        <cfvo type="num" val="3"/>
        <cfvo type="num" val="4"/>
      </iconSet>
    </cfRule>
    <cfRule type="iconSet" priority="15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597">
      <iconSet iconSet="3Symbols" showValue="0">
        <cfvo type="percent" val="0"/>
        <cfvo type="num" val="0"/>
        <cfvo type="num" val="1"/>
      </iconSet>
    </cfRule>
    <cfRule type="iconSet" priority="1598">
      <iconSet iconSet="3Symbols">
        <cfvo type="percent" val="0"/>
        <cfvo type="num" val="0"/>
        <cfvo type="num" val="1"/>
      </iconSet>
    </cfRule>
    <cfRule type="iconSet" priority="1599">
      <iconSet iconSet="3Symbols">
        <cfvo type="percent" val="0"/>
        <cfvo type="num" val="0" gte="0"/>
        <cfvo type="num" val="1"/>
      </iconSet>
    </cfRule>
    <cfRule type="iconSet" priority="1600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{6F6D9122-39CD-43D4-827E-07C721FF40C0}</x14:id>
        </ext>
      </extLst>
    </cfRule>
  </conditionalFormatting>
  <conditionalFormatting sqref="I198"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{43157024-531B-403C-8FC4-5576798595EB}</x14:id>
        </ext>
      </extLst>
    </cfRule>
  </conditionalFormatting>
  <conditionalFormatting sqref="I198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{5D7119E4-D1F4-4F11-8FF1-6F05F675640A}</x14:id>
        </ext>
      </extLst>
    </cfRule>
  </conditionalFormatting>
  <conditionalFormatting sqref="F198">
    <cfRule type="iconSet" priority="1574">
      <iconSet iconSet="4TrafficLights" showValue="0">
        <cfvo type="percent" val="0"/>
        <cfvo type="num" val="2"/>
        <cfvo type="num" val="3"/>
        <cfvo type="num" val="4"/>
      </iconSet>
    </cfRule>
    <cfRule type="iconSet" priority="1575">
      <iconSet iconSet="4TrafficLights">
        <cfvo type="percent" val="0"/>
        <cfvo type="num" val="2"/>
        <cfvo type="num" val="3"/>
        <cfvo type="num" val="4"/>
      </iconSet>
    </cfRule>
    <cfRule type="iconSet" priority="15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577">
      <iconSet iconSet="3Symbols" showValue="0">
        <cfvo type="percent" val="0"/>
        <cfvo type="num" val="0"/>
        <cfvo type="num" val="1"/>
      </iconSet>
    </cfRule>
    <cfRule type="iconSet" priority="1578">
      <iconSet iconSet="3Symbols">
        <cfvo type="percent" val="0"/>
        <cfvo type="num" val="0"/>
        <cfvo type="num" val="1"/>
      </iconSet>
    </cfRule>
    <cfRule type="iconSet" priority="1579">
      <iconSet iconSet="3Symbols">
        <cfvo type="percent" val="0"/>
        <cfvo type="num" val="0" gte="0"/>
        <cfvo type="num" val="1"/>
      </iconSet>
    </cfRule>
    <cfRule type="iconSet" priority="1580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{5F2C1205-9DC3-43C6-A74D-37BEF3E03543}</x14:id>
        </ext>
      </extLst>
    </cfRule>
  </conditionalFormatting>
  <conditionalFormatting sqref="I214">
    <cfRule type="dataBar" priority="1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{F86614AB-F29E-4B1C-95F6-4E56A3DABA82}</x14:id>
        </ext>
      </extLst>
    </cfRule>
  </conditionalFormatting>
  <conditionalFormatting sqref="I214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{9EDCE4D7-9041-4F7F-8574-5F7CC7B82F72}</x14:id>
        </ext>
      </extLst>
    </cfRule>
  </conditionalFormatting>
  <conditionalFormatting sqref="F214">
    <cfRule type="iconSet" priority="1554">
      <iconSet iconSet="4TrafficLights" showValue="0">
        <cfvo type="percent" val="0"/>
        <cfvo type="num" val="2"/>
        <cfvo type="num" val="3"/>
        <cfvo type="num" val="4"/>
      </iconSet>
    </cfRule>
    <cfRule type="iconSet" priority="1555">
      <iconSet iconSet="4TrafficLights">
        <cfvo type="percent" val="0"/>
        <cfvo type="num" val="2"/>
        <cfvo type="num" val="3"/>
        <cfvo type="num" val="4"/>
      </iconSet>
    </cfRule>
    <cfRule type="iconSet" priority="15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557">
      <iconSet iconSet="3Symbols" showValue="0">
        <cfvo type="percent" val="0"/>
        <cfvo type="num" val="0"/>
        <cfvo type="num" val="1"/>
      </iconSet>
    </cfRule>
    <cfRule type="iconSet" priority="1558">
      <iconSet iconSet="3Symbols">
        <cfvo type="percent" val="0"/>
        <cfvo type="num" val="0"/>
        <cfvo type="num" val="1"/>
      </iconSet>
    </cfRule>
    <cfRule type="iconSet" priority="1559">
      <iconSet iconSet="3Symbols">
        <cfvo type="percent" val="0"/>
        <cfvo type="num" val="0" gte="0"/>
        <cfvo type="num" val="1"/>
      </iconSet>
    </cfRule>
    <cfRule type="iconSet" priority="1560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{7FE033C1-DE5A-4D99-B899-9E24A580F5F7}</x14:id>
        </ext>
      </extLst>
    </cfRule>
  </conditionalFormatting>
  <conditionalFormatting sqref="I230"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{3E4FEF95-DB90-40F8-BDC1-31C4BD76A1D6}</x14:id>
        </ext>
      </extLst>
    </cfRule>
  </conditionalFormatting>
  <conditionalFormatting sqref="I230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{BEEF6633-D17E-402C-AB44-70970D5A6346}</x14:id>
        </ext>
      </extLst>
    </cfRule>
  </conditionalFormatting>
  <conditionalFormatting sqref="F230">
    <cfRule type="iconSet" priority="1534">
      <iconSet iconSet="4TrafficLights" showValue="0">
        <cfvo type="percent" val="0"/>
        <cfvo type="num" val="2"/>
        <cfvo type="num" val="3"/>
        <cfvo type="num" val="4"/>
      </iconSet>
    </cfRule>
    <cfRule type="iconSet" priority="1535">
      <iconSet iconSet="4TrafficLights">
        <cfvo type="percent" val="0"/>
        <cfvo type="num" val="2"/>
        <cfvo type="num" val="3"/>
        <cfvo type="num" val="4"/>
      </iconSet>
    </cfRule>
    <cfRule type="iconSet" priority="15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1537">
      <iconSet iconSet="3Symbols" showValue="0">
        <cfvo type="percent" val="0"/>
        <cfvo type="num" val="0"/>
        <cfvo type="num" val="1"/>
      </iconSet>
    </cfRule>
    <cfRule type="iconSet" priority="1538">
      <iconSet iconSet="3Symbols">
        <cfvo type="percent" val="0"/>
        <cfvo type="num" val="0"/>
        <cfvo type="num" val="1"/>
      </iconSet>
    </cfRule>
    <cfRule type="iconSet" priority="1539">
      <iconSet iconSet="3Symbols">
        <cfvo type="percent" val="0"/>
        <cfvo type="num" val="0" gte="0"/>
        <cfvo type="num" val="1"/>
      </iconSet>
    </cfRule>
    <cfRule type="iconSet" priority="15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{2F5F31E5-AD5E-4BD2-95B4-4F000D455E00}</x14:id>
        </ext>
      </extLst>
    </cfRule>
  </conditionalFormatting>
  <conditionalFormatting sqref="J22">
    <cfRule type="iconSet" priority="1770">
      <iconSet iconSet="3Symbols" showValue="0">
        <cfvo type="percent" val="0"/>
        <cfvo type="num" val="0"/>
        <cfvo type="num" val="1"/>
      </iconSet>
    </cfRule>
    <cfRule type="iconSet" priority="1771">
      <iconSet iconSet="3Symbols">
        <cfvo type="percent" val="0"/>
        <cfvo type="num" val="0"/>
        <cfvo type="num" val="1"/>
      </iconSet>
    </cfRule>
    <cfRule type="iconSet" priority="1772">
      <iconSet iconSet="3Symbols">
        <cfvo type="percent" val="0"/>
        <cfvo type="num" val="0" gte="0"/>
        <cfvo type="num" val="1"/>
      </iconSet>
    </cfRule>
    <cfRule type="iconSet" priority="1773">
      <iconSet iconSet="3Symbols">
        <cfvo type="percent" val="0"/>
        <cfvo type="percent" val="33"/>
        <cfvo type="percent" val="67"/>
      </iconSet>
    </cfRule>
  </conditionalFormatting>
  <conditionalFormatting sqref="F71:F75">
    <cfRule type="iconSet" priority="1480">
      <iconSet iconSet="4TrafficLights" showValue="0">
        <cfvo type="percent" val="0"/>
        <cfvo type="num" val="2"/>
        <cfvo type="num" val="3"/>
        <cfvo type="num" val="4"/>
      </iconSet>
    </cfRule>
    <cfRule type="iconSet" priority="1481">
      <iconSet iconSet="4TrafficLights">
        <cfvo type="percent" val="0"/>
        <cfvo type="num" val="2"/>
        <cfvo type="num" val="3"/>
        <cfvo type="num" val="4"/>
      </iconSet>
    </cfRule>
    <cfRule type="iconSet" priority="148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88 F90:F91">
    <cfRule type="iconSet" priority="1475">
      <iconSet iconSet="4TrafficLights" showValue="0">
        <cfvo type="percent" val="0"/>
        <cfvo type="num" val="2"/>
        <cfvo type="num" val="3"/>
        <cfvo type="num" val="4"/>
      </iconSet>
    </cfRule>
    <cfRule type="iconSet" priority="1476">
      <iconSet iconSet="4TrafficLights">
        <cfvo type="percent" val="0"/>
        <cfvo type="num" val="2"/>
        <cfvo type="num" val="3"/>
        <cfvo type="num" val="4"/>
      </iconSet>
    </cfRule>
    <cfRule type="iconSet" priority="14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1445">
      <iconSet iconSet="4TrafficLights" showValue="0">
        <cfvo type="percent" val="0"/>
        <cfvo type="num" val="2"/>
        <cfvo type="num" val="3"/>
        <cfvo type="num" val="4"/>
      </iconSet>
    </cfRule>
    <cfRule type="iconSet" priority="1446">
      <iconSet iconSet="4TrafficLights">
        <cfvo type="percent" val="0"/>
        <cfvo type="num" val="2"/>
        <cfvo type="num" val="3"/>
        <cfvo type="num" val="4"/>
      </iconSet>
    </cfRule>
    <cfRule type="iconSet" priority="14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1440">
      <iconSet iconSet="4TrafficLights" showValue="0">
        <cfvo type="percent" val="0"/>
        <cfvo type="num" val="2"/>
        <cfvo type="num" val="3"/>
        <cfvo type="num" val="4"/>
      </iconSet>
    </cfRule>
    <cfRule type="iconSet" priority="1441">
      <iconSet iconSet="4TrafficLights">
        <cfvo type="percent" val="0"/>
        <cfvo type="num" val="2"/>
        <cfvo type="num" val="3"/>
        <cfvo type="num" val="4"/>
      </iconSet>
    </cfRule>
    <cfRule type="iconSet" priority="14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1435">
      <iconSet iconSet="4TrafficLights" showValue="0">
        <cfvo type="percent" val="0"/>
        <cfvo type="num" val="2"/>
        <cfvo type="num" val="3"/>
        <cfvo type="num" val="4"/>
      </iconSet>
    </cfRule>
    <cfRule type="iconSet" priority="1436">
      <iconSet iconSet="4TrafficLights">
        <cfvo type="percent" val="0"/>
        <cfvo type="num" val="2"/>
        <cfvo type="num" val="3"/>
        <cfvo type="num" val="4"/>
      </iconSet>
    </cfRule>
    <cfRule type="iconSet" priority="14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3:F37">
    <cfRule type="iconSet" priority="1425">
      <iconSet iconSet="4TrafficLights" showValue="0">
        <cfvo type="percent" val="0"/>
        <cfvo type="num" val="2"/>
        <cfvo type="num" val="3"/>
        <cfvo type="num" val="4"/>
      </iconSet>
    </cfRule>
    <cfRule type="iconSet" priority="1426">
      <iconSet iconSet="4TrafficLights">
        <cfvo type="percent" val="0"/>
        <cfvo type="num" val="2"/>
        <cfvo type="num" val="3"/>
        <cfvo type="num" val="4"/>
      </iconSet>
    </cfRule>
    <cfRule type="iconSet" priority="14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1:F53">
    <cfRule type="iconSet" priority="1413">
      <iconSet iconSet="4TrafficLights" showValue="0">
        <cfvo type="percent" val="0"/>
        <cfvo type="num" val="2"/>
        <cfvo type="num" val="3"/>
        <cfvo type="num" val="4"/>
      </iconSet>
    </cfRule>
    <cfRule type="iconSet" priority="1414">
      <iconSet iconSet="4TrafficLights">
        <cfvo type="percent" val="0"/>
        <cfvo type="num" val="2"/>
        <cfvo type="num" val="3"/>
        <cfvo type="num" val="4"/>
      </iconSet>
    </cfRule>
    <cfRule type="iconSet" priority="141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7:F69">
    <cfRule type="iconSet" priority="1401">
      <iconSet iconSet="4TrafficLights" showValue="0">
        <cfvo type="percent" val="0"/>
        <cfvo type="num" val="2"/>
        <cfvo type="num" val="3"/>
        <cfvo type="num" val="4"/>
      </iconSet>
    </cfRule>
    <cfRule type="iconSet" priority="1402">
      <iconSet iconSet="4TrafficLights">
        <cfvo type="percent" val="0"/>
        <cfvo type="num" val="2"/>
        <cfvo type="num" val="3"/>
        <cfvo type="num" val="4"/>
      </iconSet>
    </cfRule>
    <cfRule type="iconSet" priority="14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1389">
      <iconSet iconSet="4TrafficLights" showValue="0">
        <cfvo type="percent" val="0"/>
        <cfvo type="num" val="2"/>
        <cfvo type="num" val="3"/>
        <cfvo type="num" val="4"/>
      </iconSet>
    </cfRule>
    <cfRule type="iconSet" priority="1390">
      <iconSet iconSet="4TrafficLights">
        <cfvo type="percent" val="0"/>
        <cfvo type="num" val="2"/>
        <cfvo type="num" val="3"/>
        <cfvo type="num" val="4"/>
      </iconSet>
    </cfRule>
    <cfRule type="iconSet" priority="139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1377">
      <iconSet iconSet="4TrafficLights" showValue="0">
        <cfvo type="percent" val="0"/>
        <cfvo type="num" val="2"/>
        <cfvo type="num" val="3"/>
        <cfvo type="num" val="4"/>
      </iconSet>
    </cfRule>
    <cfRule type="iconSet" priority="1378">
      <iconSet iconSet="4TrafficLights">
        <cfvo type="percent" val="0"/>
        <cfvo type="num" val="2"/>
        <cfvo type="num" val="3"/>
        <cfvo type="num" val="4"/>
      </iconSet>
    </cfRule>
    <cfRule type="iconSet" priority="13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5:F117">
    <cfRule type="iconSet" priority="1365">
      <iconSet iconSet="4TrafficLights" showValue="0">
        <cfvo type="percent" val="0"/>
        <cfvo type="num" val="2"/>
        <cfvo type="num" val="3"/>
        <cfvo type="num" val="4"/>
      </iconSet>
    </cfRule>
    <cfRule type="iconSet" priority="1366">
      <iconSet iconSet="4TrafficLights">
        <cfvo type="percent" val="0"/>
        <cfvo type="num" val="2"/>
        <cfvo type="num" val="3"/>
        <cfvo type="num" val="4"/>
      </iconSet>
    </cfRule>
    <cfRule type="iconSet" priority="136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1:F133">
    <cfRule type="iconSet" priority="1353">
      <iconSet iconSet="4TrafficLights" showValue="0">
        <cfvo type="percent" val="0"/>
        <cfvo type="num" val="2"/>
        <cfvo type="num" val="3"/>
        <cfvo type="num" val="4"/>
      </iconSet>
    </cfRule>
    <cfRule type="iconSet" priority="1354">
      <iconSet iconSet="4TrafficLights">
        <cfvo type="percent" val="0"/>
        <cfvo type="num" val="2"/>
        <cfvo type="num" val="3"/>
        <cfvo type="num" val="4"/>
      </iconSet>
    </cfRule>
    <cfRule type="iconSet" priority="135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7:F149">
    <cfRule type="iconSet" priority="1341">
      <iconSet iconSet="4TrafficLights" showValue="0">
        <cfvo type="percent" val="0"/>
        <cfvo type="num" val="2"/>
        <cfvo type="num" val="3"/>
        <cfvo type="num" val="4"/>
      </iconSet>
    </cfRule>
    <cfRule type="iconSet" priority="1342">
      <iconSet iconSet="4TrafficLights">
        <cfvo type="percent" val="0"/>
        <cfvo type="num" val="2"/>
        <cfvo type="num" val="3"/>
        <cfvo type="num" val="4"/>
      </iconSet>
    </cfRule>
    <cfRule type="iconSet" priority="13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3:F165">
    <cfRule type="iconSet" priority="1329">
      <iconSet iconSet="4TrafficLights" showValue="0">
        <cfvo type="percent" val="0"/>
        <cfvo type="num" val="2"/>
        <cfvo type="num" val="3"/>
        <cfvo type="num" val="4"/>
      </iconSet>
    </cfRule>
    <cfRule type="iconSet" priority="1330">
      <iconSet iconSet="4TrafficLights">
        <cfvo type="percent" val="0"/>
        <cfvo type="num" val="2"/>
        <cfvo type="num" val="3"/>
        <cfvo type="num" val="4"/>
      </iconSet>
    </cfRule>
    <cfRule type="iconSet" priority="133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9:F181">
    <cfRule type="iconSet" priority="1317">
      <iconSet iconSet="4TrafficLights" showValue="0">
        <cfvo type="percent" val="0"/>
        <cfvo type="num" val="2"/>
        <cfvo type="num" val="3"/>
        <cfvo type="num" val="4"/>
      </iconSet>
    </cfRule>
    <cfRule type="iconSet" priority="1318">
      <iconSet iconSet="4TrafficLights">
        <cfvo type="percent" val="0"/>
        <cfvo type="num" val="2"/>
        <cfvo type="num" val="3"/>
        <cfvo type="num" val="4"/>
      </iconSet>
    </cfRule>
    <cfRule type="iconSet" priority="13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1305">
      <iconSet iconSet="4TrafficLights" showValue="0">
        <cfvo type="percent" val="0"/>
        <cfvo type="num" val="2"/>
        <cfvo type="num" val="3"/>
        <cfvo type="num" val="4"/>
      </iconSet>
    </cfRule>
    <cfRule type="iconSet" priority="1306">
      <iconSet iconSet="4TrafficLights">
        <cfvo type="percent" val="0"/>
        <cfvo type="num" val="2"/>
        <cfvo type="num" val="3"/>
        <cfvo type="num" val="4"/>
      </iconSet>
    </cfRule>
    <cfRule type="iconSet" priority="130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1293">
      <iconSet iconSet="4TrafficLights" showValue="0">
        <cfvo type="percent" val="0"/>
        <cfvo type="num" val="2"/>
        <cfvo type="num" val="3"/>
        <cfvo type="num" val="4"/>
      </iconSet>
    </cfRule>
    <cfRule type="iconSet" priority="1294">
      <iconSet iconSet="4TrafficLights">
        <cfvo type="percent" val="0"/>
        <cfvo type="num" val="2"/>
        <cfvo type="num" val="3"/>
        <cfvo type="num" val="4"/>
      </iconSet>
    </cfRule>
    <cfRule type="iconSet" priority="129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1281">
      <iconSet iconSet="4TrafficLights" showValue="0">
        <cfvo type="percent" val="0"/>
        <cfvo type="num" val="2"/>
        <cfvo type="num" val="3"/>
        <cfvo type="num" val="4"/>
      </iconSet>
    </cfRule>
    <cfRule type="iconSet" priority="1282">
      <iconSet iconSet="4TrafficLights">
        <cfvo type="percent" val="0"/>
        <cfvo type="num" val="2"/>
        <cfvo type="num" val="3"/>
        <cfvo type="num" val="4"/>
      </iconSet>
    </cfRule>
    <cfRule type="iconSet" priority="12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">
    <cfRule type="iconSet" priority="1232">
      <iconSet iconSet="3Symbols" showValue="0">
        <cfvo type="percent" val="0"/>
        <cfvo type="num" val="0"/>
        <cfvo type="num" val="1"/>
      </iconSet>
    </cfRule>
    <cfRule type="iconSet" priority="1233">
      <iconSet iconSet="3Symbols">
        <cfvo type="percent" val="0"/>
        <cfvo type="num" val="0"/>
        <cfvo type="num" val="1"/>
      </iconSet>
    </cfRule>
    <cfRule type="iconSet" priority="1234">
      <iconSet iconSet="3Symbols">
        <cfvo type="percent" val="0"/>
        <cfvo type="num" val="0" gte="0"/>
        <cfvo type="num" val="1"/>
      </iconSet>
    </cfRule>
    <cfRule type="iconSet" priority="1235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1224">
      <iconSet iconSet="3Symbols" showValue="0">
        <cfvo type="percent" val="0"/>
        <cfvo type="num" val="0"/>
        <cfvo type="num" val="1"/>
      </iconSet>
    </cfRule>
    <cfRule type="iconSet" priority="1225">
      <iconSet iconSet="3Symbols">
        <cfvo type="percent" val="0"/>
        <cfvo type="num" val="0"/>
        <cfvo type="num" val="1"/>
      </iconSet>
    </cfRule>
    <cfRule type="iconSet" priority="1226">
      <iconSet iconSet="3Symbols">
        <cfvo type="percent" val="0"/>
        <cfvo type="num" val="0" gte="0"/>
        <cfvo type="num" val="1"/>
      </iconSet>
    </cfRule>
    <cfRule type="iconSet" priority="1227">
      <iconSet iconSet="3Symbols">
        <cfvo type="percent" val="0"/>
        <cfvo type="percent" val="33"/>
        <cfvo type="percent" val="67"/>
      </iconSet>
    </cfRule>
  </conditionalFormatting>
  <conditionalFormatting sqref="J9">
    <cfRule type="iconSet" priority="1216">
      <iconSet iconSet="3Symbols" showValue="0">
        <cfvo type="percent" val="0"/>
        <cfvo type="num" val="0"/>
        <cfvo type="num" val="1"/>
      </iconSet>
    </cfRule>
    <cfRule type="iconSet" priority="1217">
      <iconSet iconSet="3Symbols">
        <cfvo type="percent" val="0"/>
        <cfvo type="num" val="0"/>
        <cfvo type="num" val="1"/>
      </iconSet>
    </cfRule>
    <cfRule type="iconSet" priority="1218">
      <iconSet iconSet="3Symbols">
        <cfvo type="percent" val="0"/>
        <cfvo type="num" val="0" gte="0"/>
        <cfvo type="num" val="1"/>
      </iconSet>
    </cfRule>
    <cfRule type="iconSet" priority="1219">
      <iconSet iconSet="3Symbols">
        <cfvo type="percent" val="0"/>
        <cfvo type="percent" val="33"/>
        <cfvo type="percent" val="67"/>
      </iconSet>
    </cfRule>
  </conditionalFormatting>
  <conditionalFormatting sqref="I7:I2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{09949342-A8E0-4A3F-A4E7-FC0FD2DD3A4F}</x14:id>
        </ext>
      </extLst>
    </cfRule>
  </conditionalFormatting>
  <conditionalFormatting sqref="I7:I21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{BB2597E7-96A1-4AC9-8A6F-FA647AA16DEA}</x14:id>
        </ext>
      </extLst>
    </cfRule>
  </conditionalFormatting>
  <conditionalFormatting sqref="I7:I21">
    <cfRule type="dataBar" priority="1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{3E8949FF-63E0-4284-AF40-95B4FEFA6F33}</x14:id>
        </ext>
      </extLst>
    </cfRule>
  </conditionalFormatting>
  <conditionalFormatting sqref="I7:I21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{410AD3C2-F6AD-4E44-853F-A9C1CFCBCBAE}</x14:id>
        </ext>
      </extLst>
    </cfRule>
  </conditionalFormatting>
  <conditionalFormatting sqref="J10:J21">
    <cfRule type="iconSet" priority="1208">
      <iconSet iconSet="3Symbols" showValue="0">
        <cfvo type="percent" val="0"/>
        <cfvo type="num" val="0"/>
        <cfvo type="num" val="1"/>
      </iconSet>
    </cfRule>
    <cfRule type="iconSet" priority="1209">
      <iconSet iconSet="3Symbols">
        <cfvo type="percent" val="0"/>
        <cfvo type="num" val="0"/>
        <cfvo type="num" val="1"/>
      </iconSet>
    </cfRule>
    <cfRule type="iconSet" priority="1210">
      <iconSet iconSet="3Symbols">
        <cfvo type="percent" val="0"/>
        <cfvo type="num" val="0" gte="0"/>
        <cfvo type="num" val="1"/>
      </iconSet>
    </cfRule>
    <cfRule type="iconSet" priority="1211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{23494AD7-E6DA-46CD-B608-2B01AC579841}</x14:id>
        </ext>
      </extLst>
    </cfRule>
  </conditionalFormatting>
  <conditionalFormatting sqref="I23:I37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{420A202F-734F-4EBA-A31B-106A52FBF376}</x14:id>
        </ext>
      </extLst>
    </cfRule>
  </conditionalFormatting>
  <conditionalFormatting sqref="I23:I37">
    <cfRule type="dataBar" priority="1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{9262F97C-203C-4951-91E4-C99BA1C62CD8}</x14:id>
        </ext>
      </extLst>
    </cfRule>
  </conditionalFormatting>
  <conditionalFormatting sqref="I23:I37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{87F7FAD4-6C7F-4078-8CBB-BEDF24639D15}</x14:id>
        </ext>
      </extLst>
    </cfRule>
  </conditionalFormatting>
  <conditionalFormatting sqref="J23:J37">
    <cfRule type="iconSet" priority="1200">
      <iconSet iconSet="3Symbols" showValue="0">
        <cfvo type="percent" val="0"/>
        <cfvo type="num" val="0"/>
        <cfvo type="num" val="1"/>
      </iconSet>
    </cfRule>
    <cfRule type="iconSet" priority="1201">
      <iconSet iconSet="3Symbols">
        <cfvo type="percent" val="0"/>
        <cfvo type="num" val="0"/>
        <cfvo type="num" val="1"/>
      </iconSet>
    </cfRule>
    <cfRule type="iconSet" priority="1202">
      <iconSet iconSet="3Symbols">
        <cfvo type="percent" val="0"/>
        <cfvo type="num" val="0" gte="0"/>
        <cfvo type="num" val="1"/>
      </iconSet>
    </cfRule>
    <cfRule type="iconSet" priority="1203">
      <iconSet iconSet="3Symbols">
        <cfvo type="percent" val="0"/>
        <cfvo type="percent" val="33"/>
        <cfvo type="percent" val="67"/>
      </iconSet>
    </cfRule>
  </conditionalFormatting>
  <conditionalFormatting sqref="I39:I41 I43:I53">
    <cfRule type="dataBar" priority="1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{060AB8E4-4702-4C99-8F36-9BB91EC7EBCB}</x14:id>
        </ext>
      </extLst>
    </cfRule>
  </conditionalFormatting>
  <conditionalFormatting sqref="I39:I41 I43:I53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{D9676C04-CFD9-46BE-8300-9D94844DA0E0}</x14:id>
        </ext>
      </extLst>
    </cfRule>
  </conditionalFormatting>
  <conditionalFormatting sqref="I39:I41 I43:I53">
    <cfRule type="dataBar" priority="1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{6FA82B04-0110-46B4-978A-236B8D6AABE3}</x14:id>
        </ext>
      </extLst>
    </cfRule>
  </conditionalFormatting>
  <conditionalFormatting sqref="I39:I41 I43:I53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{1B6F7043-A1BC-4654-9FA3-EDFAAEA47526}</x14:id>
        </ext>
      </extLst>
    </cfRule>
  </conditionalFormatting>
  <conditionalFormatting sqref="J39:J53">
    <cfRule type="iconSet" priority="1192">
      <iconSet iconSet="3Symbols" showValue="0">
        <cfvo type="percent" val="0"/>
        <cfvo type="num" val="0"/>
        <cfvo type="num" val="1"/>
      </iconSet>
    </cfRule>
    <cfRule type="iconSet" priority="1193">
      <iconSet iconSet="3Symbols">
        <cfvo type="percent" val="0"/>
        <cfvo type="num" val="0"/>
        <cfvo type="num" val="1"/>
      </iconSet>
    </cfRule>
    <cfRule type="iconSet" priority="1194">
      <iconSet iconSet="3Symbols">
        <cfvo type="percent" val="0"/>
        <cfvo type="num" val="0" gte="0"/>
        <cfvo type="num" val="1"/>
      </iconSet>
    </cfRule>
    <cfRule type="iconSet" priority="1195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{85342CC9-37C4-478B-8932-4DFDADE927CF}</x14:id>
        </ext>
      </extLst>
    </cfRule>
  </conditionalFormatting>
  <conditionalFormatting sqref="I55:I69">
    <cfRule type="dataBar" priority="1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{0FA024C9-201E-4BF9-BC4E-027D82D13005}</x14:id>
        </ext>
      </extLst>
    </cfRule>
  </conditionalFormatting>
  <conditionalFormatting sqref="I55:I69">
    <cfRule type="dataBar" priority="1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{A1C59DC1-BDE7-4D5C-8A1A-3EDEC4E3F7EA}</x14:id>
        </ext>
      </extLst>
    </cfRule>
  </conditionalFormatting>
  <conditionalFormatting sqref="I55:I69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{C845AD1D-DE4B-4392-AB72-8D01C91E6A78}</x14:id>
        </ext>
      </extLst>
    </cfRule>
  </conditionalFormatting>
  <conditionalFormatting sqref="J55:J69">
    <cfRule type="iconSet" priority="1184">
      <iconSet iconSet="3Symbols" showValue="0">
        <cfvo type="percent" val="0"/>
        <cfvo type="num" val="0"/>
        <cfvo type="num" val="1"/>
      </iconSet>
    </cfRule>
    <cfRule type="iconSet" priority="1185">
      <iconSet iconSet="3Symbols">
        <cfvo type="percent" val="0"/>
        <cfvo type="num" val="0"/>
        <cfvo type="num" val="1"/>
      </iconSet>
    </cfRule>
    <cfRule type="iconSet" priority="1186">
      <iconSet iconSet="3Symbols">
        <cfvo type="percent" val="0"/>
        <cfvo type="num" val="0" gte="0"/>
        <cfvo type="num" val="1"/>
      </iconSet>
    </cfRule>
    <cfRule type="iconSet" priority="1187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{49304639-168C-4B06-8EB3-443C8B6B4B88}</x14:id>
        </ext>
      </extLst>
    </cfRule>
  </conditionalFormatting>
  <conditionalFormatting sqref="I71:I85">
    <cfRule type="dataBar" priority="1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{D5AE8C23-5789-467A-A3CF-DA02E3492FAE}</x14:id>
        </ext>
      </extLst>
    </cfRule>
  </conditionalFormatting>
  <conditionalFormatting sqref="I71:I85">
    <cfRule type="dataBar" priority="1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{CD5F15A8-A2CB-4B3F-A073-C68246D6F414}</x14:id>
        </ext>
      </extLst>
    </cfRule>
  </conditionalFormatting>
  <conditionalFormatting sqref="I71:I85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{E90EBAF4-15F2-43E3-B017-B2FCFC50DCEF}</x14:id>
        </ext>
      </extLst>
    </cfRule>
  </conditionalFormatting>
  <conditionalFormatting sqref="J71:J85">
    <cfRule type="iconSet" priority="1176">
      <iconSet iconSet="3Symbols" showValue="0">
        <cfvo type="percent" val="0"/>
        <cfvo type="num" val="0"/>
        <cfvo type="num" val="1"/>
      </iconSet>
    </cfRule>
    <cfRule type="iconSet" priority="1177">
      <iconSet iconSet="3Symbols">
        <cfvo type="percent" val="0"/>
        <cfvo type="num" val="0"/>
        <cfvo type="num" val="1"/>
      </iconSet>
    </cfRule>
    <cfRule type="iconSet" priority="1178">
      <iconSet iconSet="3Symbols">
        <cfvo type="percent" val="0"/>
        <cfvo type="num" val="0" gte="0"/>
        <cfvo type="num" val="1"/>
      </iconSet>
    </cfRule>
    <cfRule type="iconSet" priority="1179">
      <iconSet iconSet="3Symbols">
        <cfvo type="percent" val="0"/>
        <cfvo type="percent" val="33"/>
        <cfvo type="percent" val="67"/>
      </iconSet>
    </cfRule>
  </conditionalFormatting>
  <conditionalFormatting sqref="I87:I88 I90:I1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{DF6F2ACB-B1D1-47AE-AF7B-23007F110D29}</x14:id>
        </ext>
      </extLst>
    </cfRule>
  </conditionalFormatting>
  <conditionalFormatting sqref="I87:I88 I90:I101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{13E736A2-5536-4E11-B9FA-2470ADA76105}</x14:id>
        </ext>
      </extLst>
    </cfRule>
  </conditionalFormatting>
  <conditionalFormatting sqref="I87:I88 I90:I101">
    <cfRule type="dataBar" priority="1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{DB203B7D-8164-44F0-9FB8-E2EE0512D61F}</x14:id>
        </ext>
      </extLst>
    </cfRule>
  </conditionalFormatting>
  <conditionalFormatting sqref="I87:I88 I90:I101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{E5499A21-A648-4E60-A65A-8C8ED6974D74}</x14:id>
        </ext>
      </extLst>
    </cfRule>
  </conditionalFormatting>
  <conditionalFormatting sqref="J87:J101">
    <cfRule type="iconSet" priority="1168">
      <iconSet iconSet="3Symbols" showValue="0">
        <cfvo type="percent" val="0"/>
        <cfvo type="num" val="0"/>
        <cfvo type="num" val="1"/>
      </iconSet>
    </cfRule>
    <cfRule type="iconSet" priority="1169">
      <iconSet iconSet="3Symbols">
        <cfvo type="percent" val="0"/>
        <cfvo type="num" val="0"/>
        <cfvo type="num" val="1"/>
      </iconSet>
    </cfRule>
    <cfRule type="iconSet" priority="1170">
      <iconSet iconSet="3Symbols">
        <cfvo type="percent" val="0"/>
        <cfvo type="num" val="0" gte="0"/>
        <cfvo type="num" val="1"/>
      </iconSet>
    </cfRule>
    <cfRule type="iconSet" priority="1171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{5228D292-02D2-43DB-BA70-74E5FF868024}</x14:id>
        </ext>
      </extLst>
    </cfRule>
  </conditionalFormatting>
  <conditionalFormatting sqref="I103:I117">
    <cfRule type="dataBar" priority="1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{DC19F3CC-6669-4922-B571-0D8547D44058}</x14:id>
        </ext>
      </extLst>
    </cfRule>
  </conditionalFormatting>
  <conditionalFormatting sqref="I103:I117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{20B31BBE-C60D-42A8-A453-C8486EFCD73B}</x14:id>
        </ext>
      </extLst>
    </cfRule>
  </conditionalFormatting>
  <conditionalFormatting sqref="I103:I117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{40FAFF23-006D-47CF-9471-18C28D28FE12}</x14:id>
        </ext>
      </extLst>
    </cfRule>
  </conditionalFormatting>
  <conditionalFormatting sqref="J103:J117">
    <cfRule type="iconSet" priority="1160">
      <iconSet iconSet="3Symbols" showValue="0">
        <cfvo type="percent" val="0"/>
        <cfvo type="num" val="0"/>
        <cfvo type="num" val="1"/>
      </iconSet>
    </cfRule>
    <cfRule type="iconSet" priority="1161">
      <iconSet iconSet="3Symbols">
        <cfvo type="percent" val="0"/>
        <cfvo type="num" val="0"/>
        <cfvo type="num" val="1"/>
      </iconSet>
    </cfRule>
    <cfRule type="iconSet" priority="1162">
      <iconSet iconSet="3Symbols">
        <cfvo type="percent" val="0"/>
        <cfvo type="num" val="0" gte="0"/>
        <cfvo type="num" val="1"/>
      </iconSet>
    </cfRule>
    <cfRule type="iconSet" priority="1163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{CE9FFCD2-EB9A-48E4-B54F-BF7D621A942B}</x14:id>
        </ext>
      </extLst>
    </cfRule>
  </conditionalFormatting>
  <conditionalFormatting sqref="I119:I133"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{DD60D6E7-4925-4085-B9F5-1B09B4B7D291}</x14:id>
        </ext>
      </extLst>
    </cfRule>
  </conditionalFormatting>
  <conditionalFormatting sqref="I119:I133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{A75C2860-F8C6-4D7F-B0ED-B6650868CE57}</x14:id>
        </ext>
      </extLst>
    </cfRule>
  </conditionalFormatting>
  <conditionalFormatting sqref="I119:I133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{0B8CCA9D-192A-435A-97CF-A541DC325983}</x14:id>
        </ext>
      </extLst>
    </cfRule>
  </conditionalFormatting>
  <conditionalFormatting sqref="J119:J133">
    <cfRule type="iconSet" priority="1152">
      <iconSet iconSet="3Symbols" showValue="0">
        <cfvo type="percent" val="0"/>
        <cfvo type="num" val="0"/>
        <cfvo type="num" val="1"/>
      </iconSet>
    </cfRule>
    <cfRule type="iconSet" priority="1153">
      <iconSet iconSet="3Symbols">
        <cfvo type="percent" val="0"/>
        <cfvo type="num" val="0"/>
        <cfvo type="num" val="1"/>
      </iconSet>
    </cfRule>
    <cfRule type="iconSet" priority="1154">
      <iconSet iconSet="3Symbols">
        <cfvo type="percent" val="0"/>
        <cfvo type="num" val="0" gte="0"/>
        <cfvo type="num" val="1"/>
      </iconSet>
    </cfRule>
    <cfRule type="iconSet" priority="1155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{2AC29039-E3C4-4302-9796-1C9C60221093}</x14:id>
        </ext>
      </extLst>
    </cfRule>
  </conditionalFormatting>
  <conditionalFormatting sqref="I135:I149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{57E5401D-C008-4EB7-9A49-099B6AEC1915}</x14:id>
        </ext>
      </extLst>
    </cfRule>
  </conditionalFormatting>
  <conditionalFormatting sqref="I135:I149"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{DE472718-F287-4AB6-96A1-55C1463D5375}</x14:id>
        </ext>
      </extLst>
    </cfRule>
  </conditionalFormatting>
  <conditionalFormatting sqref="I135:I149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{DE6D5E6A-9940-43F0-BF8B-F14BDEC8C212}</x14:id>
        </ext>
      </extLst>
    </cfRule>
  </conditionalFormatting>
  <conditionalFormatting sqref="J135:J149">
    <cfRule type="iconSet" priority="1144">
      <iconSet iconSet="3Symbols" showValue="0">
        <cfvo type="percent" val="0"/>
        <cfvo type="num" val="0"/>
        <cfvo type="num" val="1"/>
      </iconSet>
    </cfRule>
    <cfRule type="iconSet" priority="1145">
      <iconSet iconSet="3Symbols">
        <cfvo type="percent" val="0"/>
        <cfvo type="num" val="0"/>
        <cfvo type="num" val="1"/>
      </iconSet>
    </cfRule>
    <cfRule type="iconSet" priority="1146">
      <iconSet iconSet="3Symbols">
        <cfvo type="percent" val="0"/>
        <cfvo type="num" val="0" gte="0"/>
        <cfvo type="num" val="1"/>
      </iconSet>
    </cfRule>
    <cfRule type="iconSet" priority="1147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{3F0520A9-D45D-415C-BCC0-25618446F7DE}</x14:id>
        </ext>
      </extLst>
    </cfRule>
  </conditionalFormatting>
  <conditionalFormatting sqref="I151:I165"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{F6F92840-3E5C-409A-9DE4-F35052028DBE}</x14:id>
        </ext>
      </extLst>
    </cfRule>
  </conditionalFormatting>
  <conditionalFormatting sqref="I151:I165"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{FF6E2A00-73FE-4A5D-8B27-3A6DA3392F6C}</x14:id>
        </ext>
      </extLst>
    </cfRule>
  </conditionalFormatting>
  <conditionalFormatting sqref="I151:I165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{EDC14261-89A6-4606-A7EB-A95F95C624BF}</x14:id>
        </ext>
      </extLst>
    </cfRule>
  </conditionalFormatting>
  <conditionalFormatting sqref="J151:J165">
    <cfRule type="iconSet" priority="1136">
      <iconSet iconSet="3Symbols" showValue="0">
        <cfvo type="percent" val="0"/>
        <cfvo type="num" val="0"/>
        <cfvo type="num" val="1"/>
      </iconSet>
    </cfRule>
    <cfRule type="iconSet" priority="1137">
      <iconSet iconSet="3Symbols">
        <cfvo type="percent" val="0"/>
        <cfvo type="num" val="0"/>
        <cfvo type="num" val="1"/>
      </iconSet>
    </cfRule>
    <cfRule type="iconSet" priority="1138">
      <iconSet iconSet="3Symbols">
        <cfvo type="percent" val="0"/>
        <cfvo type="num" val="0" gte="0"/>
        <cfvo type="num" val="1"/>
      </iconSet>
    </cfRule>
    <cfRule type="iconSet" priority="1139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{F5EA6887-8FEB-4F63-A467-B8AFDE39719F}</x14:id>
        </ext>
      </extLst>
    </cfRule>
  </conditionalFormatting>
  <conditionalFormatting sqref="I167:I181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{27BC3D57-641F-42E6-9CF6-BAA5883082F2}</x14:id>
        </ext>
      </extLst>
    </cfRule>
  </conditionalFormatting>
  <conditionalFormatting sqref="I167:I181">
    <cfRule type="dataBar" priority="1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{1C571B09-135B-4A7F-B6FB-37219FEDC843}</x14:id>
        </ext>
      </extLst>
    </cfRule>
  </conditionalFormatting>
  <conditionalFormatting sqref="I167:I181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{203E7A3A-C3D7-43C2-844E-14CB880CF355}</x14:id>
        </ext>
      </extLst>
    </cfRule>
  </conditionalFormatting>
  <conditionalFormatting sqref="J167:J181">
    <cfRule type="iconSet" priority="1128">
      <iconSet iconSet="3Symbols" showValue="0">
        <cfvo type="percent" val="0"/>
        <cfvo type="num" val="0"/>
        <cfvo type="num" val="1"/>
      </iconSet>
    </cfRule>
    <cfRule type="iconSet" priority="1129">
      <iconSet iconSet="3Symbols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 gte="0"/>
        <cfvo type="num" val="1"/>
      </iconSet>
    </cfRule>
    <cfRule type="iconSet" priority="1131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{4D58EFAB-077F-4F23-A7A6-FEA65518CEEF}</x14:id>
        </ext>
      </extLst>
    </cfRule>
  </conditionalFormatting>
  <conditionalFormatting sqref="I183:I197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{9A7441B3-D164-46DB-AB84-0105D8BBD54D}</x14:id>
        </ext>
      </extLst>
    </cfRule>
  </conditionalFormatting>
  <conditionalFormatting sqref="I183:I197"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{1EAAC020-20DC-4E9A-A3F1-6FC9CCBB2C77}</x14:id>
        </ext>
      </extLst>
    </cfRule>
  </conditionalFormatting>
  <conditionalFormatting sqref="I183:I197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{FB132654-C7F4-4237-8F43-E4EC77E084A8}</x14:id>
        </ext>
      </extLst>
    </cfRule>
  </conditionalFormatting>
  <conditionalFormatting sqref="J183:J197">
    <cfRule type="iconSet" priority="1120">
      <iconSet iconSet="3Symbols" showValue="0">
        <cfvo type="percent" val="0"/>
        <cfvo type="num" val="0"/>
        <cfvo type="num" val="1"/>
      </iconSet>
    </cfRule>
    <cfRule type="iconSet" priority="1121">
      <iconSet iconSet="3Symbols">
        <cfvo type="percent" val="0"/>
        <cfvo type="num" val="0"/>
        <cfvo type="num" val="1"/>
      </iconSet>
    </cfRule>
    <cfRule type="iconSet" priority="1122">
      <iconSet iconSet="3Symbols">
        <cfvo type="percent" val="0"/>
        <cfvo type="num" val="0" gte="0"/>
        <cfvo type="num" val="1"/>
      </iconSet>
    </cfRule>
    <cfRule type="iconSet" priority="1123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{47010622-478E-4EC5-AE59-6E4585BA72BF}</x14:id>
        </ext>
      </extLst>
    </cfRule>
  </conditionalFormatting>
  <conditionalFormatting sqref="I199:I213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{1069815D-A2AC-4080-A224-F317F0A90870}</x14:id>
        </ext>
      </extLst>
    </cfRule>
  </conditionalFormatting>
  <conditionalFormatting sqref="I199:I213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{DAF57748-C69F-4895-9BA4-9C59675E05B9}</x14:id>
        </ext>
      </extLst>
    </cfRule>
  </conditionalFormatting>
  <conditionalFormatting sqref="I199:I213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{65F17A8D-B0E3-46E8-BC43-FFB3E7071AF1}</x14:id>
        </ext>
      </extLst>
    </cfRule>
  </conditionalFormatting>
  <conditionalFormatting sqref="J199:J213">
    <cfRule type="iconSet" priority="1112">
      <iconSet iconSet="3Symbols" showValue="0">
        <cfvo type="percent" val="0"/>
        <cfvo type="num" val="0"/>
        <cfvo type="num" val="1"/>
      </iconSet>
    </cfRule>
    <cfRule type="iconSet" priority="1113">
      <iconSet iconSet="3Symbols">
        <cfvo type="percent" val="0"/>
        <cfvo type="num" val="0"/>
        <cfvo type="num" val="1"/>
      </iconSet>
    </cfRule>
    <cfRule type="iconSet" priority="1114">
      <iconSet iconSet="3Symbols">
        <cfvo type="percent" val="0"/>
        <cfvo type="num" val="0" gte="0"/>
        <cfvo type="num" val="1"/>
      </iconSet>
    </cfRule>
    <cfRule type="iconSet" priority="1115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{44E3E175-E9A1-4E34-9529-5F2BE7B90925}</x14:id>
        </ext>
      </extLst>
    </cfRule>
  </conditionalFormatting>
  <conditionalFormatting sqref="I215:I229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{2C898FA6-98BE-4E38-B828-4E26E32A9E42}</x14:id>
        </ext>
      </extLst>
    </cfRule>
  </conditionalFormatting>
  <conditionalFormatting sqref="I215:I229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{AC95E149-238A-4C7B-B983-1E18DAC83373}</x14:id>
        </ext>
      </extLst>
    </cfRule>
  </conditionalFormatting>
  <conditionalFormatting sqref="I215:I229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{59E05D16-FF74-4281-87D1-4B1245BA5AA1}</x14:id>
        </ext>
      </extLst>
    </cfRule>
  </conditionalFormatting>
  <conditionalFormatting sqref="J215:J229">
    <cfRule type="iconSet" priority="1104">
      <iconSet iconSet="3Symbols" showValue="0">
        <cfvo type="percent" val="0"/>
        <cfvo type="num" val="0"/>
        <cfvo type="num" val="1"/>
      </iconSet>
    </cfRule>
    <cfRule type="iconSet" priority="1105">
      <iconSet iconSet="3Symbols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 gte="0"/>
        <cfvo type="num" val="1"/>
      </iconSet>
    </cfRule>
    <cfRule type="iconSet" priority="1107">
      <iconSet iconSet="3Symbols">
        <cfvo type="percent" val="0"/>
        <cfvo type="percent" val="33"/>
        <cfvo type="percent" val="67"/>
      </iconSet>
    </cfRule>
  </conditionalFormatting>
  <conditionalFormatting sqref="I4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{3B127226-2302-406C-8362-3375E63BFE56}</x14:id>
        </ext>
      </extLst>
    </cfRule>
  </conditionalFormatting>
  <conditionalFormatting sqref="I42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{6116DA0B-0776-44EE-A38E-8F1549216F92}</x14:id>
        </ext>
      </extLst>
    </cfRule>
  </conditionalFormatting>
  <conditionalFormatting sqref="I4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{567813A2-9F9C-4F70-9553-D14BF5664F8E}</x14:id>
        </ext>
      </extLst>
    </cfRule>
  </conditionalFormatting>
  <conditionalFormatting sqref="I42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{DAA254E7-B709-48B7-9090-01AA1DE330AF}</x14:id>
        </ext>
      </extLst>
    </cfRule>
  </conditionalFormatting>
  <conditionalFormatting sqref="I246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{953AE792-B95E-4457-BEDF-2F9F1477B760}</x14:id>
        </ext>
      </extLst>
    </cfRule>
  </conditionalFormatting>
  <conditionalFormatting sqref="I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{4AC6A1F8-20CD-444A-B807-F664794E5721}</x14:id>
        </ext>
      </extLst>
    </cfRule>
  </conditionalFormatting>
  <conditionalFormatting sqref="F246">
    <cfRule type="iconSet" priority="275">
      <iconSet iconSet="4TrafficLights" showValue="0">
        <cfvo type="percent" val="0"/>
        <cfvo type="num" val="2"/>
        <cfvo type="num" val="3"/>
        <cfvo type="num" val="4"/>
      </iconSet>
    </cfRule>
    <cfRule type="iconSet" priority="276">
      <iconSet iconSet="4TrafficLights">
        <cfvo type="percent" val="0"/>
        <cfvo type="num" val="2"/>
        <cfvo type="num" val="3"/>
        <cfvo type="num" val="4"/>
      </iconSet>
    </cfRule>
    <cfRule type="iconSet" priority="2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278">
      <iconSet iconSet="3Symbols" showValue="0">
        <cfvo type="percent" val="0"/>
        <cfvo type="num" val="0"/>
        <cfvo type="num" val="1"/>
      </iconSet>
    </cfRule>
    <cfRule type="iconSet" priority="279">
      <iconSet iconSet="3Symbols">
        <cfvo type="percent" val="0"/>
        <cfvo type="num" val="0"/>
        <cfvo type="num" val="1"/>
      </iconSet>
    </cfRule>
    <cfRule type="iconSet" priority="280">
      <iconSet iconSet="3Symbols">
        <cfvo type="percent" val="0"/>
        <cfvo type="num" val="0" gte="0"/>
        <cfvo type="num" val="1"/>
      </iconSet>
    </cfRule>
    <cfRule type="iconSet" priority="281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{26D872EA-30A3-4A45-9E78-118DA3638A35}</x14:id>
        </ext>
      </extLst>
    </cfRule>
  </conditionalFormatting>
  <conditionalFormatting sqref="I26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{85C9874E-B130-4A7F-86BE-E758BF98BD00}</x14:id>
        </ext>
      </extLst>
    </cfRule>
  </conditionalFormatting>
  <conditionalFormatting sqref="I26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{4328AA80-060B-421A-85E8-76FCED5C66AD}</x14:id>
        </ext>
      </extLst>
    </cfRule>
  </conditionalFormatting>
  <conditionalFormatting sqref="F262">
    <cfRule type="iconSet" priority="263">
      <iconSet iconSet="4TrafficLights" showValue="0">
        <cfvo type="percent" val="0"/>
        <cfvo type="num" val="2"/>
        <cfvo type="num" val="3"/>
        <cfvo type="num" val="4"/>
      </iconSet>
    </cfRule>
    <cfRule type="iconSet" priority="264">
      <iconSet iconSet="4TrafficLights">
        <cfvo type="percent" val="0"/>
        <cfvo type="num" val="2"/>
        <cfvo type="num" val="3"/>
        <cfvo type="num" val="4"/>
      </iconSet>
    </cfRule>
    <cfRule type="iconSet" priority="26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266">
      <iconSet iconSet="3Symbols" showValue="0">
        <cfvo type="percent" val="0"/>
        <cfvo type="num" val="0"/>
        <cfvo type="num" val="1"/>
      </iconSet>
    </cfRule>
    <cfRule type="iconSet" priority="267">
      <iconSet iconSet="3Symbols">
        <cfvo type="percent" val="0"/>
        <cfvo type="num" val="0"/>
        <cfvo type="num" val="1"/>
      </iconSet>
    </cfRule>
    <cfRule type="iconSet" priority="268">
      <iconSet iconSet="3Symbols">
        <cfvo type="percent" val="0"/>
        <cfvo type="num" val="0" gte="0"/>
        <cfvo type="num" val="1"/>
      </iconSet>
    </cfRule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{A69CA1DA-2066-4781-9E88-18677C6277C4}</x14:id>
        </ext>
      </extLst>
    </cfRule>
  </conditionalFormatting>
  <conditionalFormatting sqref="F231:F235">
    <cfRule type="iconSet" priority="256">
      <iconSet iconSet="4TrafficLights" showValue="0">
        <cfvo type="percent" val="0"/>
        <cfvo type="num" val="2"/>
        <cfvo type="num" val="3"/>
        <cfvo type="num" val="4"/>
      </iconSet>
    </cfRule>
    <cfRule type="iconSet" priority="257">
      <iconSet iconSet="4TrafficLights">
        <cfvo type="percent" val="0"/>
        <cfvo type="num" val="2"/>
        <cfvo type="num" val="3"/>
        <cfvo type="num" val="4"/>
      </iconSet>
    </cfRule>
    <cfRule type="iconSet" priority="2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251">
      <iconSet iconSet="4TrafficLights" showValue="0">
        <cfvo type="percent" val="0"/>
        <cfvo type="num" val="2"/>
        <cfvo type="num" val="3"/>
        <cfvo type="num" val="4"/>
      </iconSet>
    </cfRule>
    <cfRule type="iconSet" priority="252">
      <iconSet iconSet="4TrafficLights">
        <cfvo type="percent" val="0"/>
        <cfvo type="num" val="2"/>
        <cfvo type="num" val="3"/>
        <cfvo type="num" val="4"/>
      </iconSet>
    </cfRule>
    <cfRule type="iconSet" priority="2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246">
      <iconSet iconSet="4TrafficLights" showValue="0">
        <cfvo type="percent" val="0"/>
        <cfvo type="num" val="2"/>
        <cfvo type="num" val="3"/>
        <cfvo type="num" val="4"/>
      </iconSet>
    </cfRule>
    <cfRule type="iconSet" priority="247">
      <iconSet iconSet="4TrafficLights">
        <cfvo type="percent" val="0"/>
        <cfvo type="num" val="2"/>
        <cfvo type="num" val="3"/>
        <cfvo type="num" val="4"/>
      </iconSet>
    </cfRule>
    <cfRule type="iconSet" priority="2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241">
      <iconSet iconSet="4TrafficLights" showValue="0">
        <cfvo type="percent" val="0"/>
        <cfvo type="num" val="2"/>
        <cfvo type="num" val="3"/>
        <cfvo type="num" val="4"/>
      </iconSet>
    </cfRule>
    <cfRule type="iconSet" priority="242">
      <iconSet iconSet="4TrafficLights">
        <cfvo type="percent" val="0"/>
        <cfvo type="num" val="2"/>
        <cfvo type="num" val="3"/>
        <cfvo type="num" val="4"/>
      </iconSet>
    </cfRule>
    <cfRule type="iconSet" priority="2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{728A312A-C496-436C-971A-631D916B93B1}</x14:id>
        </ext>
      </extLst>
    </cfRule>
  </conditionalFormatting>
  <conditionalFormatting sqref="I231:I245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{9D0DDAA8-5B31-4EC0-B3F6-A3BB4BE1F0A6}</x14:id>
        </ext>
      </extLst>
    </cfRule>
  </conditionalFormatting>
  <conditionalFormatting sqref="I231:I245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{8288F17D-1EBD-4CF5-8805-D7AE2AC42324}</x14:id>
        </ext>
      </extLst>
    </cfRule>
  </conditionalFormatting>
  <conditionalFormatting sqref="I231:I24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{31015192-9282-4090-8863-1D0CC90016B1}</x14:id>
        </ext>
      </extLst>
    </cfRule>
  </conditionalFormatting>
  <conditionalFormatting sqref="J231:J245">
    <cfRule type="iconSet" priority="233">
      <iconSet iconSet="3Symbols" showValue="0">
        <cfvo type="percent" val="0"/>
        <cfvo type="num" val="0"/>
        <cfvo type="num" val="1"/>
      </iconSet>
    </cfRule>
    <cfRule type="iconSet" priority="234">
      <iconSet iconSet="3Symbols">
        <cfvo type="percent" val="0"/>
        <cfvo type="num" val="0"/>
        <cfvo type="num" val="1"/>
      </iconSet>
    </cfRule>
    <cfRule type="iconSet" priority="235">
      <iconSet iconSet="3Symbols">
        <cfvo type="percent" val="0"/>
        <cfvo type="num" val="0" gte="0"/>
        <cfvo type="num" val="1"/>
      </iconSet>
    </cfRule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{BC136E4B-AA85-4AC9-BD1F-86FD21E96E43}</x14:id>
        </ext>
      </extLst>
    </cfRule>
  </conditionalFormatting>
  <conditionalFormatting sqref="I247:I26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{98CF23A0-3EC1-40E9-994A-7F1C476C0452}</x14:id>
        </ext>
      </extLst>
    </cfRule>
  </conditionalFormatting>
  <conditionalFormatting sqref="I247:I26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{047C9C7A-9CF8-4308-8BE4-CDEC3CCCFFA4}</x14:id>
        </ext>
      </extLst>
    </cfRule>
  </conditionalFormatting>
  <conditionalFormatting sqref="I247:I26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{18B6B367-F5F7-4FB9-944E-7B29F2D61E4A}</x14:id>
        </ext>
      </extLst>
    </cfRule>
  </conditionalFormatting>
  <conditionalFormatting sqref="J247:J261">
    <cfRule type="iconSet" priority="225">
      <iconSet iconSet="3Symbols" showValue="0">
        <cfvo type="percent" val="0"/>
        <cfvo type="num" val="0"/>
        <cfvo type="num" val="1"/>
      </iconSet>
    </cfRule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num" val="0" gte="0"/>
        <cfvo type="num" val="1"/>
      </iconSet>
    </cfRule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{47A25DA2-0B7D-4C6A-A28D-D8EC177B3A2B}</x14:id>
        </ext>
      </extLst>
    </cfRule>
  </conditionalFormatting>
  <conditionalFormatting sqref="I278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{386DF743-ADEA-4C97-9D7E-AE2778BF2956}</x14:id>
        </ext>
      </extLst>
    </cfRule>
  </conditionalFormatting>
  <conditionalFormatting sqref="F278">
    <cfRule type="iconSet" priority="215">
      <iconSet iconSet="4TrafficLights" showValue="0">
        <cfvo type="percent" val="0"/>
        <cfvo type="num" val="2"/>
        <cfvo type="num" val="3"/>
        <cfvo type="num" val="4"/>
      </iconSet>
    </cfRule>
    <cfRule type="iconSet" priority="216">
      <iconSet iconSet="4TrafficLights">
        <cfvo type="percent" val="0"/>
        <cfvo type="num" val="2"/>
        <cfvo type="num" val="3"/>
        <cfvo type="num" val="4"/>
      </iconSet>
    </cfRule>
    <cfRule type="iconSet" priority="21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18">
      <iconSet iconSet="3Symbols" showValue="0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num" val="0"/>
        <cfvo type="num" val="1"/>
      </iconSet>
    </cfRule>
    <cfRule type="iconSet" priority="220">
      <iconSet iconSet="3Symbols">
        <cfvo type="percent" val="0"/>
        <cfvo type="num" val="0" gte="0"/>
        <cfvo type="num" val="1"/>
      </iconSet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{C74EC020-28A0-43BE-9C4C-3477FC83BAE9}</x14:id>
        </ext>
      </extLst>
    </cfRule>
  </conditionalFormatting>
  <conditionalFormatting sqref="F263:F267">
    <cfRule type="iconSet" priority="208">
      <iconSet iconSet="4TrafficLights" showValue="0">
        <cfvo type="percent" val="0"/>
        <cfvo type="num" val="2"/>
        <cfvo type="num" val="3"/>
        <cfvo type="num" val="4"/>
      </iconSet>
    </cfRule>
    <cfRule type="iconSet" priority="209">
      <iconSet iconSet="4TrafficLights">
        <cfvo type="percent" val="0"/>
        <cfvo type="num" val="2"/>
        <cfvo type="num" val="3"/>
        <cfvo type="num" val="4"/>
      </iconSet>
    </cfRule>
    <cfRule type="iconSet" priority="21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03">
      <iconSet iconSet="4TrafficLights" showValue="0">
        <cfvo type="percent" val="0"/>
        <cfvo type="num" val="2"/>
        <cfvo type="num" val="3"/>
        <cfvo type="num" val="4"/>
      </iconSet>
    </cfRule>
    <cfRule type="iconSet" priority="204">
      <iconSet iconSet="4TrafficLights">
        <cfvo type="percent" val="0"/>
        <cfvo type="num" val="2"/>
        <cfvo type="num" val="3"/>
        <cfvo type="num" val="4"/>
      </iconSet>
    </cfRule>
    <cfRule type="iconSet" priority="20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{A717C045-3A56-468B-A1C6-C03D53129888}</x14:id>
        </ext>
      </extLst>
    </cfRule>
  </conditionalFormatting>
  <conditionalFormatting sqref="I263:I277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{339CD427-6BCD-4B47-B859-D2325F0557D7}</x14:id>
        </ext>
      </extLst>
    </cfRule>
  </conditionalFormatting>
  <conditionalFormatting sqref="I263:I27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{BEE8EDF1-B033-4FEB-9A12-EA87FFA8B2BD}</x14:id>
        </ext>
      </extLst>
    </cfRule>
  </conditionalFormatting>
  <conditionalFormatting sqref="I263:I27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{569AA153-2ED9-4D87-845E-C9605D5E6D87}</x14:id>
        </ext>
      </extLst>
    </cfRule>
  </conditionalFormatting>
  <conditionalFormatting sqref="J263:J277">
    <cfRule type="iconSet" priority="195">
      <iconSet iconSet="3Symbols" showValue="0">
        <cfvo type="percent" val="0"/>
        <cfvo type="num" val="0"/>
        <cfvo type="num" val="1"/>
      </iconSet>
    </cfRule>
    <cfRule type="iconSet" priority="196">
      <iconSet iconSet="3Symbols">
        <cfvo type="percent" val="0"/>
        <cfvo type="num" val="0"/>
        <cfvo type="num" val="1"/>
      </iconSet>
    </cfRule>
    <cfRule type="iconSet" priority="197">
      <iconSet iconSet="3Symbols">
        <cfvo type="percent" val="0"/>
        <cfvo type="num" val="0" gte="0"/>
        <cfvo type="num" val="1"/>
      </iconSet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F89">
    <cfRule type="iconSet" priority="190">
      <iconSet iconSet="4TrafficLights" showValue="0">
        <cfvo type="percent" val="0"/>
        <cfvo type="num" val="2"/>
        <cfvo type="num" val="3"/>
        <cfvo type="num" val="4"/>
      </iconSet>
    </cfRule>
    <cfRule type="iconSet" priority="191">
      <iconSet iconSet="4TrafficLights">
        <cfvo type="percent" val="0"/>
        <cfvo type="num" val="2"/>
        <cfvo type="num" val="3"/>
        <cfvo type="num" val="4"/>
      </iconSet>
    </cfRule>
    <cfRule type="iconSet" priority="1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89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{067D541B-81CE-4601-8078-9C48A23B9F35}</x14:id>
        </ext>
      </extLst>
    </cfRule>
  </conditionalFormatting>
  <conditionalFormatting sqref="I89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{20404A21-F2BA-4C24-9EF4-E170924BFF2B}</x14:id>
        </ext>
      </extLst>
    </cfRule>
  </conditionalFormatting>
  <conditionalFormatting sqref="I8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{3065DDBA-4103-4523-98F2-8F2998D8E026}</x14:id>
        </ext>
      </extLst>
    </cfRule>
  </conditionalFormatting>
  <conditionalFormatting sqref="I8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{B13006B3-C55B-4A63-B8FF-4EC1A2366322}</x14:id>
        </ext>
      </extLst>
    </cfRule>
  </conditionalFormatting>
  <conditionalFormatting sqref="F23:F32">
    <cfRule type="iconSet" priority="176">
      <iconSet iconSet="4TrafficLights" showValue="0">
        <cfvo type="percent" val="0"/>
        <cfvo type="num" val="2"/>
        <cfvo type="num" val="3"/>
        <cfvo type="num" val="4"/>
      </iconSet>
    </cfRule>
    <cfRule type="iconSet" priority="177">
      <iconSet iconSet="4TrafficLights">
        <cfvo type="percent" val="0"/>
        <cfvo type="num" val="2"/>
        <cfvo type="num" val="3"/>
        <cfvo type="num" val="4"/>
      </iconSet>
    </cfRule>
    <cfRule type="iconSet" priority="1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9:F50">
    <cfRule type="iconSet" priority="101">
      <iconSet iconSet="4TrafficLights" showValue="0">
        <cfvo type="percent" val="0"/>
        <cfvo type="num" val="2"/>
        <cfvo type="num" val="3"/>
        <cfvo type="num" val="4"/>
      </iconSet>
    </cfRule>
    <cfRule type="iconSet" priority="102">
      <iconSet iconSet="4TrafficLights">
        <cfvo type="percent" val="0"/>
        <cfvo type="num" val="2"/>
        <cfvo type="num" val="3"/>
        <cfvo type="num" val="4"/>
      </iconSet>
    </cfRule>
    <cfRule type="iconSet" priority="1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6">
      <iconSet iconSet="4TrafficLights" showValue="0">
        <cfvo type="percent" val="0"/>
        <cfvo type="num" val="2"/>
        <cfvo type="num" val="3"/>
        <cfvo type="num" val="4"/>
      </iconSet>
    </cfRule>
    <cfRule type="iconSet" priority="97">
      <iconSet iconSet="4TrafficLights">
        <cfvo type="percent" val="0"/>
        <cfvo type="num" val="2"/>
        <cfvo type="num" val="3"/>
        <cfvo type="num" val="4"/>
      </iconSet>
    </cfRule>
    <cfRule type="iconSet" priority="9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48">
    <cfRule type="iconSet" priority="91">
      <iconSet iconSet="4TrafficLights" showValue="0">
        <cfvo type="percent" val="0"/>
        <cfvo type="num" val="2"/>
        <cfvo type="num" val="3"/>
        <cfvo type="num" val="4"/>
      </iconSet>
    </cfRule>
    <cfRule type="iconSet" priority="92">
      <iconSet iconSet="4TrafficLights">
        <cfvo type="percent" val="0"/>
        <cfvo type="num" val="2"/>
        <cfvo type="num" val="3"/>
        <cfvo type="num" val="4"/>
      </iconSet>
    </cfRule>
    <cfRule type="iconSet" priority="9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5:F66">
    <cfRule type="iconSet" priority="86">
      <iconSet iconSet="4TrafficLights" showValue="0">
        <cfvo type="percent" val="0"/>
        <cfvo type="num" val="2"/>
        <cfvo type="num" val="3"/>
        <cfvo type="num" val="4"/>
      </iconSet>
    </cfRule>
    <cfRule type="iconSet" priority="87">
      <iconSet iconSet="4TrafficLights">
        <cfvo type="percent" val="0"/>
        <cfvo type="num" val="2"/>
        <cfvo type="num" val="3"/>
        <cfvo type="num" val="4"/>
      </iconSet>
    </cfRule>
    <cfRule type="iconSet" priority="8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4">
    <cfRule type="iconSet" priority="76">
      <iconSet iconSet="4TrafficLights" showValue="0">
        <cfvo type="percent" val="0"/>
        <cfvo type="num" val="2"/>
        <cfvo type="num" val="3"/>
        <cfvo type="num" val="4"/>
      </iconSet>
    </cfRule>
    <cfRule type="iconSet" priority="77">
      <iconSet iconSet="4TrafficLights">
        <cfvo type="percent" val="0"/>
        <cfvo type="num" val="2"/>
        <cfvo type="num" val="3"/>
        <cfvo type="num" val="4"/>
      </iconSet>
    </cfRule>
    <cfRule type="iconSet" priority="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3:F114">
    <cfRule type="iconSet" priority="71">
      <iconSet iconSet="4TrafficLights" showValue="0">
        <cfvo type="percent" val="0"/>
        <cfvo type="num" val="2"/>
        <cfvo type="num" val="3"/>
        <cfvo type="num" val="4"/>
      </iconSet>
    </cfRule>
    <cfRule type="iconSet" priority="72">
      <iconSet iconSet="4TrafficLights">
        <cfvo type="percent" val="0"/>
        <cfvo type="num" val="2"/>
        <cfvo type="num" val="3"/>
        <cfvo type="num" val="4"/>
      </iconSet>
    </cfRule>
    <cfRule type="iconSet" priority="7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66">
      <iconSet iconSet="4TrafficLights" showValue="0">
        <cfvo type="percent" val="0"/>
        <cfvo type="num" val="2"/>
        <cfvo type="num" val="3"/>
        <cfvo type="num" val="4"/>
      </iconSet>
    </cfRule>
    <cfRule type="iconSet" priority="67">
      <iconSet iconSet="4TrafficLights">
        <cfvo type="percent" val="0"/>
        <cfvo type="num" val="2"/>
        <cfvo type="num" val="3"/>
        <cfvo type="num" val="4"/>
      </iconSet>
    </cfRule>
    <cfRule type="iconSet" priority="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2">
    <cfRule type="iconSet" priority="61">
      <iconSet iconSet="4TrafficLights" showValue="0">
        <cfvo type="percent" val="0"/>
        <cfvo type="num" val="2"/>
        <cfvo type="num" val="3"/>
        <cfvo type="num" val="4"/>
      </iconSet>
    </cfRule>
    <cfRule type="iconSet" priority="62">
      <iconSet iconSet="4TrafficLights">
        <cfvo type="percent" val="0"/>
        <cfvo type="num" val="2"/>
        <cfvo type="num" val="3"/>
        <cfvo type="num" val="4"/>
      </iconSet>
    </cfRule>
    <cfRule type="iconSet" priority="6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9:F130">
    <cfRule type="iconSet" priority="56">
      <iconSet iconSet="4TrafficLights" showValue="0">
        <cfvo type="percent" val="0"/>
        <cfvo type="num" val="2"/>
        <cfvo type="num" val="3"/>
        <cfvo type="num" val="4"/>
      </iconSet>
    </cfRule>
    <cfRule type="iconSet" priority="57">
      <iconSet iconSet="4TrafficLights">
        <cfvo type="percent" val="0"/>
        <cfvo type="num" val="2"/>
        <cfvo type="num" val="3"/>
        <cfvo type="num" val="4"/>
      </iconSet>
    </cfRule>
    <cfRule type="iconSet" priority="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3">
    <cfRule type="iconSet" priority="51">
      <iconSet iconSet="4TrafficLights" showValue="0">
        <cfvo type="percent" val="0"/>
        <cfvo type="num" val="2"/>
        <cfvo type="num" val="3"/>
        <cfvo type="num" val="4"/>
      </iconSet>
    </cfRule>
    <cfRule type="iconSet" priority="52">
      <iconSet iconSet="4TrafficLights">
        <cfvo type="percent" val="0"/>
        <cfvo type="num" val="2"/>
        <cfvo type="num" val="3"/>
        <cfvo type="num" val="4"/>
      </iconSet>
    </cfRule>
    <cfRule type="iconSet" priority="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28">
    <cfRule type="iconSet" priority="46">
      <iconSet iconSet="4TrafficLights" showValue="0">
        <cfvo type="percent" val="0"/>
        <cfvo type="num" val="2"/>
        <cfvo type="num" val="3"/>
        <cfvo type="num" val="4"/>
      </iconSet>
    </cfRule>
    <cfRule type="iconSet" priority="47">
      <iconSet iconSet="4TrafficLights">
        <cfvo type="percent" val="0"/>
        <cfvo type="num" val="2"/>
        <cfvo type="num" val="3"/>
        <cfvo type="num" val="4"/>
      </iconSet>
    </cfRule>
    <cfRule type="iconSet" priority="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5:F146">
    <cfRule type="iconSet" priority="41">
      <iconSet iconSet="4TrafficLights" showValue="0">
        <cfvo type="percent" val="0"/>
        <cfvo type="num" val="2"/>
        <cfvo type="num" val="3"/>
        <cfvo type="num" val="4"/>
      </iconSet>
    </cfRule>
    <cfRule type="iconSet" priority="42">
      <iconSet iconSet="4TrafficLights">
        <cfvo type="percent" val="0"/>
        <cfvo type="num" val="2"/>
        <cfvo type="num" val="3"/>
        <cfvo type="num" val="4"/>
      </iconSet>
    </cfRule>
    <cfRule type="iconSet" priority="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36">
      <iconSet iconSet="4TrafficLights" showValue="0">
        <cfvo type="percent" val="0"/>
        <cfvo type="num" val="2"/>
        <cfvo type="num" val="3"/>
        <cfvo type="num" val="4"/>
      </iconSet>
    </cfRule>
    <cfRule type="iconSet" priority="37">
      <iconSet iconSet="4TrafficLights">
        <cfvo type="percent" val="0"/>
        <cfvo type="num" val="2"/>
        <cfvo type="num" val="3"/>
        <cfvo type="num" val="4"/>
      </iconSet>
    </cfRule>
    <cfRule type="iconSet" priority="3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4">
    <cfRule type="iconSet" priority="31">
      <iconSet iconSet="4TrafficLights" showValue="0">
        <cfvo type="percent" val="0"/>
        <cfvo type="num" val="2"/>
        <cfvo type="num" val="3"/>
        <cfvo type="num" val="4"/>
      </iconSet>
    </cfRule>
    <cfRule type="iconSet" priority="32">
      <iconSet iconSet="4TrafficLights">
        <cfvo type="percent" val="0"/>
        <cfvo type="num" val="2"/>
        <cfvo type="num" val="3"/>
        <cfvo type="num" val="4"/>
      </iconSet>
    </cfRule>
    <cfRule type="iconSet" priority="3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1:F162">
    <cfRule type="iconSet" priority="26">
      <iconSet iconSet="4TrafficLights" showValue="0">
        <cfvo type="percent" val="0"/>
        <cfvo type="num" val="2"/>
        <cfvo type="num" val="3"/>
        <cfvo type="num" val="4"/>
      </iconSet>
    </cfRule>
    <cfRule type="iconSet" priority="27">
      <iconSet iconSet="4TrafficLights">
        <cfvo type="percent" val="0"/>
        <cfvo type="num" val="2"/>
        <cfvo type="num" val="3"/>
        <cfvo type="num" val="4"/>
      </iconSet>
    </cfRule>
    <cfRule type="iconSet" priority="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0">
    <cfRule type="iconSet" priority="16">
      <iconSet iconSet="4TrafficLights" showValue="0">
        <cfvo type="percent" val="0"/>
        <cfvo type="num" val="2"/>
        <cfvo type="num" val="3"/>
        <cfvo type="num" val="4"/>
      </iconSet>
    </cfRule>
    <cfRule type="iconSet" priority="17">
      <iconSet iconSet="4TrafficLights">
        <cfvo type="percent" val="0"/>
        <cfvo type="num" val="2"/>
        <cfvo type="num" val="3"/>
        <cfvo type="num" val="4"/>
      </iconSet>
    </cfRule>
    <cfRule type="iconSet" priority="1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7:F178">
    <cfRule type="iconSet" priority="11">
      <iconSet iconSet="4TrafficLights" showValue="0">
        <cfvo type="percent" val="0"/>
        <cfvo type="num" val="2"/>
        <cfvo type="num" val="3"/>
        <cfvo type="num" val="4"/>
      </iconSet>
    </cfRule>
    <cfRule type="iconSet" priority="12">
      <iconSet iconSet="4TrafficLights">
        <cfvo type="percent" val="0"/>
        <cfvo type="num" val="2"/>
        <cfvo type="num" val="3"/>
        <cfvo type="num" val="4"/>
      </iconSet>
    </cfRule>
    <cfRule type="iconSet" priority="1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6">
      <iconSet iconSet="4TrafficLights" showValue="0">
        <cfvo type="percent" val="0"/>
        <cfvo type="num" val="2"/>
        <cfvo type="num" val="3"/>
        <cfvo type="num" val="4"/>
      </iconSet>
    </cfRule>
    <cfRule type="iconSet" priority="7">
      <iconSet iconSet="4TrafficLights">
        <cfvo type="percent" val="0"/>
        <cfvo type="num" val="2"/>
        <cfvo type="num" val="3"/>
        <cfvo type="num" val="4"/>
      </iconSet>
    </cfRule>
    <cfRule type="iconSet" priority="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76">
    <cfRule type="iconSet" priority="1">
      <iconSet iconSet="4TrafficLights" showValue="0">
        <cfvo type="percent" val="0"/>
        <cfvo type="num" val="2"/>
        <cfvo type="num" val="3"/>
        <cfvo type="num" val="4"/>
      </iconSet>
    </cfRule>
    <cfRule type="iconSet" priority="2">
      <iconSet iconSet="4TrafficLights">
        <cfvo type="percent" val="0"/>
        <cfvo type="num" val="2"/>
        <cfvo type="num" val="3"/>
        <cfvo type="num" val="4"/>
      </iconSet>
    </cfRule>
    <cfRule type="iconSet" priority="3">
      <iconSet iconSet="4TrafficLights" showValue="0">
        <cfvo type="percent" val="0"/>
        <cfvo type="percent" val="2"/>
        <cfvo type="percent" val="3"/>
        <cfvo type="num" val="4"/>
      </iconSet>
    </cfRule>
  </conditionalFormatting>
  <dataValidations count="2">
    <dataValidation type="list" allowBlank="1" showInputMessage="1" showErrorMessage="1" sqref="F7:F278" xr:uid="{00000000-0002-0000-0600-000000000000}">
      <formula1>"1,2,3"</formula1>
    </dataValidation>
    <dataValidation type="list" allowBlank="1" showInputMessage="1" showErrorMessage="1" sqref="J7:J278" xr:uid="{00000000-0002-0000-0600-000001000000}">
      <formula1>"1,0,-1"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B3B47-4793-41EC-B394-7A61A3B4F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28A122-32A9-4212-BE8C-B2D39BE8F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4967CE5B-5BF3-4739-8B49-21F09AEA4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E9044B-584F-47D7-8D8F-EA2A4A7DC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62E1ECD1-C2C6-4465-AD3A-740B5AAD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B7B2867A-0D61-4DAC-9BB3-5AD554EF0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9EDA36D-E3D8-4523-8A91-A905928EF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128FCDCD-635B-42E4-85AB-16664891A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7D6D7E0-55EA-4D37-ABBB-622C46CA1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FE713ED-6DC3-4711-858B-34F88B192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DB03F06-352A-40B8-B7A8-E32C50CA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E8D627-74F1-429C-AD22-D1B57CE1D3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7EE5096-FB20-4635-BB0B-9B78992B1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12F10EC-EF52-4A06-8AE1-FBD54FA3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5057F4C0-3E9D-4657-BD79-B18613C9D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E8BEC5-D65E-4EC2-BF46-E88FC82E6A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9804D65-94C4-47F7-B066-07F21DC92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C197F04-6AF1-4B64-8FFB-AD36817CF7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8C6F55F-0E4B-4A0D-9C80-CD3A6C53B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01B34AD-831A-457B-8A43-78B9D3BF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7C2862B-2A0C-4264-ABFE-F44503F63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DC39F146-3CD8-4F7F-89A5-EE758DC6F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BDD69C0-2B9D-49C9-A88F-8BBFF6E4B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69D61924-F311-47DF-BC1C-1BF2CD4191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23382740-6074-46F3-8C20-2AC56FF7C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7F8B814-E12B-46D9-895B-68B83BA79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52A0193-B8BD-4D4F-93DD-B33CDA0CB6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78CFCD-FF54-45DC-8D2E-5376E44D87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76CD38F-EBDC-45AD-A1D6-EDA82269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3D8FA3B2-3DE6-4F8C-8773-06544996D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5DBAC58-B217-4A80-B1C1-2FBD92E4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0EBE9CF-C970-470C-B971-150DDD7B0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F6D9122-39CD-43D4-827E-07C721FF4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43157024-531B-403C-8FC4-557679859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D7119E4-D1F4-4F11-8FF1-6F05F6756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F2C1205-9DC3-43C6-A74D-37BEF3E03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86614AB-F29E-4B1C-95F6-4E56A3DABA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9EDCE4D7-9041-4F7F-8574-5F7CC7B8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FE033C1-DE5A-4D99-B899-9E24A580F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E4FEF95-DB90-40F8-BDC1-31C4BD76A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EEF6633-D17E-402C-AB44-70970D5A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F5F31E5-AD5E-4BD2-95B4-4F000D455E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9949342-A8E0-4A3F-A4E7-FC0FD2DD3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BB2597E7-96A1-4AC9-8A6F-FA647AA16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3E8949FF-63E0-4284-AF40-95B4FEFA6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410AD3C2-F6AD-4E44-853F-A9C1CFCBC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23494AD7-E6DA-46CD-B608-2B01AC579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20A202F-734F-4EBA-A31B-106A52FBF3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262F97C-203C-4951-91E4-C99BA1C62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87F7FAD4-6C7F-4078-8CBB-BEDF24639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60AB8E4-4702-4C99-8F36-9BB91EC7E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D9676C04-CFD9-46BE-8300-9D94844DA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6FA82B04-0110-46B4-978A-236B8D6AA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1B6F7043-A1BC-4654-9FA3-EDFAAEA47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85342CC9-37C4-478B-8932-4DFDADE92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FA024C9-201E-4BF9-BC4E-027D82D13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1C59DC1-BDE7-4D5C-8A1A-3EDEC4E3F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845AD1D-DE4B-4392-AB72-8D01C91E6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9304639-168C-4B06-8EB3-443C8B6B4B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5AE8C23-5789-467A-A3CF-DA02E3492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D5F15A8-A2CB-4B3F-A073-C68246D6F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90EBAF4-15F2-43E3-B017-B2FCFC50D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F6F2ACB-B1D1-47AE-AF7B-23007F110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13E736A2-5536-4E11-B9FA-2470ADA76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DB203B7D-8164-44F0-9FB8-E2EE0512D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E5499A21-A648-4E60-A65A-8C8ED6974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5228D292-02D2-43DB-BA70-74E5FF868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C19F3CC-6669-4922-B571-0D8547D44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20B31BBE-C60D-42A8-A453-C8486EFCD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0FAFF23-006D-47CF-9471-18C28D28F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E9FFCD2-EB9A-48E4-B54F-BF7D621A9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D60D6E7-4925-4085-B9F5-1B09B4B7D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75C2860-F8C6-4D7F-B0ED-B6650868C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8CCA9D-192A-435A-97CF-A541DC32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AC29039-E3C4-4302-9796-1C9C60221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7E5401D-C008-4EB7-9A49-099B6AEC19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472718-F287-4AB6-96A1-55C1463D5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6D5E6A-9940-43F0-BF8B-F14BDEC8C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3F0520A9-D45D-415C-BCC0-25618446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6F92840-3E5C-409A-9DE4-F35052028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F6E2A00-73FE-4A5D-8B27-3A6DA3392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DC14261-89A6-4606-A7EB-A95F95C62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5EA6887-8FEB-4F63-A467-B8AFDE397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7BC3D57-641F-42E6-9CF6-BAA588308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571B09-135B-4A7F-B6FB-37219FEDC8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03E7A3A-C3D7-43C2-844E-14CB880CF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D58EFAB-077F-4F23-A7A6-FEA65518CE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A7441B3-D164-46DB-AB84-0105D8BBD5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1EAAC020-20DC-4E9A-A3F1-6FC9CCBB2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FB132654-C7F4-4237-8F43-E4EC77E08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7010622-478E-4EC5-AE59-6E4585BA7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069815D-A2AC-4080-A224-F317F0A90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AF57748-C69F-4895-9BA4-9C59675E0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5F17A8D-B0E3-46E8-BC43-FFB3E7071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4E3E175-E9A1-4E34-9529-5F2BE7B90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C898FA6-98BE-4E38-B828-4E26E32A9E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AC95E149-238A-4C7B-B983-1E18DAC83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59E05D16-FF74-4281-87D1-4B1245BA5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B127226-2302-406C-8362-3375E63BF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6116DA0B-0776-44EE-A38E-8F1549216F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567813A2-9F9C-4F70-9553-D14BF5664F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DAA254E7-B709-48B7-9090-01AA1DE33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953AE792-B95E-4457-BEDF-2F9F1477B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AC6A1F8-20CD-444A-B807-F664794E5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6D872EA-30A3-4A45-9E78-118DA3638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5C9874E-B130-4A7F-86BE-E758BF98B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4328AA80-060B-421A-85E8-76FCED5C6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A69CA1DA-2066-4781-9E88-18677C627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728A312A-C496-436C-971A-631D916B93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D0DDAA8-5B31-4EC0-B3F6-A3BB4BE1F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288F17D-1EBD-4CF5-8805-D7AE2AC42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1015192-9282-4090-8863-1D0CC9001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C136E4B-AA85-4AC9-BD1F-86FD21E96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8CF23A0-3EC1-40E9-994A-7F1C476C0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047C9C7A-9CF8-4308-8BE4-CDEC3CCCF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18B6B367-F5F7-4FB9-944E-7B29F2D6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7A25DA2-0B7D-4C6A-A28D-D8EC177B3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86DF743-ADEA-4C97-9D7E-AE2778BF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74EC020-28A0-43BE-9C4C-3477FC83B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717C045-3A56-468B-A1C6-C03D53129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339CD427-6BCD-4B47-B859-D2325F055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EE8EDF1-B033-4FEB-9A12-EA87FFA8B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569AA153-2ED9-4D87-845E-C9605D5E6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067D541B-81CE-4601-8078-9C48A23B9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20404A21-F2BA-4C24-9EF4-E170924BF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3065DDBA-4103-4523-98F2-8F2998D8E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B13006B3-C55B-4A63-B8FF-4EC1A2366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iconSet" priority="1746" id="{9474CD0E-20ED-495F-92A6-51F67252D5E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47" id="{06AEAB44-7404-4F7B-AB48-86F9B9CA6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758" id="{8888A144-9962-42FD-8F27-47AADE42AB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59" id="{DD236E8F-A74F-4AC0-9292-03009E336F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768" id="{B4A9ECE4-E58B-49A3-B9E1-A715B01EF3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69" id="{CFCD8701-C18C-4908-898A-027282181B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734" id="{8F15DF5A-941E-4DF3-8AFE-E09F546AB71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35" id="{1639C57A-D228-4869-A81E-92808D6495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722" id="{D7FD30FB-7562-49FB-AF25-EA546AC97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23" id="{5C42CA3B-812E-4F77-9ECC-627CF14D23E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702" id="{FDC7D708-D97F-4C86-B8E0-1E1C96DCCD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03" id="{2BAA2818-C6D1-4A01-8366-226A00B38F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82" id="{3177CA68-E5C8-447D-9B7E-07DCEC4EF7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83" id="{53D2272A-BB38-49FD-A744-42BA02F0FA4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662" id="{A8790CCB-E206-4FFF-B022-E946FA56F2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63" id="{E014FFCC-3123-431F-836B-DF0DEAACB94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642" id="{81E0CD15-6F0A-4F0D-B321-319B294C01A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43" id="{3B865942-0FC2-4AD1-90F7-61FB237910E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622" id="{2B39974E-8D9B-400D-9494-B2F4D10911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23" id="{D0AA81F1-AA0D-4729-A3A2-CCC2005BB9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602" id="{58794C21-D114-45CD-9911-22D35ED95C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03" id="{DD4B956B-66C9-4593-A086-E7A0DF04C7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582" id="{B6BEB3E9-46E5-4BE1-872F-F88798A945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83" id="{3846F7A3-7D4F-48EA-A596-5696A0955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562" id="{E218AC5A-5854-4690-B27C-E535103661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63" id="{015F4E6B-B5E8-47A4-A9C6-471F83AC11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542" id="{4BD7780A-F044-4A01-B12A-EAAA05499B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43" id="{5E955D67-AFD8-4EF6-95B1-3F3DF7942E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1483" id="{523FD29E-3171-4C62-8431-A96BC593DC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84" id="{63C01055-E909-496E-A879-1AA13F8816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1478" id="{2599D51E-90EF-4B54-A048-EDB809DB48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79" id="{79E1E75D-9394-4D15-B605-C21C577B2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F87:F88 F90:F91</xm:sqref>
        </x14:conditionalFormatting>
        <x14:conditionalFormatting xmlns:xm="http://schemas.microsoft.com/office/excel/2006/main">
          <x14:cfRule type="iconSet" priority="1448" id="{22ACB8E0-EBCD-4F6F-ADE8-857BFCBB51C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9" id="{920C47F1-632A-4362-876B-78C81DAFD9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1443" id="{89ADBACE-2BF2-4EC9-8FE2-915EFCC044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4" id="{F29EFBD8-83B0-4C29-B32F-F3DB1A6C71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1438" id="{F2FCA54B-99CF-4860-B606-60BE6DFD99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9" id="{7039DF31-88A9-4FE1-AC55-949BCE4E44C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1429" id="{F7DB94FA-A37F-4934-939E-5ADACE1885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0" id="{ADA54EC9-4AA5-4DAA-9527-D6A20688824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F33:F37</xm:sqref>
        </x14:conditionalFormatting>
        <x14:conditionalFormatting xmlns:xm="http://schemas.microsoft.com/office/excel/2006/main">
          <x14:cfRule type="iconSet" priority="1417" id="{0403A70F-37B1-42A4-88F0-35614A23622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18" id="{783E846E-650E-4106-BC58-78ECA1CA918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F51:F53</xm:sqref>
        </x14:conditionalFormatting>
        <x14:conditionalFormatting xmlns:xm="http://schemas.microsoft.com/office/excel/2006/main">
          <x14:cfRule type="iconSet" priority="1405" id="{D6F9568D-711D-4961-8C3B-961574F7B1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06" id="{AB7CB66F-2ED7-4D36-92E6-FEFACBFF3F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F67:F69</xm:sqref>
        </x14:conditionalFormatting>
        <x14:conditionalFormatting xmlns:xm="http://schemas.microsoft.com/office/excel/2006/main">
          <x14:cfRule type="iconSet" priority="1393" id="{BD1F2AE3-C3BF-4860-8187-C2F74BEB0FA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94" id="{5FD82E46-CE96-4A9D-8F01-467D4E8F65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1381" id="{2B18FE57-AFAA-47DB-B1BA-0F8D807F8B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82" id="{439D0123-56DE-463A-BCBE-E251702132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1369" id="{F7217ADC-662D-4B07-86F5-68C28A3ABF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70" id="{BA19CF29-569E-4974-A788-74F79EE82C7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F115:F117</xm:sqref>
        </x14:conditionalFormatting>
        <x14:conditionalFormatting xmlns:xm="http://schemas.microsoft.com/office/excel/2006/main">
          <x14:cfRule type="iconSet" priority="1357" id="{AB4B3FCB-1D03-44F8-A2FF-0014CC3DE8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58" id="{9E4BEB38-DDE7-41A5-9C19-FC1EAA03B2D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F131:F133</xm:sqref>
        </x14:conditionalFormatting>
        <x14:conditionalFormatting xmlns:xm="http://schemas.microsoft.com/office/excel/2006/main">
          <x14:cfRule type="iconSet" priority="1345" id="{5FC31BAD-ECE5-4E4F-89B3-96A998A44E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46" id="{7F8449F6-818E-41D2-A46F-AABD167027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F147:F149</xm:sqref>
        </x14:conditionalFormatting>
        <x14:conditionalFormatting xmlns:xm="http://schemas.microsoft.com/office/excel/2006/main">
          <x14:cfRule type="iconSet" priority="1333" id="{57FE5F3C-6D70-4A2C-813E-67AB54F1BC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34" id="{175BE469-D241-4EF1-AB21-90A54F0E07A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F163:F165</xm:sqref>
        </x14:conditionalFormatting>
        <x14:conditionalFormatting xmlns:xm="http://schemas.microsoft.com/office/excel/2006/main">
          <x14:cfRule type="iconSet" priority="1321" id="{BCCB8F9B-DB66-442B-92FE-87AE454C6D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22" id="{61D167F7-3EEA-4459-96D2-1226E80D08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F179:F181</xm:sqref>
        </x14:conditionalFormatting>
        <x14:conditionalFormatting xmlns:xm="http://schemas.microsoft.com/office/excel/2006/main">
          <x14:cfRule type="iconSet" priority="1309" id="{6D69BF9C-52A4-475C-B992-132B87B39D2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10" id="{907EF458-8D1B-4DE6-9536-A3664AC735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1297" id="{2C49B821-9E9C-43B7-9111-37D56E3F7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98" id="{03A784E5-1E8C-4968-822B-C8C6A80F716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1285" id="{2E246081-1DC2-4D15-A389-170DE355C1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86" id="{3E8B8A15-D3AA-43FA-93E3-396B513A2E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283" id="{E0088A27-9056-4E6A-9980-4E081D72FD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84" id="{8FECBB05-C012-48CC-B606-C1829F0C0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271" id="{F5DE303C-1325-4B68-A58F-5ACDF1FDE9D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72" id="{25D2E7C0-09E4-4865-9065-42D99050692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259" id="{9DC480E7-867C-4BA8-A514-DFB8AC443A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60" id="{E0E6BC40-9076-4D90-88AF-1541171B9C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254" id="{B41F43FE-B702-438A-83FA-77C68F53B2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5" id="{0D2DE6D0-0632-4BBC-ACD6-3B6981F1BD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249" id="{782595A1-AB8F-4B46-B63D-F409BC8CBA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0" id="{D7BEAC0A-AFB2-4777-8B85-A66FF36ECB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244" id="{54A9F4CF-7125-4828-82B7-BAB8AD3C4C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45" id="{0ECB9389-19FD-4A8C-AEC3-5A0979BA16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23" id="{4B6CE1AF-0667-435F-A981-752DF0496D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24" id="{C02319B6-9773-43A4-9E22-29DD41110E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211" id="{D4D6DDE4-379B-4FF6-816A-A9440D537B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12" id="{B42DD3A5-F32A-4BBE-A6F2-230500F9B0B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206" id="{A5F200C5-5D6B-4E20-82CF-3B3936183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7" id="{04670743-5FC1-4FD3-80C7-0367B594F2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  <x14:conditionalFormatting xmlns:xm="http://schemas.microsoft.com/office/excel/2006/main">
          <x14:cfRule type="iconSet" priority="193" id="{57DC1855-F04D-4FCB-AE2D-261696B421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94" id="{0CE264E4-DBB2-4435-8596-23F25F0716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F89</xm:sqref>
        </x14:conditionalFormatting>
        <x14:conditionalFormatting xmlns:xm="http://schemas.microsoft.com/office/excel/2006/main">
          <x14:cfRule type="iconSet" priority="179" id="{3FFB68ED-53DE-41CD-81F6-8395A13A803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0" id="{ABE1D36A-0827-4B3B-903B-9F3C8971B1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F23:F32</xm:sqref>
        </x14:conditionalFormatting>
        <x14:conditionalFormatting xmlns:xm="http://schemas.microsoft.com/office/excel/2006/main">
          <x14:cfRule type="iconSet" priority="104" id="{0FC8D457-2CC3-40D3-9190-C024C89DF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" id="{35F45370-C5DE-450B-B1F4-C8C7BDA44A3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99" id="{B4819E68-E19E-4B9C-B667-921CBAFA1E3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" id="{C933F0D2-D07F-4C31-B8FC-8ACFC7B9F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4" id="{8F4176E3-0300-4C54-BBC8-737BE67CE8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" id="{8E91968F-C6ED-43E9-81F9-7C4B777BC1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F44:F48</xm:sqref>
        </x14:conditionalFormatting>
        <x14:conditionalFormatting xmlns:xm="http://schemas.microsoft.com/office/excel/2006/main">
          <x14:cfRule type="iconSet" priority="89" id="{78D3899D-E33B-4501-B9E2-E0FBE9D26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744AFD04-719D-49D2-89C4-29EFB08D2E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F65:F66</xm:sqref>
        </x14:conditionalFormatting>
        <x14:conditionalFormatting xmlns:xm="http://schemas.microsoft.com/office/excel/2006/main">
          <x14:cfRule type="iconSet" priority="84" id="{78B5A993-FD18-4FEA-8034-4920EA1494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" id="{84DA1CD4-A5A3-434E-B1A5-336B2CF156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79" id="{76125DE7-FF03-439D-8A01-A873285001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" id="{96EA87FD-1C7C-4F61-89C2-A5E7780216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F60:F64</xm:sqref>
        </x14:conditionalFormatting>
        <x14:conditionalFormatting xmlns:xm="http://schemas.microsoft.com/office/excel/2006/main">
          <x14:cfRule type="iconSet" priority="74" id="{BD81070A-B0C1-44F7-B409-728E364EA5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5" id="{E3A1C3E0-44CE-4F05-97B5-432FE80751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F113:F114</xm:sqref>
        </x14:conditionalFormatting>
        <x14:conditionalFormatting xmlns:xm="http://schemas.microsoft.com/office/excel/2006/main">
          <x14:cfRule type="iconSet" priority="69" id="{D59D03F4-3CF3-4B7C-84AD-A10F040289C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0" id="{4AB3BC51-1394-42AA-954D-59C792AAB89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64" id="{BF012EAC-85AC-4CB1-AC2A-AAB83439C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5" id="{83339A09-DD91-4ACB-B7A3-6F1E065736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F108:F112</xm:sqref>
        </x14:conditionalFormatting>
        <x14:conditionalFormatting xmlns:xm="http://schemas.microsoft.com/office/excel/2006/main">
          <x14:cfRule type="iconSet" priority="59" id="{99A81B57-936D-475B-8FCC-B0CB76BC5E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0" id="{86B15816-D34B-49F8-B9A4-FE9D9C50F46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F129:F130</xm:sqref>
        </x14:conditionalFormatting>
        <x14:conditionalFormatting xmlns:xm="http://schemas.microsoft.com/office/excel/2006/main">
          <x14:cfRule type="iconSet" priority="54" id="{C64A4460-5DBF-40E1-A49C-849D0F1428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5" id="{9579AACF-90F8-4987-AAA9-DB66D805DD0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F119:F123</xm:sqref>
        </x14:conditionalFormatting>
        <x14:conditionalFormatting xmlns:xm="http://schemas.microsoft.com/office/excel/2006/main">
          <x14:cfRule type="iconSet" priority="49" id="{3737ADAC-6A32-46CC-A179-AAF059D82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0" id="{DF1D34B3-2753-45A1-9AB8-244FCE6F52B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F124:F128</xm:sqref>
        </x14:conditionalFormatting>
        <x14:conditionalFormatting xmlns:xm="http://schemas.microsoft.com/office/excel/2006/main">
          <x14:cfRule type="iconSet" priority="44" id="{C132E2BA-2962-4949-B9B1-3722D5ED14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5" id="{9C887CEB-205D-4C37-8D6E-AD018570B2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F145:F146</xm:sqref>
        </x14:conditionalFormatting>
        <x14:conditionalFormatting xmlns:xm="http://schemas.microsoft.com/office/excel/2006/main">
          <x14:cfRule type="iconSet" priority="39" id="{962019C9-09AB-45D7-B8F0-1D2CB069F0E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0" id="{4FF916A1-EDE6-4C30-88A3-004EEF45588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34" id="{DAAE0BBC-BDFB-4EC7-BF0C-E9DE1965CD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5" id="{F9F044B5-C900-4E8E-BE31-5E65BDB11F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F140:F144</xm:sqref>
        </x14:conditionalFormatting>
        <x14:conditionalFormatting xmlns:xm="http://schemas.microsoft.com/office/excel/2006/main">
          <x14:cfRule type="iconSet" priority="29" id="{E8923190-EC5D-4C6B-BB74-1DCC1A920E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41D2D45A-F990-4359-BC05-008835915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F161:F162</xm:sqref>
        </x14:conditionalFormatting>
        <x14:conditionalFormatting xmlns:xm="http://schemas.microsoft.com/office/excel/2006/main">
          <x14:cfRule type="iconSet" priority="24" id="{0A9585A2-A5DC-4C9A-98D0-EBB2999E9C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" id="{C9AF31A6-798B-4B9E-BC55-919BD3B872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19" id="{898603C0-5B53-4E49-8085-64FEC54A37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" id="{19141D1B-C0EB-4BD0-8EE2-040212CB56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F156:F160</xm:sqref>
        </x14:conditionalFormatting>
        <x14:conditionalFormatting xmlns:xm="http://schemas.microsoft.com/office/excel/2006/main">
          <x14:cfRule type="iconSet" priority="14" id="{6FF9F6A7-DCD2-4280-89C0-380AFA7F12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" id="{0A90A24F-95A6-4F4C-BB2D-C68B609B95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F177:F178</xm:sqref>
        </x14:conditionalFormatting>
        <x14:conditionalFormatting xmlns:xm="http://schemas.microsoft.com/office/excel/2006/main">
          <x14:cfRule type="iconSet" priority="9" id="{671FA5BF-EC34-4EB8-9878-4B84DE93F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" id="{3980C628-CE3A-4A8A-B279-ADA171CA51F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4" id="{3840C258-49C7-47AA-9386-9AFABD768C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" id="{65DAE870-9924-48F3-BFDE-C6922E76C5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6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600-000003000000}">
          <x14:formula1>
            <xm:f>Name!$B$2:$B$47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2:K278"/>
  <sheetViews>
    <sheetView showGridLines="0" zoomScale="85" zoomScaleNormal="85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D8" sqref="D8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Internal</v>
      </c>
      <c r="D5" s="36" t="s">
        <v>20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1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1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1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1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1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1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1:11" x14ac:dyDescent="0.25">
      <c r="B231" s="15">
        <f>B215+1</f>
        <v>44649</v>
      </c>
      <c r="C231" s="16" t="str">
        <f>TEXT(B231,"dddd")</f>
        <v>Tuesday</v>
      </c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1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1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1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1:11" x14ac:dyDescent="0.25">
      <c r="A235" s="15"/>
      <c r="B235" s="16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1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1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1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1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1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44650</v>
      </c>
      <c r="C247" s="16" t="str">
        <f>TEXT(B247,"dddd")</f>
        <v>Wednesday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>
        <f>B247+1</f>
        <v>44651</v>
      </c>
      <c r="C263" s="16" t="str">
        <f>TEXT(B263,"dddd")</f>
        <v>Thursday</v>
      </c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30 A235:B235 B231:C231 B247:C247 B263:C263" name="Range1"/>
    <protectedRange sqref="B232:K234 D231:K231 B248:K262 D247:K247 B264:K278 D263:K263 B236:K246 C235:K235" name="Range1_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{E3613EC9-4280-4458-B337-9B404D565339}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{2759FCB5-2DB6-4FE3-B6C6-71C6072F65EC}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{768C6FF8-69B1-4943-AB8A-E5F9610CF339}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{638A07C7-00B0-4E4B-8BD6-B96A50022F01}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{71C80DA7-86AA-45F0-B817-1ED74D6F3738}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{8680F9AD-FCE3-41A0-A0EF-3277174FEE35}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{8AEEAA65-494D-4086-8DD2-3F7F4E1FD93E}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{B9388276-BD05-4519-8D7A-F180D017153E}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{FBED5DFF-F4F3-4B90-BE23-E62175BF57FE}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{BED9C6F5-4899-4A5A-A9B1-9440A51F2F4A}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{221CC48B-6364-4BD6-AF31-6CA1B2B1AD96}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{06F9C868-1C86-4383-B7D1-CF7D97BB99EE}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{1A9BCAAF-6600-4E21-A4CE-49E3209B772F}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{A03184CA-E0A3-4CEF-90A6-158E49DB5B01}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{F6364F3B-C010-41B6-853D-468542E9CF1D}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{2E797E91-B51F-4E11-9491-A5629D6C3CAE}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{67AF50D4-B29F-4BC3-8B26-E8D555BD2B68}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{2A5078A7-6C1A-4F72-A4E3-68F4EFB9601E}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{30C0C447-0F73-4A0F-96B6-E05D8B5CE145}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{A7DE5E33-F21B-420B-B6BE-A7A09DF56194}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{7F0A4A96-DAB8-4183-9FE1-790839DFF546}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{B7E46FCA-F438-4D07-84C8-3A7DB8AAD973}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{3EA40971-3A23-4601-BDE7-53F15B660F88}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{06E00E2B-E760-4D81-8503-86D8165CDE3C}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{EAB5E48B-82D1-4653-AC1C-CEC562E3974F}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{AC1CACBE-C968-4269-8420-8D2C907CDC46}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{5738D891-7A2B-40E7-A055-6ECC2EB143A5}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{24840D66-76F9-44B1-8395-EC666AD4FB79}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{4EB13146-777B-44B7-B321-E4B650F784AE}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{6EE565C1-44E0-4B16-83C5-AD61FFB93BFC}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{90C3ACA2-D199-4FC0-8344-26DF89826F35}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{6ACADAAF-6327-4D2E-A7FA-62BC7687DC5D}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{B5775FE1-308C-45AE-B03A-F5C256B711A9}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{845C6E7E-11DD-475F-8BC7-F9F392CE47ED}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{01E9EF93-0BE4-4806-A4B0-68C515D9DA1C}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{A3F2D19F-5935-4151-8EDE-AC8C5F3ED299}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{97ACCAAE-BFEF-4417-9505-04A520BCC392}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{82BF422D-055A-4C94-BA49-3F8845BDF95F}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{35357271-2149-4653-8D9F-9F663629CAAB}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{DAC00F6E-1EFA-4BEC-A442-8654D4829512}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{2B693FC6-EDA6-495C-A17B-B78FED4BEB54}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{A9F46043-B42D-4F0A-B640-A6069408F3E8}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{451E8C4D-600F-4B35-8ACC-0D53340E3300}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{5D3CEC89-2774-4CD2-867C-2F36D39BC40D}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{B01A8FC4-E58A-4FE9-A448-67AA0D3EEF7A}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{C53455AD-F5D1-4CB2-BC13-125705F1652D}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{21C74204-C0BD-4F83-88BC-1027C6AFB326}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{AF6370E7-DF3C-45FD-A29F-9E6DE9E0DD00}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{B5690486-474F-4395-8A47-E3A33F69D6D1}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{D6B8897D-AC9D-41B6-A2A1-8B1DF25B7F7F}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{36CD64AA-FB33-4B99-93F8-A0E80AE63A28}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{6785AD80-1EC6-448E-B145-220CF083DBEB}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{C89BDDA7-828F-45DC-9FCB-5F818924E896}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{ECBBEC6B-CCF2-49EA-B28D-2B2CB9C0FB87}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{C28A91E4-5756-4CCA-B511-62828A61A8B6}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{B8EAFA32-240F-460F-A5C5-4B2B2A0CC67B}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{490336AA-758E-41F5-A507-A2B9E9C8ECAA}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{250D0398-D0C5-4488-823A-390C0CA09C04}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{115C5514-3A83-48D4-8156-F19FCA03A666}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{E9865B03-9F4E-4A76-AAB8-4B6C29A6175F}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{5EAEB112-5D9A-4752-82ED-10A61E477955}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{0D610B3F-CAD4-4CFC-B488-2E2623F4DF0E}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{BD66A5B6-7D55-490F-89EE-1AFEB5991F45}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{D1650945-ACB8-4889-AA60-2AA34DC26323}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{096D366E-7B1E-4EEA-BCAE-F491AC2256A6}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{EE908676-07C3-42E0-A08D-581AA8D9B79E}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{7854C986-AAC4-424A-815D-384B68BD8968}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{0D42FDC2-6A35-4B3E-A23E-93A4B3019CF8}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{67607115-35D0-43C4-8249-D67B5CA37D64}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{70364E45-DA4A-4D8C-A1E9-01B1AFD0DFD6}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{2AAE722F-1816-4AF6-9014-D9A4D130D6C6}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{BB17C761-594C-4B1C-A7F3-40C4B0FD49CD}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{4E30B380-498A-4710-BB5E-BA37C3412A89}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{BE1D7408-617F-4306-ACB0-D62EBB60EB4A}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{FCED9E0F-1569-4DE0-91E9-B70A174530E0}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{76C2E1E5-4A63-430C-BF65-F1BF93458A57}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{37DE89DD-597C-497A-92A4-ED7251A51090}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{F8716B34-19B3-47AE-8534-47762999BAD1}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{50F57919-C54C-4719-A2C9-3A0CDFB2A7FA}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{3EDEF2A0-2E06-4733-9B42-B619FB67278C}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{A44ADA09-FDAB-448B-ADA5-0BFC1762390B}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{BA77B7AA-A555-41DF-A680-5495D144A54F}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{656E63FB-D55F-4D98-AC36-474D64C1FC09}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{0811A3A7-4932-4360-802D-32E63C236308}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{0B648BF7-B04F-490C-843E-0571FC2E52EF}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{5E2531D0-8B3A-45C7-ACB8-4147C6925EE0}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{A92FA4EF-71FA-43BB-BB94-D96A38B00A10}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{22F6D987-D08D-4F0F-B018-F65CF215E1F9}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{6895FDE7-73D5-43D8-9FD4-C8BE65328AF5}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{90BC6CDC-5199-41BD-AEA9-E632DBF71F06}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{D8D83C48-1083-4603-87B8-201498821927}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{7FC97084-77EC-486D-AFFF-1D01965761D0}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{D842FB2A-14D9-4F05-87FA-54EF92F0C494}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{040EF5CC-AD66-4682-98D5-8949D4EF64EC}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{E1D59D54-2456-41A1-AC81-45ED986E0B5E}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{6BE7EC50-5D98-4DC1-93A5-2C6A2EF5B40F}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{80A4DF40-B755-4F1E-B8E8-EA64F732F54B}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{06A660A4-C2D2-4B70-929C-DE6661391D69}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{312CC528-5733-4EED-9AB4-AFF445741275}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{E190673D-D9DF-47AA-92AA-4668AFF637A8}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{3B38F3CC-DF7E-4C37-A998-F967BBD597D5}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{87D89A94-137E-4A85-B6C7-44EAD64577FF}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{B542928F-DC48-477B-BDEA-27A530A4608A}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{13A081BA-6049-4313-AD24-38F888F53A08}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{CEDCFFA3-26D2-4F61-A938-5103B08C08E2}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{5EFB019D-3A6E-4762-81E1-F8D5FB5DB5B4}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{786F2690-25ED-4A5D-B0EB-669B9F867791}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{F3881BEC-C7E9-4D12-BC69-44D69217BB58}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{0DF27E4B-C3CB-4A82-B48B-FFC2BB94DDC7}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{D4FF74A4-B100-45CE-831D-0838D561FE1A}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{E6D964A9-8554-45A2-BF17-FD7494901269}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{1D1C47B2-9915-4079-AE27-E8197814F7EE}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{008BF5BB-B8FE-4B24-9415-109432010B34}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{B594FAA2-89C2-42BF-A74B-59C158AD85C6}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{DC038874-186B-4D33-9FF4-9FCB07C3D935}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{1A8CB87B-E1E6-4846-B1EC-138EFA2DF362}</x14:id>
        </ext>
      </extLst>
    </cfRule>
  </conditionalFormatting>
  <conditionalFormatting sqref="F231:F235">
    <cfRule type="iconSet" priority="62">
      <iconSet iconSet="4TrafficLights" showValue="0">
        <cfvo type="percent" val="0"/>
        <cfvo type="num" val="2"/>
        <cfvo type="num" val="3"/>
        <cfvo type="num" val="4"/>
      </iconSet>
    </cfRule>
    <cfRule type="iconSet" priority="63">
      <iconSet iconSet="4TrafficLights">
        <cfvo type="percent" val="0"/>
        <cfvo type="num" val="2"/>
        <cfvo type="num" val="3"/>
        <cfvo type="num" val="4"/>
      </iconSet>
    </cfRule>
    <cfRule type="iconSet" priority="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52">
      <iconSet iconSet="4TrafficLights" showValue="0">
        <cfvo type="percent" val="0"/>
        <cfvo type="num" val="2"/>
        <cfvo type="num" val="3"/>
        <cfvo type="num" val="4"/>
      </iconSet>
    </cfRule>
    <cfRule type="iconSet" priority="53">
      <iconSet iconSet="4TrafficLights">
        <cfvo type="percent" val="0"/>
        <cfvo type="num" val="2"/>
        <cfvo type="num" val="3"/>
        <cfvo type="num" val="4"/>
      </iconSet>
    </cfRule>
    <cfRule type="iconSet" priority="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47">
      <iconSet iconSet="4TrafficLights" showValue="0">
        <cfvo type="percent" val="0"/>
        <cfvo type="num" val="2"/>
        <cfvo type="num" val="3"/>
        <cfvo type="num" val="4"/>
      </iconSet>
    </cfRule>
    <cfRule type="iconSet" priority="48">
      <iconSet iconSet="4TrafficLights">
        <cfvo type="percent" val="0"/>
        <cfvo type="num" val="2"/>
        <cfvo type="num" val="3"/>
        <cfvo type="num" val="4"/>
      </iconSet>
    </cfRule>
    <cfRule type="iconSet" priority="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{0B0CB9BA-483C-488D-90F4-50D431EB6794}</x14:id>
        </ext>
      </extLst>
    </cfRule>
  </conditionalFormatting>
  <conditionalFormatting sqref="I231:I2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{9CA0ADCC-AA08-4DBE-96F3-E61FFC78DFDC}</x14:id>
        </ext>
      </extLst>
    </cfRule>
  </conditionalFormatting>
  <conditionalFormatting sqref="I231:I2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{F73EA152-DE59-4CD0-A535-4763F414DFD8}</x14:id>
        </ext>
      </extLst>
    </cfRule>
  </conditionalFormatting>
  <conditionalFormatting sqref="I231:I2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{A82F65CB-FCAB-4152-8F95-C2AF1B29448C}</x14:id>
        </ext>
      </extLst>
    </cfRule>
  </conditionalFormatting>
  <conditionalFormatting sqref="J231:J245">
    <cfRule type="iconSet" priority="39">
      <iconSet iconSet="3Symbols" showValue="0">
        <cfvo type="percent" val="0"/>
        <cfvo type="num" val="0"/>
        <cfvo type="num" val="1"/>
      </iconSet>
    </cfRule>
    <cfRule type="iconSet" priority="40">
      <iconSet iconSet="3Symbols">
        <cfvo type="percent" val="0"/>
        <cfvo type="num" val="0"/>
        <cfvo type="num" val="1"/>
      </iconSet>
    </cfRule>
    <cfRule type="iconSet" priority="41">
      <iconSet iconSet="3Symbols">
        <cfvo type="percent" val="0"/>
        <cfvo type="num" val="0" gte="0"/>
        <cfvo type="num" val="1"/>
      </iconSet>
    </cfRule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{1AF342AC-C06E-4B64-829B-74776C694A30}</x14:id>
        </ext>
      </extLst>
    </cfRule>
  </conditionalFormatting>
  <conditionalFormatting sqref="I247:I26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{398CECE6-DDAE-4B59-A2BD-23FE185E08FF}</x14:id>
        </ext>
      </extLst>
    </cfRule>
  </conditionalFormatting>
  <conditionalFormatting sqref="I247:I26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{89D5A644-2976-4280-A663-C5294FD74102}</x14:id>
        </ext>
      </extLst>
    </cfRule>
  </conditionalFormatting>
  <conditionalFormatting sqref="I247:I26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{F922D51B-A705-4F1A-93C6-70E8951D46E2}</x14:id>
        </ext>
      </extLst>
    </cfRule>
  </conditionalFormatting>
  <conditionalFormatting sqref="J247:J261">
    <cfRule type="iconSet" priority="31">
      <iconSet iconSet="3Symbols" showValue="0">
        <cfvo type="percent" val="0"/>
        <cfvo type="num" val="0"/>
        <cfvo type="num" val="1"/>
      </iconSet>
    </cfRule>
    <cfRule type="iconSet" priority="32">
      <iconSet iconSet="3Symbols">
        <cfvo type="percent" val="0"/>
        <cfvo type="num" val="0"/>
        <cfvo type="num" val="1"/>
      </iconSet>
    </cfRule>
    <cfRule type="iconSet" priority="33">
      <iconSet iconSet="3Symbols">
        <cfvo type="percent" val="0"/>
        <cfvo type="num" val="0" gte="0"/>
        <cfvo type="num" val="1"/>
      </iconSet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{FB957F94-0021-4E17-9C8D-A63888A73B37}</x14:id>
        </ext>
      </extLst>
    </cfRule>
  </conditionalFormatting>
  <conditionalFormatting sqref="I27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{9A0A732D-1347-4CA1-8C64-53131CB21266}</x14:id>
        </ext>
      </extLst>
    </cfRule>
  </conditionalFormatting>
  <conditionalFormatting sqref="F278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4">
      <iconSet iconSet="3Symbols" showValue="0">
        <cfvo type="percent" val="0"/>
        <cfvo type="num" val="0"/>
        <cfvo type="num" val="1"/>
      </iconSet>
    </cfRule>
    <cfRule type="iconSet" priority="25">
      <iconSet iconSet="3Symbols">
        <cfvo type="percent" val="0"/>
        <cfvo type="num" val="0"/>
        <cfvo type="num" val="1"/>
      </iconSet>
    </cfRule>
    <cfRule type="iconSet" priority="26">
      <iconSet iconSet="3Symbols">
        <cfvo type="percent" val="0"/>
        <cfvo type="num" val="0" gte="0"/>
        <cfvo type="num" val="1"/>
      </iconSet>
    </cfRule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{F7D4E2C9-A7BA-4C19-8054-CC4F8CC19935}</x14:id>
        </ext>
      </extLst>
    </cfRule>
  </conditionalFormatting>
  <conditionalFormatting sqref="F263:F267">
    <cfRule type="iconSet" priority="14">
      <iconSet iconSet="4TrafficLights" showValue="0">
        <cfvo type="percent" val="0"/>
        <cfvo type="num" val="2"/>
        <cfvo type="num" val="3"/>
        <cfvo type="num" val="4"/>
      </iconSet>
    </cfRule>
    <cfRule type="iconSet" priority="15">
      <iconSet iconSet="4TrafficLights">
        <cfvo type="percent" val="0"/>
        <cfvo type="num" val="2"/>
        <cfvo type="num" val="3"/>
        <cfvo type="num" val="4"/>
      </iconSet>
    </cfRule>
    <cfRule type="iconSet" priority="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9">
      <iconSet iconSet="4TrafficLights" showValue="0">
        <cfvo type="percent" val="0"/>
        <cfvo type="num" val="2"/>
        <cfvo type="num" val="3"/>
        <cfvo type="num" val="4"/>
      </iconSet>
    </cfRule>
    <cfRule type="iconSet" priority="10">
      <iconSet iconSet="4TrafficLights">
        <cfvo type="percent" val="0"/>
        <cfvo type="num" val="2"/>
        <cfvo type="num" val="3"/>
        <cfvo type="num" val="4"/>
      </iconSet>
    </cfRule>
    <cfRule type="iconSet" priority="1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{CD64E9B8-1ADC-476D-8D2B-D4F207F1FCC0}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{812E9A00-B122-41B4-8E5E-164840D3EE59}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{C0EF151B-68DF-4808-B015-78B131C0A7A2}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{BB8AA77F-A372-436F-964C-AADC7FF82551}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800-000000000000}">
      <formula1>"1,0,-1"</formula1>
    </dataValidation>
    <dataValidation type="list" allowBlank="1" showInputMessage="1" showErrorMessage="1" sqref="F7:F278" xr:uid="{00000000-0002-0000-08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13EC9-4280-4458-B337-9B404D565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759FCB5-2DB6-4FE3-B6C6-71C6072F6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68C6FF8-69B1-4943-AB8A-E5F9610CF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638A07C7-00B0-4E4B-8BD6-B96A50022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1C80DA7-86AA-45F0-B817-1ED74D6F3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680F9AD-FCE3-41A0-A0EF-3277174F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AEEAA65-494D-4086-8DD2-3F7F4E1FD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9388276-BD05-4519-8D7A-F180D0171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BED5DFF-F4F3-4B90-BE23-E62175BF5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ED9C6F5-4899-4A5A-A9B1-9440A51F2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21CC48B-6364-4BD6-AF31-6CA1B2B1A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06F9C868-1C86-4383-B7D1-CF7D97BB9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A9BCAAF-6600-4E21-A4CE-49E3209B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A03184CA-E0A3-4CEF-90A6-158E49DB5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F6364F3B-C010-41B6-853D-468542E9CF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2E797E91-B51F-4E11-9491-A5629D6C3C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7AF50D4-B29F-4BC3-8B26-E8D555BD2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A5078A7-6C1A-4F72-A4E3-68F4EFB96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0C0C447-0F73-4A0F-96B6-E05D8B5CE1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7DE5E33-F21B-420B-B6BE-A7A09DF56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F0A4A96-DAB8-4183-9FE1-790839DFF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7E46FCA-F438-4D07-84C8-3A7DB8AAD9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A40971-3A23-4601-BDE7-53F15B660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6E00E2B-E760-4D81-8503-86D8165CDE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AB5E48B-82D1-4653-AC1C-CEC562E397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C1CACBE-C968-4269-8420-8D2C907CD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738D891-7A2B-40E7-A055-6ECC2EB14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4840D66-76F9-44B1-8395-EC666AD4FB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4EB13146-777B-44B7-B321-E4B650F78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E565C1-44E0-4B16-83C5-AD61FFB93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0C3ACA2-D199-4FC0-8344-26DF89826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ACADAAF-6327-4D2E-A7FA-62BC7687D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5775FE1-308C-45AE-B03A-F5C256B711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845C6E7E-11DD-475F-8BC7-F9F392CE4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1E9EF93-0BE4-4806-A4B0-68C515D9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3F2D19F-5935-4151-8EDE-AC8C5F3ED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7ACCAAE-BFEF-4417-9505-04A520BCC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BF422D-055A-4C94-BA49-3F8845BDF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5357271-2149-4653-8D9F-9F663629C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AC00F6E-1EFA-4BEC-A442-8654D4829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B693FC6-EDA6-495C-A17B-B78FED4B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9F46043-B42D-4F0A-B640-A6069408F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451E8C4D-600F-4B35-8ACC-0D53340E3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D3CEC89-2774-4CD2-867C-2F36D39BC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01A8FC4-E58A-4FE9-A448-67AA0D3E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53455AD-F5D1-4CB2-BC13-125705F16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21C74204-C0BD-4F83-88BC-1027C6AFB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F6370E7-DF3C-45FD-A29F-9E6DE9E0D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5690486-474F-4395-8A47-E3A33F69D6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6B8897D-AC9D-41B6-A2A1-8B1DF25B7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6CD64AA-FB33-4B99-93F8-A0E80AE63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785AD80-1EC6-448E-B145-220CF083D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89BDDA7-828F-45DC-9FCB-5F818924E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CBBEC6B-CCF2-49EA-B28D-2B2CB9C0F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28A91E4-5756-4CCA-B511-62828A61A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B8EAFA32-240F-460F-A5C5-4B2B2A0CC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90336AA-758E-41F5-A507-A2B9E9C8E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50D0398-D0C5-4488-823A-390C0CA09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15C5514-3A83-48D4-8156-F19FCA03A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9865B03-9F4E-4A76-AAB8-4B6C29A617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EAEB112-5D9A-4752-82ED-10A61E477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610B3F-CAD4-4CFC-B488-2E2623F4D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BD66A5B6-7D55-490F-89EE-1AFEB5991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1650945-ACB8-4889-AA60-2AA34DC263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096D366E-7B1E-4EEA-BCAE-F491AC225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E908676-07C3-42E0-A08D-581AA8D9B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54C986-AAC4-424A-815D-384B68BD8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42FDC2-6A35-4B3E-A23E-93A4B3019C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67607115-35D0-43C4-8249-D67B5CA37D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0364E45-DA4A-4D8C-A1E9-01B1AFD0D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2AAE722F-1816-4AF6-9014-D9A4D130D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17C761-594C-4B1C-A7F3-40C4B0FD4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4E30B380-498A-4710-BB5E-BA37C3412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E1D7408-617F-4306-ACB0-D62EBB60E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CED9E0F-1569-4DE0-91E9-B70A17453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76C2E1E5-4A63-430C-BF65-F1BF93458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37DE89DD-597C-497A-92A4-ED7251A510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8716B34-19B3-47AE-8534-47762999B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F57919-C54C-4719-A2C9-3A0CDFB2A7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3EDEF2A0-2E06-4733-9B42-B619FB672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A44ADA09-FDAB-448B-ADA5-0BFC17623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A77B7AA-A555-41DF-A680-5495D144A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56E63FB-D55F-4D98-AC36-474D64C1FC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811A3A7-4932-4360-802D-32E63C236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648BF7-B04F-490C-843E-0571FC2E5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5E2531D0-8B3A-45C7-ACB8-4147C6925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92FA4EF-71FA-43BB-BB94-D96A38B00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2F6D987-D08D-4F0F-B018-F65CF215E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895FDE7-73D5-43D8-9FD4-C8BE65328A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90BC6CDC-5199-41BD-AEA9-E632DBF71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8D83C48-1083-4603-87B8-2014988219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7FC97084-77EC-486D-AFFF-1D01965761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D842FB2A-14D9-4F05-87FA-54EF92F0C4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40EF5CC-AD66-4682-98D5-8949D4EF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1D59D54-2456-41A1-AC81-45ED986E0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BE7EC50-5D98-4DC1-93A5-2C6A2EF5B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A4DF40-B755-4F1E-B8E8-EA64F732F5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6A660A4-C2D2-4B70-929C-DE6661391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12CC528-5733-4EED-9AB4-AFF44574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190673D-D9DF-47AA-92AA-4668AFF63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3B38F3CC-DF7E-4C37-A998-F967BBD59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87D89A94-137E-4A85-B6C7-44EAD6457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42928F-DC48-477B-BDEA-27A530A460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3A081BA-6049-4313-AD24-38F888F53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EDCFFA3-26D2-4F61-A938-5103B08C0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EFB019D-3A6E-4762-81E1-F8D5FB5DB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786F2690-25ED-4A5D-B0EB-669B9F867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3881BEC-C7E9-4D12-BC69-44D69217B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0DF27E4B-C3CB-4A82-B48B-FFC2BB94D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4FF74A4-B100-45CE-831D-0838D561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6D964A9-8554-45A2-BF17-FD74949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1C47B2-9915-4079-AE27-E8197814F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08BF5BB-B8FE-4B24-9415-109432010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B594FAA2-89C2-42BF-A74B-59C158AD8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C038874-186B-4D33-9FF4-9FCB07C3D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A8CB87B-E1E6-4846-B1EC-138EFA2DF3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0B0CB9BA-483C-488D-90F4-50D431EB6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CA0ADCC-AA08-4DBE-96F3-E61FFC78D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73EA152-DE59-4CD0-A535-4763F414D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2F65CB-FCAB-4152-8F95-C2AF1B294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F342AC-C06E-4B64-829B-74776C694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398CECE6-DDAE-4B59-A2BD-23FE185E0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89D5A644-2976-4280-A663-C5294FD74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922D51B-A705-4F1A-93C6-70E8951D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B957F94-0021-4E17-9C8D-A63888A73B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9A0A732D-1347-4CA1-8C64-53131CB21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7D4E2C9-A7BA-4C19-8054-CC4F8CC19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D64E9B8-1ADC-476D-8D2B-D4F207F1F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12E9A00-B122-41B4-8E5E-164840D3E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0EF151B-68DF-4808-B015-78B131C0A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B8AA77F-A372-436F-964C-AADC7FF82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ACCAD074-3D9E-4C28-9B9A-6951AB589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51CBDE24-F941-4078-858E-A8BBC25276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504180C-96C2-4F53-B219-529A9547DB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DE899A5C-10C6-4DED-8CD6-6C0E9606980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BA31E61-F49F-4784-A87D-017438D3A42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8141B6A-48E1-46C7-89DC-AB87AA61CB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4C305490-D7EF-41C7-A832-07E1EB67AA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4433FAE-6639-4177-A471-6798881A51C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7B3AEF5-F258-4F60-991E-1E0D9EE006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9EFB98F-ED4D-434B-BD4F-BCE5C8F595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DE6976BF-8BF2-4184-A506-87DBCD7F68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6A358467-EBC5-43E5-BFE4-5F605D2E360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8A2BBDD2-87E9-4B0F-94A7-7DF562D597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84F41CC8-62D7-4A23-B056-9E66431051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FC23910B-81D7-4810-ADED-21D6AF6F5AE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1F5021DB-629E-4A8C-9E65-53C67DBB9C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91A347-69F2-4180-8BB1-B53B80552F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6AEE6BFA-7F9B-47A3-B485-A0AFBD48B2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7A82FCCA-E8E4-434C-B765-A5F6CAB608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3E0C8256-2AF7-45DD-9403-64A67F70B6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15603EA6-67A4-4C17-ABF7-946DC765D0D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704CE2D-9F5F-4906-9AB0-25DAC0B065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94E27310-2DB9-43CA-859B-0DA0165C3E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C6A1EB2-9E05-4214-9ABD-2C9DF30B77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2F80EC2-56DD-4886-9718-C21ABB3A78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5DB417ED-7244-4122-88DE-AAF12288AB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CEEA3FC6-13FA-4230-BB81-BFBFE792734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93D1206B-0665-4BF5-8117-1D24BAF944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55DF153F-2972-45EC-BD6C-E928BC8DDD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930C4162-4A1A-45BC-B5F0-66ACF07468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2952FD5-D7EB-43CB-B264-3011E72439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4AD160C3-FB3B-4830-92BB-C3C9A49D40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AE726E1D-573D-4D7B-A6B3-9B8180C62A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D3D40466-EB7B-4BC4-A1A8-C558645BE5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A35DEFE-C027-41FF-8DA5-01DAF5DE767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673F1E37-C3B1-44D9-9A38-E387591F12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7D7EF4B4-E3EE-42B7-8F8E-8544EA6C4A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EB25B57C-75A4-4C75-8CBF-764584FBA4E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C72777A9-9134-4572-889E-51AFCC99C1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8AE0D1DC-66E4-4B1D-8F5D-70C54807B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74F023DA-0E19-43C6-959B-7B596CEE0E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410B7D8-33BB-415A-AF10-64E448A7FCF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34810B0D-FF57-4520-8C0E-FA43B226773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C06EE1C6-ECEC-4597-9D45-5FA23D133E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DA475079-00D0-4120-B231-98CD2D98AA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63F52409-FB21-41E0-A73C-CE2AD91C9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B6A5990-2CE8-481C-9C37-877FD465BB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AB04CD07-8149-49DB-923C-E008F4CE4A9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7DB1AFD9-C424-4749-BB7B-0CE0129EF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6665B80F-57E0-48A0-A26B-30A4C99BE3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1022EC5-D43C-4D9D-BFB2-68FBD9EF3B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4B55F651-DCEB-4C76-9C95-BCC264A6A6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13570823-8DC7-47FA-A57B-FEBB151E36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4689ED5C-70FB-474D-9E6E-C3A48BE2E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8DC1D0EC-6F75-4B24-89FD-B89F846C8E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BAEE4BF-2399-4544-98BB-501B110058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A4273671-DB63-4571-8A62-FD05E745502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E18026CB-C7C5-48F9-935F-B43BD08C5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C675F301-37CE-4C29-84AE-A7AAD1024F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28B78C95-CC1A-479A-88AC-791987444F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29E8B1F0-0DDF-4A0F-8DCF-5E55586CD4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4967344B-900D-400D-8113-148E8351A0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440569CF-FB60-4BD6-8D78-416D765B70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2DDE9D8A-139E-42D0-99D0-DA70F3058E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8084AFB7-0BF8-42AF-81D8-0AFEC99039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8C7358E0-2194-4C50-A634-73F7F5FC4A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64C5461-AB1B-4ED7-9104-DF89936CF7A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DB2DD5D-14F5-4C3C-A7F1-F4E47AB4E8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A46B5A0F-870B-4EB4-8CA1-4C45A9CFEF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761647-9623-46E7-9134-3C0D213D1E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DA71E88-8B14-4DDF-B00C-A729C4D1CD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F2AB7283-1045-41D1-8F77-9A90F3885CC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E82880DF-84A2-4F1D-8EF1-748E6C0FE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2013716A-C906-4EE7-9ACB-49F2C9EEB3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F2EA68B-3B97-4BCA-82F1-F924B15F63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6607B299-E390-4621-9D12-A2E0029F2B7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885CB56F-DE88-484F-9550-83428F53CA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CA28C607-8177-432E-A7D2-22866934B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1BB80787-E470-42F4-9671-B5D7740081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959656B-CEF0-480B-9F64-C6D75495EC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A356DD4E-7591-4703-9B1D-B234909DA5C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0DB607AF-7C30-457C-B579-24E264C230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F81E25-7666-421A-BE20-DB7BFCF08E6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A840022A-7DC7-42D7-89D9-58B3B1FEF9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F7B7908A-7AC8-488F-A603-ED805559AD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E65D2BFA-2D8B-4359-AC34-719C333C14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BF5CBC47-CC90-4B76-9737-D7C482A1E6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3459AF2-648C-449A-A268-2DB1454460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60" id="{C3209A24-D244-4C70-B962-595700F4C8E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1" id="{864EF121-9234-4E4B-BBFC-45596746B0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55" id="{72B51467-DF44-4F30-9A65-ED0A9E755D7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6" id="{1528BDE3-4133-42FA-8F65-B45B114F23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50" id="{BD76CF1A-296B-48DC-948C-2B7A04B713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1" id="{139EBAE1-646F-4C09-AC8E-C14AA970BBB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9" id="{77E0B3A7-30C1-4D25-A709-5BE3BAC973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909EF620-9715-460D-B122-781791F80F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17" id="{AEF2B7DF-606D-4835-8FAE-CB53BBFC3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" id="{8AFC740A-02D8-4064-8C37-C34AC07D8B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12" id="{D30BDEA9-3AC4-4FD8-BFF4-FC174440F7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" id="{F1B98182-EB45-4BB8-A8D0-8E67F1EC02F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8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800-000003000000}">
          <x14:formula1>
            <xm:f>Name!$B$2:$B$113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>
    <tabColor rgb="FFFF0000"/>
  </sheetPr>
  <dimension ref="B1:U31"/>
  <sheetViews>
    <sheetView showGridLines="0" zoomScale="89" zoomScaleNormal="89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B12" sqref="B12"/>
    </sheetView>
  </sheetViews>
  <sheetFormatPr defaultColWidth="8.85546875" defaultRowHeight="15.75" x14ac:dyDescent="0.25"/>
  <cols>
    <col min="1" max="1" width="8.85546875" style="38"/>
    <col min="2" max="2" width="36.5703125" style="38" customWidth="1"/>
    <col min="3" max="3" width="37.5703125" style="38" customWidth="1"/>
    <col min="4" max="4" width="31.85546875" style="38" customWidth="1"/>
    <col min="5" max="6" width="10.140625" style="82" customWidth="1"/>
    <col min="7" max="11" width="10.140625" style="58" customWidth="1"/>
    <col min="12" max="13" width="10.140625" style="82" customWidth="1"/>
    <col min="14" max="17" width="10.140625" style="58" customWidth="1"/>
    <col min="18" max="18" width="10.85546875" style="58" customWidth="1"/>
    <col min="19" max="21" width="10.85546875" style="38" customWidth="1"/>
    <col min="22" max="16384" width="8.85546875" style="38"/>
  </cols>
  <sheetData>
    <row r="1" spans="2:21" x14ac:dyDescent="0.25">
      <c r="B1" s="37" t="s">
        <v>41</v>
      </c>
    </row>
    <row r="2" spans="2:21" x14ac:dyDescent="0.25">
      <c r="B2" s="37" t="s">
        <v>40</v>
      </c>
    </row>
    <row r="3" spans="2:21" x14ac:dyDescent="0.25">
      <c r="B3" s="37" t="s">
        <v>39</v>
      </c>
      <c r="C3" s="37" t="str">
        <f>'PM Tools 1 '!C2</f>
        <v>Muadz Askarul Muslim</v>
      </c>
    </row>
    <row r="4" spans="2:21" x14ac:dyDescent="0.25">
      <c r="B4" s="37" t="s">
        <v>69</v>
      </c>
      <c r="C4" s="45">
        <f>'PM Tools 1 '!C3</f>
        <v>21200015</v>
      </c>
    </row>
    <row r="5" spans="2:21" x14ac:dyDescent="0.25">
      <c r="B5" s="37" t="s">
        <v>8</v>
      </c>
      <c r="C5" s="39" t="str">
        <f>'PM Tools 1 '!C4</f>
        <v>15 Mar 2022 s/d 31 Mar 2022</v>
      </c>
    </row>
    <row r="6" spans="2:21" x14ac:dyDescent="0.25">
      <c r="B6" s="40"/>
    </row>
    <row r="7" spans="2:21" ht="32.25" thickBot="1" x14ac:dyDescent="0.3">
      <c r="B7" s="41" t="s">
        <v>38</v>
      </c>
      <c r="E7" s="110" t="s">
        <v>37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2:21" s="33" customFormat="1" thickTop="1" x14ac:dyDescent="0.25">
      <c r="B8" s="59" t="s">
        <v>36</v>
      </c>
      <c r="C8" s="60" t="s">
        <v>9</v>
      </c>
      <c r="D8" s="60" t="s">
        <v>13</v>
      </c>
      <c r="E8" s="51">
        <f>'PM Tools 1 '!B7</f>
        <v>44635</v>
      </c>
      <c r="F8" s="51">
        <f>E8+1</f>
        <v>44636</v>
      </c>
      <c r="G8" s="107">
        <f t="shared" ref="G8:U8" si="0">F8+1</f>
        <v>44637</v>
      </c>
      <c r="H8" s="51">
        <f t="shared" si="0"/>
        <v>44638</v>
      </c>
      <c r="I8" s="84">
        <f t="shared" si="0"/>
        <v>44639</v>
      </c>
      <c r="J8" s="84">
        <f t="shared" si="0"/>
        <v>44640</v>
      </c>
      <c r="K8" s="51">
        <f t="shared" si="0"/>
        <v>44641</v>
      </c>
      <c r="L8" s="51">
        <f t="shared" si="0"/>
        <v>44642</v>
      </c>
      <c r="M8" s="51">
        <f t="shared" si="0"/>
        <v>44643</v>
      </c>
      <c r="N8" s="51">
        <f>M8+1</f>
        <v>44644</v>
      </c>
      <c r="O8" s="51">
        <f t="shared" si="0"/>
        <v>44645</v>
      </c>
      <c r="P8" s="84">
        <f t="shared" si="0"/>
        <v>44646</v>
      </c>
      <c r="Q8" s="84">
        <f t="shared" si="0"/>
        <v>44647</v>
      </c>
      <c r="R8" s="51">
        <f t="shared" si="0"/>
        <v>44648</v>
      </c>
      <c r="S8" s="51">
        <f t="shared" si="0"/>
        <v>44649</v>
      </c>
      <c r="T8" s="51">
        <f t="shared" si="0"/>
        <v>44650</v>
      </c>
      <c r="U8" s="51">
        <f t="shared" si="0"/>
        <v>44651</v>
      </c>
    </row>
    <row r="9" spans="2:21" s="33" customFormat="1" ht="15" x14ac:dyDescent="0.25">
      <c r="B9" s="101"/>
      <c r="C9" s="102"/>
      <c r="D9" s="102"/>
      <c r="E9" s="103" t="str">
        <f>TEXT(E8,"dddd")</f>
        <v>Tuesday</v>
      </c>
      <c r="F9" s="103" t="str">
        <f t="shared" ref="F9:R9" si="1">TEXT(F8,"dddd")</f>
        <v>Wednesday</v>
      </c>
      <c r="G9" s="103" t="str">
        <f t="shared" si="1"/>
        <v>Thursday</v>
      </c>
      <c r="H9" s="103" t="str">
        <f t="shared" si="1"/>
        <v>Friday</v>
      </c>
      <c r="I9" s="104" t="str">
        <f t="shared" si="1"/>
        <v>Saturday</v>
      </c>
      <c r="J9" s="104" t="str">
        <f t="shared" si="1"/>
        <v>Sunday</v>
      </c>
      <c r="K9" s="103" t="str">
        <f t="shared" si="1"/>
        <v>Monday</v>
      </c>
      <c r="L9" s="103" t="str">
        <f t="shared" si="1"/>
        <v>Tuesday</v>
      </c>
      <c r="M9" s="103" t="str">
        <f t="shared" si="1"/>
        <v>Wednesday</v>
      </c>
      <c r="N9" s="103" t="str">
        <f t="shared" si="1"/>
        <v>Thursday</v>
      </c>
      <c r="O9" s="103" t="str">
        <f t="shared" si="1"/>
        <v>Friday</v>
      </c>
      <c r="P9" s="104" t="str">
        <f t="shared" si="1"/>
        <v>Saturday</v>
      </c>
      <c r="Q9" s="104" t="str">
        <f t="shared" si="1"/>
        <v>Sunday</v>
      </c>
      <c r="R9" s="103" t="str">
        <f t="shared" si="1"/>
        <v>Monday</v>
      </c>
      <c r="S9" s="103" t="str">
        <f t="shared" ref="S9:U9" si="2">TEXT(S8,"dddd")</f>
        <v>Tuesday</v>
      </c>
      <c r="T9" s="103" t="str">
        <f t="shared" si="2"/>
        <v>Wednesday</v>
      </c>
      <c r="U9" s="103" t="str">
        <f t="shared" si="2"/>
        <v>Thursday</v>
      </c>
    </row>
    <row r="10" spans="2:21" s="32" customFormat="1" ht="15" x14ac:dyDescent="0.25">
      <c r="B10" s="52" t="str">
        <f>'PM Tools 1 '!D5</f>
        <v>EKSAD Resource Layanan IT Dev 31 MP - TAB</v>
      </c>
      <c r="C10" s="53" t="str">
        <f>VLOOKUP(B10,'Charge Code'!B:D,3,0)</f>
        <v>TAB Resource</v>
      </c>
      <c r="D10" s="53" t="str">
        <f>VLOOKUP(B10,'Charge Code'!B:D,2,0)</f>
        <v>PT. Tri Adi Bersama</v>
      </c>
      <c r="E10" s="83">
        <f>'PM Tools 1 '!H22</f>
        <v>0</v>
      </c>
      <c r="F10" s="83">
        <f>'PM Tools 1 '!H38</f>
        <v>0</v>
      </c>
      <c r="G10" s="83">
        <f>'PM Tools 1 '!H54</f>
        <v>0</v>
      </c>
      <c r="H10" s="54">
        <f>'PM Tools 1 '!H70</f>
        <v>0</v>
      </c>
      <c r="I10" s="85">
        <f>'PM Tools 1 '!H86</f>
        <v>0</v>
      </c>
      <c r="J10" s="85">
        <f>'PM Tools 1 '!H102</f>
        <v>0</v>
      </c>
      <c r="K10" s="54">
        <f>'PM Tools 1 '!H118</f>
        <v>0</v>
      </c>
      <c r="L10" s="54">
        <f>'PM Tools 1 '!H134</f>
        <v>0</v>
      </c>
      <c r="M10" s="54">
        <f>'PM Tools 1 '!H150</f>
        <v>0</v>
      </c>
      <c r="N10" s="54">
        <f>'PM Tools 1 '!H166</f>
        <v>0</v>
      </c>
      <c r="O10" s="54">
        <f>'PM Tools 1 '!H182</f>
        <v>0</v>
      </c>
      <c r="P10" s="85">
        <f>'PM Tools 1 '!H198</f>
        <v>0</v>
      </c>
      <c r="Q10" s="85">
        <f>'PM Tools 1 '!H214</f>
        <v>0</v>
      </c>
      <c r="R10" s="54">
        <f>'PM Tools 1 '!H230</f>
        <v>0</v>
      </c>
      <c r="S10" s="54">
        <f>'PM Tools 1 '!I230</f>
        <v>0</v>
      </c>
      <c r="T10" s="54">
        <f>'PM Tools 1 '!J230</f>
        <v>0</v>
      </c>
      <c r="U10" s="54">
        <f>'PM Tools 1 '!K230</f>
        <v>0</v>
      </c>
    </row>
    <row r="11" spans="2:21" s="32" customFormat="1" ht="15" x14ac:dyDescent="0.25">
      <c r="B11" s="52" t="str">
        <f>'PM Tools 2'!D5</f>
        <v>Sick Leave</v>
      </c>
      <c r="C11" s="53" t="str">
        <f>VLOOKUP(B11,'Charge Code'!B:D,3,0)</f>
        <v>Internal</v>
      </c>
      <c r="D11" s="53" t="str">
        <f>VLOOKUP(B11,'Charge Code'!B:D,2,0)</f>
        <v>PT Tiga Daya Digital Indonesia</v>
      </c>
      <c r="E11" s="83">
        <f>'PM Tools 2'!H22</f>
        <v>0</v>
      </c>
      <c r="F11" s="83">
        <f>'PM Tools 2'!H38</f>
        <v>0</v>
      </c>
      <c r="G11" s="83">
        <f>'PM Tools 2'!H54</f>
        <v>0</v>
      </c>
      <c r="H11" s="54">
        <f>'PM Tools 2'!H70</f>
        <v>0</v>
      </c>
      <c r="I11" s="85">
        <f>'PM Tools 2'!H86</f>
        <v>0</v>
      </c>
      <c r="J11" s="85">
        <f>'PM Tools 2'!H102</f>
        <v>0</v>
      </c>
      <c r="K11" s="54">
        <f>'PM Tools 2'!H118</f>
        <v>0</v>
      </c>
      <c r="L11" s="54">
        <f>'PM Tools 2'!H134</f>
        <v>0</v>
      </c>
      <c r="M11" s="54">
        <f>'PM Tools 2'!H150</f>
        <v>0</v>
      </c>
      <c r="N11" s="54">
        <f>'PM Tools 2'!H166</f>
        <v>0</v>
      </c>
      <c r="O11" s="54">
        <f>'PM Tools 2'!H182</f>
        <v>0</v>
      </c>
      <c r="P11" s="85">
        <f>'PM Tools 2'!H198</f>
        <v>0</v>
      </c>
      <c r="Q11" s="85">
        <f>'PM Tools 2'!H214</f>
        <v>0</v>
      </c>
      <c r="R11" s="54">
        <f>'PM Tools 2'!H230</f>
        <v>0</v>
      </c>
      <c r="S11" s="54">
        <f>'PM Tools 2'!I230</f>
        <v>0</v>
      </c>
      <c r="T11" s="54">
        <f>'PM Tools 2'!J230</f>
        <v>0</v>
      </c>
      <c r="U11" s="54">
        <f>'PM Tools 2'!K230</f>
        <v>0</v>
      </c>
    </row>
    <row r="12" spans="2:21" s="32" customFormat="1" ht="15" x14ac:dyDescent="0.25">
      <c r="B12" s="52">
        <f>'PM Tools 3'!D5</f>
        <v>0</v>
      </c>
      <c r="C12" s="53" t="e">
        <f>VLOOKUP(B12,'Charge Code'!B:D,3,0)</f>
        <v>#N/A</v>
      </c>
      <c r="D12" s="53" t="e">
        <f>VLOOKUP(B12,'Charge Code'!B:D,2,0)</f>
        <v>#N/A</v>
      </c>
      <c r="E12" s="83">
        <f>'PM Tools 3'!H22</f>
        <v>0</v>
      </c>
      <c r="F12" s="83">
        <f>'PM Tools 3'!H38</f>
        <v>0</v>
      </c>
      <c r="G12" s="83">
        <f>'PM Tools 3'!H54</f>
        <v>0</v>
      </c>
      <c r="H12" s="54">
        <f>'PM Tools 3'!H70</f>
        <v>0</v>
      </c>
      <c r="I12" s="85">
        <f>'PM Tools 3'!H86</f>
        <v>0</v>
      </c>
      <c r="J12" s="85">
        <f>'PM Tools 3'!H102</f>
        <v>0</v>
      </c>
      <c r="K12" s="54">
        <f>'PM Tools 3'!H118</f>
        <v>0</v>
      </c>
      <c r="L12" s="54">
        <f>'PM Tools 3'!H134</f>
        <v>0</v>
      </c>
      <c r="M12" s="54">
        <f>'PM Tools 3'!H150</f>
        <v>0</v>
      </c>
      <c r="N12" s="54">
        <f>'PM Tools 3'!H166</f>
        <v>0</v>
      </c>
      <c r="O12" s="54">
        <f>'PM Tools 3'!H182</f>
        <v>0</v>
      </c>
      <c r="P12" s="85">
        <f>'PM Tools 3'!H198</f>
        <v>0</v>
      </c>
      <c r="Q12" s="85">
        <f>'PM Tools 3'!H214</f>
        <v>0</v>
      </c>
      <c r="R12" s="54">
        <f>'PM Tools 3'!H230</f>
        <v>0</v>
      </c>
      <c r="S12" s="54">
        <f>'PM Tools 3'!I230</f>
        <v>0</v>
      </c>
      <c r="T12" s="54">
        <f>'PM Tools 3'!J230</f>
        <v>0</v>
      </c>
      <c r="U12" s="54">
        <f>'PM Tools 3'!K230</f>
        <v>0</v>
      </c>
    </row>
    <row r="13" spans="2:21" s="32" customFormat="1" ht="15" x14ac:dyDescent="0.25">
      <c r="B13" s="52">
        <f>'PM Tools 4'!D5</f>
        <v>0</v>
      </c>
      <c r="C13" s="53" t="e">
        <f>VLOOKUP(B13,'Charge Code'!B:D,3,0)</f>
        <v>#N/A</v>
      </c>
      <c r="D13" s="53" t="e">
        <f>VLOOKUP(B13,'Charge Code'!B:D,2,0)</f>
        <v>#N/A</v>
      </c>
      <c r="E13" s="83">
        <f>'PM Tools 4'!H22</f>
        <v>0</v>
      </c>
      <c r="F13" s="83">
        <f>'PM Tools 4'!H38</f>
        <v>0</v>
      </c>
      <c r="G13" s="83">
        <f>'PM Tools 4'!H54</f>
        <v>0</v>
      </c>
      <c r="H13" s="54">
        <f>'PM Tools 4'!H70</f>
        <v>0</v>
      </c>
      <c r="I13" s="85">
        <f>'PM Tools 4'!H86</f>
        <v>0</v>
      </c>
      <c r="J13" s="85">
        <f>'PM Tools 4'!H102</f>
        <v>0</v>
      </c>
      <c r="K13" s="54">
        <f>'PM Tools 4'!H118</f>
        <v>0</v>
      </c>
      <c r="L13" s="54">
        <f>'PM Tools 4'!H134</f>
        <v>0</v>
      </c>
      <c r="M13" s="54">
        <f>'PM Tools 4'!H150</f>
        <v>0</v>
      </c>
      <c r="N13" s="54">
        <f>'PM Tools 4'!H166</f>
        <v>0</v>
      </c>
      <c r="O13" s="54">
        <f>'PM Tools 4'!H182</f>
        <v>0</v>
      </c>
      <c r="P13" s="85">
        <f>'PM Tools 4'!H198</f>
        <v>0</v>
      </c>
      <c r="Q13" s="85">
        <f>'PM Tools 4'!H214</f>
        <v>0</v>
      </c>
      <c r="R13" s="54">
        <f>'PM Tools 4'!H230</f>
        <v>0</v>
      </c>
      <c r="S13" s="54">
        <f>'PM Tools 4'!I230</f>
        <v>0</v>
      </c>
      <c r="T13" s="54">
        <f>'PM Tools 4'!J230</f>
        <v>0</v>
      </c>
      <c r="U13" s="54">
        <f>'PM Tools 4'!K230</f>
        <v>0</v>
      </c>
    </row>
    <row r="14" spans="2:21" s="32" customFormat="1" ht="15" x14ac:dyDescent="0.25">
      <c r="B14" s="52">
        <f>'PM Tools 8'!D5</f>
        <v>0</v>
      </c>
      <c r="C14" s="53" t="e">
        <f>VLOOKUP(B14,'Charge Code'!B:D,3,0)</f>
        <v>#N/A</v>
      </c>
      <c r="D14" s="53" t="e">
        <f>VLOOKUP(B14,'Charge Code'!B:D,2,0)</f>
        <v>#N/A</v>
      </c>
      <c r="E14" s="83">
        <f>'PM Tools 8'!H22</f>
        <v>0</v>
      </c>
      <c r="F14" s="83">
        <f>'PM Tools 8'!H38</f>
        <v>0</v>
      </c>
      <c r="G14" s="83">
        <f>'PM Tools 8'!H54</f>
        <v>0</v>
      </c>
      <c r="H14" s="54">
        <f>'PM Tools 8'!H70</f>
        <v>0</v>
      </c>
      <c r="I14" s="85">
        <f>'PM Tools 8'!H86</f>
        <v>0</v>
      </c>
      <c r="J14" s="85">
        <f>'PM Tools 8'!H102</f>
        <v>0</v>
      </c>
      <c r="K14" s="54">
        <f>'PM Tools 8'!H118</f>
        <v>0</v>
      </c>
      <c r="L14" s="54">
        <f>'PM Tools 8'!H134</f>
        <v>0</v>
      </c>
      <c r="M14" s="54">
        <f>'PM Tools 8'!H150</f>
        <v>0</v>
      </c>
      <c r="N14" s="54">
        <f>'PM Tools 8'!H166</f>
        <v>0</v>
      </c>
      <c r="O14" s="54">
        <f>'PM Tools 8'!H182</f>
        <v>0</v>
      </c>
      <c r="P14" s="85">
        <f>'PM Tools 8'!H198</f>
        <v>0</v>
      </c>
      <c r="Q14" s="85">
        <f>'PM Tools 8'!H214</f>
        <v>0</v>
      </c>
      <c r="R14" s="54">
        <f>'PM Tools 8'!H230</f>
        <v>0</v>
      </c>
      <c r="S14" s="54">
        <f>'PM Tools 8'!I230</f>
        <v>0</v>
      </c>
      <c r="T14" s="54">
        <f>'PM Tools 8'!J230</f>
        <v>0</v>
      </c>
      <c r="U14" s="54">
        <f>'PM Tools 8'!K230</f>
        <v>0</v>
      </c>
    </row>
    <row r="15" spans="2:21" s="32" customFormat="1" ht="15" x14ac:dyDescent="0.25">
      <c r="B15" s="52">
        <f>'PM Tools 9'!D5</f>
        <v>0</v>
      </c>
      <c r="C15" s="53" t="e">
        <f>VLOOKUP(B15,'Charge Code'!B:D,3,0)</f>
        <v>#N/A</v>
      </c>
      <c r="D15" s="53" t="e">
        <f>VLOOKUP(B15,'Charge Code'!B:D,2,0)</f>
        <v>#N/A</v>
      </c>
      <c r="E15" s="83">
        <f>'PM Tools 9'!H22</f>
        <v>0</v>
      </c>
      <c r="F15" s="83">
        <f>'PM Tools 9'!H38</f>
        <v>0</v>
      </c>
      <c r="G15" s="83">
        <f>'PM Tools 9'!H54</f>
        <v>0</v>
      </c>
      <c r="H15" s="54">
        <f>'PM Tools 9'!H70</f>
        <v>0</v>
      </c>
      <c r="I15" s="85">
        <f>'PM Tools 9'!H86</f>
        <v>0</v>
      </c>
      <c r="J15" s="85">
        <f>'PM Tools 9'!H102</f>
        <v>0</v>
      </c>
      <c r="K15" s="54">
        <f>'PM Tools 9'!H118</f>
        <v>0</v>
      </c>
      <c r="L15" s="54">
        <f>'PM Tools 9'!H134</f>
        <v>0</v>
      </c>
      <c r="M15" s="54">
        <f>'PM Tools 9'!H150</f>
        <v>0</v>
      </c>
      <c r="N15" s="54">
        <f>'PM Tools 9'!H166</f>
        <v>0</v>
      </c>
      <c r="O15" s="54">
        <f>'PM Tools 9'!H182</f>
        <v>0</v>
      </c>
      <c r="P15" s="85">
        <f>'PM Tools 9'!H198</f>
        <v>0</v>
      </c>
      <c r="Q15" s="85">
        <f>'PM Tools 9'!H214</f>
        <v>0</v>
      </c>
      <c r="R15" s="54">
        <f>'PM Tools 9'!H230</f>
        <v>0</v>
      </c>
      <c r="S15" s="54">
        <f>'PM Tools 9'!I230</f>
        <v>0</v>
      </c>
      <c r="T15" s="54">
        <f>'PM Tools 9'!J230</f>
        <v>0</v>
      </c>
      <c r="U15" s="54">
        <f>'PM Tools 9'!K230</f>
        <v>0</v>
      </c>
    </row>
    <row r="16" spans="2:21" s="32" customFormat="1" ht="15" x14ac:dyDescent="0.25">
      <c r="B16" s="52">
        <f>'PM Tools 10'!D5</f>
        <v>0</v>
      </c>
      <c r="C16" s="53" t="e">
        <f>VLOOKUP(B16,'Charge Code'!B:D,3,0)</f>
        <v>#N/A</v>
      </c>
      <c r="D16" s="53" t="e">
        <f>VLOOKUP(B16,'Charge Code'!B:D,2,0)</f>
        <v>#N/A</v>
      </c>
      <c r="E16" s="83">
        <f>'PM Tools 10'!H22</f>
        <v>0</v>
      </c>
      <c r="F16" s="83">
        <f>'PM Tools 10'!H38</f>
        <v>0</v>
      </c>
      <c r="G16" s="83">
        <f>'PM Tools 10'!H54</f>
        <v>0</v>
      </c>
      <c r="H16" s="54">
        <f>'PM Tools 10'!H70</f>
        <v>0</v>
      </c>
      <c r="I16" s="85">
        <f>'PM Tools 10'!H86</f>
        <v>0</v>
      </c>
      <c r="J16" s="85">
        <f>'PM Tools 10'!H102</f>
        <v>0</v>
      </c>
      <c r="K16" s="54">
        <f>'PM Tools 10'!H118</f>
        <v>0</v>
      </c>
      <c r="L16" s="54">
        <f>'PM Tools 10'!H134</f>
        <v>0</v>
      </c>
      <c r="M16" s="54">
        <f>'PM Tools 10'!H150</f>
        <v>0</v>
      </c>
      <c r="N16" s="54">
        <f>'PM Tools 10'!H166</f>
        <v>0</v>
      </c>
      <c r="O16" s="54">
        <f>'PM Tools 10'!H182</f>
        <v>0</v>
      </c>
      <c r="P16" s="85">
        <f>'PM Tools 10'!H198</f>
        <v>0</v>
      </c>
      <c r="Q16" s="85">
        <f>'PM Tools 10'!H214</f>
        <v>0</v>
      </c>
      <c r="R16" s="54">
        <f>'PM Tools 10'!H230</f>
        <v>0</v>
      </c>
      <c r="S16" s="54">
        <f>'PM Tools 10'!I230</f>
        <v>0</v>
      </c>
      <c r="T16" s="54">
        <f>'PM Tools 10'!J230</f>
        <v>0</v>
      </c>
      <c r="U16" s="54">
        <f>'PM Tools 10'!K230</f>
        <v>0</v>
      </c>
    </row>
    <row r="17" spans="2:21" s="32" customFormat="1" thickBot="1" x14ac:dyDescent="0.3">
      <c r="B17" s="55" t="s">
        <v>35</v>
      </c>
      <c r="C17" s="56"/>
      <c r="D17" s="56"/>
      <c r="E17" s="83">
        <f t="shared" ref="E17:R17" si="3">SUM(E10:E16)</f>
        <v>0</v>
      </c>
      <c r="F17" s="83">
        <f t="shared" si="3"/>
        <v>0</v>
      </c>
      <c r="G17" s="108">
        <f t="shared" si="3"/>
        <v>0</v>
      </c>
      <c r="H17" s="54">
        <f t="shared" si="3"/>
        <v>0</v>
      </c>
      <c r="I17" s="85">
        <f t="shared" si="3"/>
        <v>0</v>
      </c>
      <c r="J17" s="86">
        <f t="shared" si="3"/>
        <v>0</v>
      </c>
      <c r="K17" s="57">
        <f t="shared" si="3"/>
        <v>0</v>
      </c>
      <c r="L17" s="57">
        <f t="shared" si="3"/>
        <v>0</v>
      </c>
      <c r="M17" s="57">
        <f t="shared" si="3"/>
        <v>0</v>
      </c>
      <c r="N17" s="57">
        <f t="shared" si="3"/>
        <v>0</v>
      </c>
      <c r="O17" s="57">
        <f t="shared" si="3"/>
        <v>0</v>
      </c>
      <c r="P17" s="86">
        <f t="shared" si="3"/>
        <v>0</v>
      </c>
      <c r="Q17" s="86">
        <f t="shared" si="3"/>
        <v>0</v>
      </c>
      <c r="R17" s="57">
        <f t="shared" si="3"/>
        <v>0</v>
      </c>
      <c r="S17" s="57">
        <f t="shared" ref="S17:U17" si="4">SUM(S10:S16)</f>
        <v>0</v>
      </c>
      <c r="T17" s="57">
        <f t="shared" si="4"/>
        <v>0</v>
      </c>
      <c r="U17" s="57">
        <f t="shared" si="4"/>
        <v>0</v>
      </c>
    </row>
    <row r="18" spans="2:21" ht="17.25" thickTop="1" thickBot="1" x14ac:dyDescent="0.3">
      <c r="B18" s="42"/>
      <c r="C18" s="43"/>
      <c r="D18" s="42"/>
    </row>
    <row r="19" spans="2:21" x14ac:dyDescent="0.25">
      <c r="B19" s="105" t="s">
        <v>70</v>
      </c>
      <c r="C19" s="106"/>
    </row>
    <row r="20" spans="2:21" x14ac:dyDescent="0.25">
      <c r="B20" s="111" t="s">
        <v>207</v>
      </c>
      <c r="C20" s="112"/>
    </row>
    <row r="21" spans="2:21" ht="16.5" thickBot="1" x14ac:dyDescent="0.3">
      <c r="B21" s="113"/>
      <c r="C21" s="114"/>
    </row>
    <row r="22" spans="2:21" x14ac:dyDescent="0.25">
      <c r="C22" s="43"/>
    </row>
    <row r="23" spans="2:21" x14ac:dyDescent="0.25">
      <c r="C23" s="43"/>
    </row>
    <row r="24" spans="2:21" x14ac:dyDescent="0.25">
      <c r="C24" s="43"/>
    </row>
    <row r="25" spans="2:21" x14ac:dyDescent="0.25">
      <c r="C25" s="43"/>
    </row>
    <row r="26" spans="2:21" x14ac:dyDescent="0.25">
      <c r="C26" s="43"/>
    </row>
    <row r="27" spans="2:21" x14ac:dyDescent="0.25">
      <c r="C27" s="43"/>
    </row>
    <row r="28" spans="2:21" x14ac:dyDescent="0.25">
      <c r="C28" s="43"/>
    </row>
    <row r="29" spans="2:21" x14ac:dyDescent="0.25">
      <c r="C29" s="43"/>
    </row>
    <row r="30" spans="2:21" x14ac:dyDescent="0.25">
      <c r="C30" s="43"/>
    </row>
    <row r="31" spans="2:21" x14ac:dyDescent="0.25">
      <c r="C31" s="43"/>
    </row>
  </sheetData>
  <mergeCells count="2">
    <mergeCell ref="E7:R7"/>
    <mergeCell ref="B20:C21"/>
  </mergeCells>
  <pageMargins left="0.7" right="0.7" top="0.75" bottom="0.75" header="0.3" footer="0.3"/>
  <pageSetup paperSize="9" orientation="portrait" r:id="rId1"/>
  <ignoredErrors>
    <ignoredError sqref="C5 F10:H10 J10:K10 M10:N10 P10:R10 C3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{599A5C96-B185-4747-9F03-BB1721580347}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{C5AD2FB5-6C0C-40E7-97E4-FF6AC4F10920}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{B2405724-7387-41E4-8901-CD52EAB09098}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{A3972F21-D6F9-4AD9-81CC-47A15E79018C}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{FB149770-D152-44D5-AD0E-75D7FCA92433}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{D230E9E9-B40F-44E9-9174-A00EC890E91A}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{51CCB4A9-EB50-4F09-956B-D8A93A8C7725}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{EC00056A-7138-4A7C-9940-CA6F0CE3317E}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{C73D3E0C-9810-4C9A-87D0-2DDDED927381}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{829CEB83-6608-4556-BBB9-BA9CD21E8392}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{A517BD5A-6A0D-4B3D-93C0-B7CE0ADE80B7}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{DAD53CDA-4C05-4848-BE9C-8ECC556D2BF8}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{B14EE5F1-2D3D-4DD4-A97C-4103F1D98266}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{12979E3D-2DAB-4D01-AF1C-786D7378FB8C}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{66185C61-3FB1-4AC9-987C-D908C5BA595E}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{4D7F2BB5-5628-4A55-BBAD-897627811D3A}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{ECBA9159-1ABC-4760-B155-0E797DB196E5}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{79C3ED4D-ABE3-4C6F-BBB5-FC81B48F2233}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{35B1DDEF-1C3E-47A3-BB57-6B8616086B59}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{E073D7D2-ECA4-4257-84E7-48D62BD2364B}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{8713305A-4ECE-4F75-8994-BC6D3310B815}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{35A3E11D-E9AF-4CA6-AFCA-BF212D576A8D}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{15CFE1A8-E76A-4CB3-AE49-EBC7D579FCE0}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{A65680A9-6E46-4031-8A53-A7DD468D5CE1}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{E113F5A2-C20F-4413-8FFE-CB6F8437257C}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{D2DF7EF8-24C2-4C10-AD9A-505A0ECD3CDB}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{8AEE757A-C55D-4E96-816F-4CB455ABDB1C}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{8B128B0E-F972-4884-853B-DFF94D2C3F4D}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{65382C83-0863-400D-A68C-725770377F36}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{631DB860-6614-4A3D-AD7F-CE3A6766655B}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{2D0768F8-BF6E-4854-BC6D-3284750E04FB}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{51B42A29-1FEF-4FB8-ABEF-4A495D53A62D}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{D0A961A2-274A-4470-9B1A-9267822A5644}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{593C6145-F1CC-41FD-86F1-7861AE43F18A}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{C9394D83-1924-46F1-8401-21D621BE92C0}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{39E811E4-3888-4D13-A0A7-5C8FDD43BB26}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{2BA877FA-31CA-44F7-B889-67D07FB1B82B}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{B72EA0A4-574E-4EB1-9CE7-B402B42B5669}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{71C82503-26BF-46FB-8050-089025EDAF47}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{28652121-E88A-46D5-AA8C-B7940CAC3C5E}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{5B8EBB43-8BAC-4D27-8E67-5A08D7C30E6C}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{0B23C324-A373-48DC-BA59-472F2D46FD5C}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{2965E58B-FD56-41E5-A475-1833233CC499}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{8B4E6585-3CC2-4C03-B0A2-680A5C1E43B5}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{03B10DF1-4A87-4F9E-8088-EC1991B26024}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{595667A6-8988-4DF1-AB36-4A7A7F70F037}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{3BCA7359-09F2-4457-A4DA-806704C95D2C}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{7EB11F9C-8580-45B0-9B97-756D49400C62}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{27002B4A-02D4-4CE3-95AC-9B1BC1ADBEDE}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{CE48ABC9-3931-4A47-8D83-25D1E5CD9961}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{625C5AA8-1B71-4004-B7C2-95554010095B}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{6CF5BE39-7964-4847-AD95-E25AD90C6D1D}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{71487FA4-89FC-4D76-933A-A99683A96788}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{E0AA0B55-46D2-4958-9DE6-0FB4EF3EC6B5}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{0BEB7429-5983-46C7-B8B5-B943F6C0D2A5}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{C7AA890D-6BC5-4CA2-8714-7C9CC2CE6D1D}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{F86835DA-2393-48D4-ABCD-82D383040B4E}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{2053741A-4DB1-4182-A2F0-CD6B03EA7190}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{4090615A-1632-46DD-A4B1-4F17624587C4}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{1BE0E3C1-30F8-4789-9FC1-E79013EF7CD4}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{90541092-E677-4C1B-9BD2-0091CDC928DB}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{55AB8127-9EA3-4A00-AEFF-C3A305F67F0F}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{6B8B130A-91DD-4F41-BBDC-9CCEFBD3A9AB}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{453C1B14-876A-4E05-966B-DC6A9CAE3547}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{D4202E2A-447D-4EB1-8833-1EFC6715B394}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{4DA297E7-2946-4CC3-87C8-E4BE6A926F4C}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{B9E9146D-931B-4D19-B90B-2A522BB063AD}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{A756458A-1567-431F-B204-0306D375FDFC}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{98AFCA9E-14D2-497E-B272-D6385A30E4C5}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{457D5848-8090-4097-B872-F94DE318FEDE}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{3F9AB2A7-C765-45AF-8B08-D837546B6956}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{70C207A5-5910-4E41-BCE4-7E4B11FA11F7}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{81CE0CD2-7A17-43B6-AB22-2262B85F37EB}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{0C68899D-08E2-4A4F-9E69-3FE75D876885}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{F129D1B5-2E90-46ED-A0FE-9BEA47ABD1E6}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{23EA6946-1495-40C1-92D4-4E79DCEB3760}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{1508F31A-27CB-41F3-AE63-0562437DC550}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{17DAFA96-0A89-41BD-9D42-F37D68B15A01}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{D6A9504B-E6EE-4EA7-BC19-B55CBA6E4BDD}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{BEEE1EE8-AA86-4AB3-96C0-DF2E28D2EAD7}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{EC638736-8D88-4ABB-A410-24295049F076}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{03AFC4B5-EDB8-4F1A-B501-BD873C87A630}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{75FA85D1-3176-474A-A3E3-E7E1C40E536E}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{767DE5E5-DD65-4872-B8F4-0F81DDB6C924}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{6F5B3F76-53F6-4483-9D60-14E5F59F26D0}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{34DB7D1C-98E4-47A1-9409-3C6D5328DFDF}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{E53FDE60-E091-4EE7-A264-8371CA3B8828}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{5C3354D1-67AE-4018-8F0E-5C4819A9AD18}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{AD13A4BF-6669-40B1-8C3E-3934E58A6569}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{508E3597-CF4A-4481-8FE0-5AC77F02219B}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{757F15D7-AA3C-47B7-A6E5-F4FC92775C40}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{8988CF96-0EE8-4930-8973-12E71443666E}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{0F47E372-FB50-4958-A9D5-5A282D37D99A}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{E3434145-E066-4F01-9E3A-A6F16A7F06E7}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{68E69C30-C0E8-4946-B2BC-242A173C61CE}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{61A0E2E7-CEFD-4A26-96BE-DCBEA232CD6F}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{CC139A5D-3CA6-444E-B224-93A7CFECAD5F}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{BED7F13F-FE3B-4518-A603-D5EE305B7939}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{87835DCE-3FB1-481D-BD48-5201B9398935}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{52002CE7-0C9B-4CB5-A321-27A66287C31D}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{5F0D8A21-D062-46B5-A2C5-7E8EB6A786D5}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{AE30A6C2-722E-4215-867B-E810745C7DF3}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{722DEE81-0A33-4200-9E58-88B4D9E88716}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{F051D037-6457-459B-9FBF-10440D94CFB8}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{59293CFB-24C6-4E6E-9D2D-9DE446890772}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{4EFA08CC-EBFD-438F-A582-9AB82AF0A5AC}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{1D36D7B7-7762-4322-A73D-CDBAC7201E60}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{414CB076-845F-458A-A4EB-26AA4B949053}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{885A5C13-C4FD-4B26-8364-E42461E0B909}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{2ED8E44B-8809-4F0C-997A-D40A8C333E6A}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{EAD8278E-6B4F-44F3-8552-66FCF8D88832}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{8363617D-B500-4B17-ACB2-644DD35981D3}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{D621A079-0E58-4E84-8174-3D962144E150}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{DFC08B7A-60CA-406E-A719-D86658DB2229}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{85952D58-E744-4318-BC1D-7339C3518A00}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{220209CB-A929-4F8D-A370-E3C832273BE2}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{E4AA52B9-5FD2-4344-9F05-28095A7B3414}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{ABECC420-92CA-4F3B-BE47-3D4B7F391A39}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{240F7840-CBFF-4C71-B62D-40D75CC379DB}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{F47F3100-6D93-4241-95DC-502C24256BA5}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{56159579-21D3-4A3E-88F8-83A2806BE5D8}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{1AD5F971-AF57-444A-9CF9-4651112D424B}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{389E8FF7-2DF5-416B-AB82-5DF3338C61C1}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{494ED197-70E5-40F5-A840-9C1084254EDE}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{50E9CB3F-1783-4D1D-A97B-9C7107EE6BB4}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{60C0F380-E9E0-437B-89F3-FD10A34E234F}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{B1E9BFCE-8B9D-4F68-9A9C-96DF70BA3380}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{EB179F9B-6415-48E4-A635-80B4C16DC163}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{F03C6D10-8C7E-45BC-AA4D-E094B9B72369}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{86C4AD3A-2D2A-4E9C-B243-534E29FBF22C}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{4324E66E-8401-48C7-A272-F6C8B41B58DC}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C00-000000000000}">
      <formula1>"1,0,-1"</formula1>
    </dataValidation>
    <dataValidation type="list" allowBlank="1" showInputMessage="1" showErrorMessage="1" sqref="F7:F278" xr:uid="{00000000-0002-0000-0C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A5C96-B185-4747-9F03-BB1721580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5AD2FB5-6C0C-40E7-97E4-FF6AC4F10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2405724-7387-41E4-8901-CD52EAB09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3972F21-D6F9-4AD9-81CC-47A15E790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B149770-D152-44D5-AD0E-75D7FCA92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D230E9E9-B40F-44E9-9174-A00EC890E9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1CCB4A9-EB50-4F09-956B-D8A93A8C7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EC00056A-7138-4A7C-9940-CA6F0CE33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73D3E0C-9810-4C9A-87D0-2DDDED9273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29CEB83-6608-4556-BBB9-BA9CD21E8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517BD5A-6A0D-4B3D-93C0-B7CE0ADE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AD53CDA-4C05-4848-BE9C-8ECC556D2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14EE5F1-2D3D-4DD4-A97C-4103F1D98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12979E3D-2DAB-4D01-AF1C-786D7378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6185C61-3FB1-4AC9-987C-D908C5BA5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7F2BB5-5628-4A55-BBAD-897627811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CBA9159-1ABC-4760-B155-0E797DB19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79C3ED4D-ABE3-4C6F-BBB5-FC81B48F22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B1DDEF-1C3E-47A3-BB57-6B8616086B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E073D7D2-ECA4-4257-84E7-48D62BD23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8713305A-4ECE-4F75-8994-BC6D3310B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5A3E11D-E9AF-4CA6-AFCA-BF212D576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15CFE1A8-E76A-4CB3-AE49-EBC7D579F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A65680A9-6E46-4031-8A53-A7DD468D5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13F5A2-C20F-4413-8FFE-CB6F84372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D2DF7EF8-24C2-4C10-AD9A-505A0ECD3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AEE757A-C55D-4E96-816F-4CB455ABD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B128B0E-F972-4884-853B-DFF94D2C3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5382C83-0863-400D-A68C-72577037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31DB860-6614-4A3D-AD7F-CE3A67666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D0768F8-BF6E-4854-BC6D-3284750E04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1B42A29-1FEF-4FB8-ABEF-4A495D53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D0A961A2-274A-4470-9B1A-9267822A5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93C6145-F1CC-41FD-86F1-7861AE43F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9394D83-1924-46F1-8401-21D621BE9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39E811E4-3888-4D13-A0A7-5C8FDD43BB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BA877FA-31CA-44F7-B889-67D07FB1B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B72EA0A4-574E-4EB1-9CE7-B402B42B5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1C82503-26BF-46FB-8050-089025EDA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28652121-E88A-46D5-AA8C-B7940CAC3C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5B8EBB43-8BAC-4D27-8E67-5A08D7C30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B23C324-A373-48DC-BA59-472F2D46F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965E58B-FD56-41E5-A475-1833233CC4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B4E6585-3CC2-4C03-B0A2-680A5C1E4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03B10DF1-4A87-4F9E-8088-EC1991B26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95667A6-8988-4DF1-AB36-4A7A7F70F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BCA7359-09F2-4457-A4DA-806704C95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EB11F9C-8580-45B0-9B97-756D49400C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7002B4A-02D4-4CE3-95AC-9B1BC1ADB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E48ABC9-3931-4A47-8D83-25D1E5CD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25C5AA8-1B71-4004-B7C2-955540100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CF5BE39-7964-4847-AD95-E25AD90C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1487FA4-89FC-4D76-933A-A99683A96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AA0B55-46D2-4958-9DE6-0FB4EF3EC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BEB7429-5983-46C7-B8B5-B943F6C0D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7AA890D-6BC5-4CA2-8714-7C9CC2CE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86835DA-2393-48D4-ABCD-82D383040B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053741A-4DB1-4182-A2F0-CD6B03EA7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090615A-1632-46DD-A4B1-4F1762458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E0E3C1-30F8-4789-9FC1-E79013EF7C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0541092-E677-4C1B-9BD2-0091CDC92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5AB8127-9EA3-4A00-AEFF-C3A305F67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B8B130A-91DD-4F41-BBDC-9CCEFBD3A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53C1B14-876A-4E05-966B-DC6A9CAE35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202E2A-447D-4EB1-8833-1EFC6715B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DA297E7-2946-4CC3-87C8-E4BE6A926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9E9146D-931B-4D19-B90B-2A522BB063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756458A-1567-431F-B204-0306D375FD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8AFCA9E-14D2-497E-B272-D6385A30E4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57D5848-8090-4097-B872-F94DE318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3F9AB2A7-C765-45AF-8B08-D837546B6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0C207A5-5910-4E41-BCE4-7E4B11FA11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1CE0CD2-7A17-43B6-AB22-2262B85F37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0C68899D-08E2-4A4F-9E69-3FE75D876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129D1B5-2E90-46ED-A0FE-9BEA47ABD1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3EA6946-1495-40C1-92D4-4E79DCEB3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508F31A-27CB-41F3-AE63-0562437DC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7DAFA96-0A89-41BD-9D42-F37D68B15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6A9504B-E6EE-4EA7-BC19-B55CBA6E4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EEE1EE8-AA86-4AB3-96C0-DF2E28D2E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C638736-8D88-4ABB-A410-24295049F0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3AFC4B5-EDB8-4F1A-B501-BD873C87A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5FA85D1-3176-474A-A3E3-E7E1C40E53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767DE5E5-DD65-4872-B8F4-0F81DDB6C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F5B3F76-53F6-4483-9D60-14E5F59F2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34DB7D1C-98E4-47A1-9409-3C6D5328D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E53FDE60-E091-4EE7-A264-8371CA3B88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C3354D1-67AE-4018-8F0E-5C4819A9A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D13A4BF-6669-40B1-8C3E-3934E58A6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08E3597-CF4A-4481-8FE0-5AC77F022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757F15D7-AA3C-47B7-A6E5-F4FC92775C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988CF96-0EE8-4930-8973-12E714436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F47E372-FB50-4958-A9D5-5A282D37D9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3434145-E066-4F01-9E3A-A6F16A7F0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8E69C30-C0E8-4946-B2BC-242A173C6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1A0E2E7-CEFD-4A26-96BE-DCBEA232CD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C139A5D-3CA6-444E-B224-93A7CFECA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ED7F13F-FE3B-4518-A603-D5EE305B7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7835DCE-3FB1-481D-BD48-5201B9398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2002CE7-0C9B-4CB5-A321-27A66287C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F0D8A21-D062-46B5-A2C5-7E8EB6A786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AE30A6C2-722E-4215-867B-E810745C7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22DEE81-0A33-4200-9E58-88B4D9E887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F051D037-6457-459B-9FBF-10440D94C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9293CFB-24C6-4E6E-9D2D-9DE446890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EFA08CC-EBFD-438F-A582-9AB82AF0A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D36D7B7-7762-4322-A73D-CDBAC7201E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4CB076-845F-458A-A4EB-26AA4B949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85A5C13-C4FD-4B26-8364-E42461E0B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ED8E44B-8809-4F0C-997A-D40A8C333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AD8278E-6B4F-44F3-8552-66FCF8D88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363617D-B500-4B17-ACB2-644DD3598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621A079-0E58-4E84-8174-3D962144E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FC08B7A-60CA-406E-A719-D86658DB2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5952D58-E744-4318-BC1D-7339C3518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220209CB-A929-4F8D-A370-E3C832273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4AA52B9-5FD2-4344-9F05-28095A7B3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BECC420-92CA-4F3B-BE47-3D4B7F391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40F7840-CBFF-4C71-B62D-40D75CC37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47F3100-6D93-4241-95DC-502C24256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6159579-21D3-4A3E-88F8-83A2806BE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D5F971-AF57-444A-9CF9-4651112D4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89E8FF7-2DF5-416B-AB82-5DF3338C6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494ED197-70E5-40F5-A840-9C1084254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E9CB3F-1783-4D1D-A97B-9C7107EE6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0C0F380-E9E0-437B-89F3-FD10A34E23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1E9BFCE-8B9D-4F68-9A9C-96DF70BA3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EB179F9B-6415-48E4-A635-80B4C16DC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F03C6D10-8C7E-45BC-AA4D-E094B9B72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6C4AD3A-2D2A-4E9C-B243-534E29FBF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4324E66E-8401-48C7-A272-F6C8B41B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2F869F88-CEFD-4098-AC1C-1DC33A7E013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8C7A2AF0-EF79-4E97-B8D9-0574F0F1B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C8F76FF9-0202-49D4-ABCA-DAAB2090D6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D30E82AC-16E4-4B75-85C3-9FE92819CF2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998E989A-732C-4087-91EF-6D29767C420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A2D46324-C0E6-4202-8731-FD13858E32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1A2FAD70-5E69-4A28-8579-42A7F0B45F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43BECC6A-F54D-4617-B2E8-E9EFA0043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42B54646-6E84-4091-9401-C204207297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D9F8B950-3DC4-45EE-BFE0-CE9347910F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A24F4A6B-5873-4D03-9333-3E94E6CCBF9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326FD2D-8386-4F62-B66A-28E33B02DA6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7F280650-5977-4C69-824C-A28574A3DA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6FE09AF8-062C-45BF-A519-BE56A73FC4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3AE0F6CF-1340-4C80-A4C1-721D6D0C80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9D2F49C1-42BD-4985-A69C-8216BFC74A4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1443B6B7-D1FE-4CE2-AC9E-8B009B77D2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0392B181-E3B2-49AE-B196-3FC3162291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0232D9B7-D5B7-435D-8620-30D0BDD6291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5F06FFB9-F8D6-4D69-A83B-B87E5119A6E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1E158E5D-27DC-4F5C-8875-D90BEACA73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C189A03E-BCAA-4434-B980-D3ED92B904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BDD441B2-2ED6-46C5-A876-B3EAB5F062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5AEAE5FD-9BC7-4528-870D-8B593914DC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2C49D8AE-87A5-4ED8-BD21-2D13DCE05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254D0C48-0875-4095-B501-1129EDB5E3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CBCF8A71-89B2-4F1C-B8EC-3E17CEE721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CBBCA954-C923-418F-8F1D-8BDF2A16233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C79B29CA-2D57-41CE-9FDD-DD3624BE33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26A046A2-3EE6-45E2-82CD-1BE149A521E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C22CEEB2-C397-413C-92A5-B20C965D154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8F160D92-02BD-46BD-971E-81A8944E796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4A8E388D-BE79-4CEB-B3CA-AFE3BCE081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B70EB36B-67D6-482F-A3CE-EC781793D0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80DEA8EC-ED3B-4D47-8B37-28E65332D8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0F2425B-E59A-4E2E-9592-9C6D03939E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5349A554-9875-40BA-B89F-2C6B5F1F409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A288307-6A22-4764-B36B-2B55DAE776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F960C9E6-E9BE-4CA3-8CDB-6D13983AA0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33CDE6A0-D875-4CCD-A8AC-71286AFD60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364DF251-4868-4F59-9A78-D38D55BD92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EF12A9C7-5FCC-428A-91E1-CC8469DAEF8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7ADC03-45CC-4D75-ADBC-CEA0BF0AF7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2AFDDDC4-3A0B-4D22-ADEB-817C0AF8F8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124DA537-9DF9-4CE1-BF5B-D98808DCC4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EFA563A2-E27A-4262-B791-4E99A9231C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CA6A98E4-01C5-4C62-9B9E-CC4727D45F5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AA8E1A69-F3ED-473E-B3EA-54A38EDD97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D99EB1A-151D-4EE6-8166-943150CB09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4373876D-9563-44BD-8C87-40FA6F9B75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9D58FB77-910E-4CDE-BA1F-3653472307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D0CCFC0F-35B0-4360-B118-C91AE80D92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2B00DCA7-CB5B-42E0-823A-8E73F73138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20638060-3C26-4487-A7F4-805B72D770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B5112E9-35C0-4DC8-9E86-38BE91663E6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9C2B9A98-F37F-4FAE-A7B3-4EC34B0AB7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DB687AD8-CF46-49A5-8929-C37BB4D745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3FBFD89C-FC80-4A66-938B-464BBD70469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B458C2A4-5331-4A2E-9DE1-55D523A390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CB2D-B5A1-4879-A56E-73A81209DE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18BC9B29-94F6-40EF-9E18-60A30BD97B0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863A90AD-5DE4-40E5-90AF-A2F7611E648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329AAA3A-1C3A-4E9E-95C0-FCA23D1D76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037B77DE-9E6A-4897-B1AD-F7EB39CE84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664EAD80-6922-44AC-9CE5-B6947B09A5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DA999E66-FBE1-494A-B6D9-F385AE3BDB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F7E33588-4E26-4489-A996-B08CE821E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02A63A7F-9B3B-4C32-82F3-13D45C0858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95E1B293-CAC0-4912-B3E6-E8189ACE18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F5458D4A-09C3-4E55-BF10-6914F5C441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C02820B3-1D5B-425C-BAE3-35A7EBAB9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1CC11797-CC2C-4195-A410-E39366346B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9E5084DA-4EE5-49CA-AB53-C7DCCC61D3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A0B9813D-86B3-4FB7-B1FA-5AE017940DA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538ED507-8ACA-438E-92D7-9851E9E544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22118CB4-49EB-4013-8EF9-F79BF45EC0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478A2CF6-5A6A-4AC1-B493-8026EBD076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F7B599A7-0366-44E1-80F5-64DB58D038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40449B2E-B595-437C-BE67-EBE16796AE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0A5C7B54-1F62-4C52-BDD4-A8EE19FA2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F89F556A-DB20-42CA-8093-9F554C5227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5E301421-77C3-409B-B95E-B9BB8BF855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C9F3F7DC-9106-459B-A4BE-BFEB022169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42F75F8-490D-44FA-8E03-04141153E2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93E46CE-F744-42F0-8D63-78B4AD9C1A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8382C6B1-3484-4362-962E-16EBC55776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C77A7832-DD44-4FDF-B36D-2CED3C40CB4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0865552-0173-4CCF-89ED-66BE25D9C77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7A462E18-A0B5-4253-B430-0FBBB75CBC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7D628035-F463-47CA-BA38-1E126CD4FAC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A520B841-318F-47DD-BF62-41C18EEE79F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43AB4EFC-80E7-473F-8B00-D411E44CF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BE4320DD-E300-42CF-A894-64A1D97453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16E0AE70-FD4C-436A-ACA9-7F988F91FF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EA80D8BE-3E04-4183-B97E-74D3F5CBBA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F0D7CD4F-1116-44E7-81F2-33C4796441D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58394FE2-8836-4E72-AC5C-65DD26325D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B3AFBDEF-CCEB-44C3-9081-BF352FA733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A8457A3-B510-45E5-A82D-CBA63B6AEC7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9767FB15-72B3-40D8-A6C3-320DDA54BC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C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C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B2:K278"/>
  <sheetViews>
    <sheetView showGridLines="0" workbookViewId="0">
      <pane xSplit="5" ySplit="6" topLeftCell="F76" activePane="bottomRight" state="frozen"/>
      <selection pane="topRight" activeCell="F1" sqref="F1"/>
      <selection pane="bottomLeft" activeCell="A6" sqref="A6"/>
      <selection pane="bottomRight" activeCell="D84" sqref="D8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1</v>
      </c>
      <c r="C247" s="16" t="str">
        <f>TEXT(B247,"dddd")</f>
        <v>Sunday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{13683EA6-E1D6-4105-BB91-979C554E3447}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{B1535AB1-E338-406E-9F5E-1545C3E8889A}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{97DB422A-D940-4D66-AAF9-148D7CA85C6D}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{1F4218FF-03D3-4930-8664-EF7EE5CEAFB1}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{EF6B0C26-1740-4CE1-B07B-C23873CCA47C}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{41637AAC-C7ED-4422-AE8C-A2B6E54D86BC}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{982761C5-F96F-46EF-A86B-8116DCD8E755}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{BB6512F7-2A0B-4DA1-ACBE-C373568EA729}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{0FAD32B6-157A-4767-A006-4FBBDD7F738E}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{54EFEC8C-871E-43DE-BCC4-A1B66FDAEAEB}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{2A0B0BE7-9AA3-473A-9590-E0F690C15776}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{BE335FF8-9AB3-4866-ADCB-B01B96E61767}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{FE919208-1313-4F84-B2E1-6D05E7715051}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{D400AA3A-6C31-4964-9F7A-2D842B4A7B21}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{7228F5F4-20D1-4A0F-A3BE-57218E229644}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{04823300-1C60-4B02-AFAD-F58331B98EB1}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{605BD4BF-75B5-44A1-AE7D-C77CD7BCBE68}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{469F2560-966B-45ED-9EFD-67BF914962B0}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{2B8A680A-71B8-49C1-9BC9-2A76A3FB81CB}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{9D62CABD-2394-403C-9348-2F93C1DC1F49}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{A3384C41-EE0F-4738-9182-9E72731A8F2B}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{65B7B5AC-DCAF-47C3-BD42-5853981C61EE}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{BAADEDAB-0D91-4277-9A40-6A63EA2797E1}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{E1A0647F-2440-4BA7-A734-2338BA21BD79}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{DE9B547B-DDCD-4B73-A7C2-C847209666AC}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{7C73C224-5AE1-4336-A6BB-65683B19C3C2}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{327DE105-8789-41C7-992E-CEC6AC97901C}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{4BC4A345-81E1-49FC-8CDD-5F8318316BAD}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{F328DCF3-659F-425D-8D30-81EDBCACC436}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{23940749-9DDB-46AA-874B-E3FD5DA45B9C}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{6E6EC062-FB8B-4299-A4D8-873FEC27070F}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{3A5057C8-AC30-42DA-A197-C505E72D047D}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{753F11E0-23FA-43FC-9888-EB9769C15FD8}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{50517D01-B8AF-4F57-A3EA-0A48196865D8}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{E85B8885-6BC5-4566-950E-BFA7697A1132}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{822D9469-5417-4C53-A5DD-D11B4E652E59}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{9F1CF798-E444-4516-9226-5980ED6CC6FB}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{18B0D77C-0FD5-4F6C-A822-FF51CAB91C6A}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{7CDEF4ED-2819-4A1B-AE9D-161C036C7C12}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{D5ADD4F6-10E1-4D37-8120-1FC5927428FF}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{61D22569-1A56-47C7-95EA-31CFB477F0AA}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{A6E900C1-D0B0-4ED9-8B73-40F0012E167E}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{0035AC82-3705-4866-A026-E408F109F9E3}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{DBE35C18-3549-4C5D-92E2-F395AB92940E}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{DAB604CC-8DFB-4BC5-A7C2-6828E0C3B813}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{3096D109-4044-4978-A1E5-A8559D49BF4C}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{6EE2F481-72D0-4064-B2E5-4551D15A7AFF}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{8A3BAB67-5DF6-4D47-A73A-1ECFBAFF47A0}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{5F7A23FE-52B4-4DE0-9B3C-7BE042D7C78B}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{DFC4DF48-9D49-42F6-B3AE-F7F542D599A8}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{CD7A27DF-C30F-48BB-A0BD-F72C20257108}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{9F32EF65-A1A4-46C9-8BEE-EA3338A1812D}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{137EC1C0-788B-4DCD-B985-575766426C34}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{2A5E4473-363E-4745-A55B-B5B603852EF1}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{6D49D620-E375-40F2-83A1-E7A4928B3948}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{C33A56BD-49F8-4DDF-8577-1FAB66F4804C}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{EFF2E631-CB7C-4204-99B1-9664EDB2DD9E}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{7F7E9EC9-AE18-448E-8825-FC9B57426309}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{AD0963AB-BD13-4F03-A95D-F3D3EC74EA75}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{1B6C40F2-7D0C-4AFA-A73A-CF9F0EF26A47}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{DA9BA18F-43C9-4C29-9DBE-DB30A25F28CA}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{0D324A64-1086-4FEE-B4E2-47C2C66AE744}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{C9E6A89B-6F37-41BA-A28C-CEC0D151F324}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{78F3AA09-06F1-4BE3-99D4-FFBA6C8D5AA1}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{FDD1915E-4EFA-4F34-98B7-E23CD29233B9}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{D47EF382-1C9C-43B7-8A25-5D4FDD825646}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{904FE596-9DA0-416E-9695-516A349EA3FE}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{E2383DBD-B34F-44FC-ACDB-C1F9D6BAF440}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{8F647FB4-60F4-4862-83B3-FB3CE2D83353}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{B51F92CB-4190-4D11-A9B9-A645C11F2A13}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{73BFBA42-E54F-4ED6-A3A6-624AC248F7C0}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{B35C6C0D-DBB6-4789-8BAD-BE373CE632E2}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{F45A4757-8C13-4E97-8DDE-AE59C1DF9627}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{3C666438-8D0E-4502-A898-9B66FB396335}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{DAEDC17F-E5AE-4BF4-A8AE-D5ECBE25DB4C}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{FE17B78A-4360-4F3C-82CF-436CB16F6CDC}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{4B01A17C-49E2-4248-B604-0C1E242A2DB3}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{67D0D147-D111-4F16-898A-15BB2A986819}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{66BD5DF4-DC44-4A6E-8185-3A5610D45D84}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{D5C175FF-7E37-4635-95B7-AE917569132C}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{13BD87DA-2F38-4B6E-8CB6-E98B75BD7A32}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{0C54FDEC-4B7B-43E2-BA55-62D095D2B5D1}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{107575D5-A292-4C3F-B4F4-73ED9EEC4BB8}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{0291A881-67E3-4F65-91BD-8FD8B11EE917}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{222C7F93-2F4C-4D6C-9911-1D73DB187D32}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{D63D8058-F295-4B20-9991-80A203B32EEF}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{CE406458-ABBB-47C2-8892-32F4934C664D}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{EF449CDA-F01B-43C6-96AB-7D35FD81E7F1}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{090F0AAD-1D66-4FDD-A12B-740096689FFA}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{D9C3F160-A3EA-4EF3-BC99-D238F21192F2}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{FEDE19D8-7F57-4EFB-940C-DCBE5B0EDE05}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{6CEAC90E-AFE3-4B9A-ADCC-970AA94AFB9E}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{02136791-6886-4C19-8235-A90AC4A6E3C3}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{4129FEED-A05D-4ABA-B08B-9D6D6192EFC2}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{AA19F719-3625-440D-9F0E-FF2602228259}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{BCDFF958-F45E-4D6B-AE55-ADF0A39E01FC}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{3756C974-A0C7-470C-AF61-70062272D8AB}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{1C493B63-C560-4C05-8A9A-C22B40EBAF7F}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{F392B37D-62B1-4FB8-B91E-0F5BD9D6B039}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{4F78198D-F6EA-4E3D-B7A6-67952A701840}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{CFDE72D4-87F4-4A45-B752-BD7CD16464EC}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{CCB88F9B-9349-4166-B7C8-83AFA755A11F}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{B22AD7C4-6307-4D3C-A701-6B5E8B501B0E}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{9B6468B7-6313-4C3A-9077-F46045199183}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{8AD0DE09-00AB-437D-867D-7D28BE54070F}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{A87142F3-EB0E-4142-A641-8629FDA0A1F7}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{5BF57F10-BF80-4ECD-81AE-13396BC1F363}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{77A96996-6CE9-4C82-941D-6F4415524150}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{87725FE8-FFBB-4C66-AF14-663A4E682A91}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{CF32D441-AE2C-41A5-8BA5-6BE8363D7287}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{990317D8-508A-495F-8FDB-5C80032339AD}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{9B684773-E6B8-40F0-B2F9-405BBD1660C7}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{668C9FB2-6572-4886-8EFA-FB65926C56CE}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{20B56F7F-AB5D-43FE-B808-FD889E52BF3A}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{D3A81EB5-2612-43CA-890C-7721599C14BF}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{CFDA49F1-D3F8-417A-AA47-19C361CFC3E6}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{1C81AE93-E81B-4ABC-AC3F-7E538DBC5171}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{E002CA0B-AEC8-4895-B80B-B850F5D98F19}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{303ABFCD-DB75-4FD6-A153-960FFA23BBE3}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{33484A83-4968-4375-93B3-DBFD495664AE}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{D084421D-1928-4666-9DD5-D43340EE5E0A}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{1C9C2205-8F32-4D2C-82C6-F0605F0C506F}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{B9B271C7-C0C5-433D-9F9E-F1423D195C32}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{84385F4B-2C8A-45FA-BFC8-0BE993670E5F}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{4DB7C210-8930-41B8-ACBB-D5902F899B98}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{CDC4672A-DA68-4BDA-9C8E-D364AB805E56}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{50D5B905-1BDD-4616-9954-C5F302F8ADA3}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{B71E5275-9CF4-462C-AB5C-939EA24CC66E}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{1508EFD2-8AC8-4DC9-8AF1-195DECE31FD2}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{754A1264-3CB0-49F3-8CA0-E8B3F22353EA}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{C9DA3919-6E45-4324-9DA9-2BDE8A843D02}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D00-000000000000}">
      <formula1>"1,0,-1"</formula1>
    </dataValidation>
    <dataValidation type="list" allowBlank="1" showInputMessage="1" showErrorMessage="1" sqref="F7:F278" xr:uid="{00000000-0002-0000-0D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83EA6-E1D6-4105-BB91-979C554E3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535AB1-E338-406E-9F5E-1545C3E88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7DB422A-D940-4D66-AAF9-148D7CA85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1F4218FF-03D3-4930-8664-EF7EE5CEA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F6B0C26-1740-4CE1-B07B-C23873CCA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41637AAC-C7ED-4422-AE8C-A2B6E54D8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982761C5-F96F-46EF-A86B-8116DCD8E7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B6512F7-2A0B-4DA1-ACBE-C373568EA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FAD32B6-157A-4767-A006-4FBBDD7F73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54EFEC8C-871E-43DE-BCC4-A1B66FDAE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A0B0BE7-9AA3-473A-9590-E0F690C15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E335FF8-9AB3-4866-ADCB-B01B96E617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E919208-1313-4F84-B2E1-6D05E7715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D400AA3A-6C31-4964-9F7A-2D842B4A7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28F5F4-20D1-4A0F-A3BE-57218E229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04823300-1C60-4B02-AFAD-F58331B9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05BD4BF-75B5-44A1-AE7D-C77CD7BCB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469F2560-966B-45ED-9EFD-67BF91496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B8A680A-71B8-49C1-9BC9-2A76A3FB8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D62CABD-2394-403C-9348-2F93C1DC1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3384C41-EE0F-4738-9182-9E72731A8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5B7B5AC-DCAF-47C3-BD42-5853981C6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AADEDAB-0D91-4277-9A40-6A63EA279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A0647F-2440-4BA7-A734-2338BA21BD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E9B547B-DDCD-4B73-A7C2-C84720966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7C73C224-5AE1-4336-A6BB-65683B19C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27DE105-8789-41C7-992E-CEC6AC9790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BC4A345-81E1-49FC-8CDD-5F8318316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328DCF3-659F-425D-8D30-81EDBCACC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940749-9DDB-46AA-874B-E3FD5DA45B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6EC062-FB8B-4299-A4D8-873FEC27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3A5057C8-AC30-42DA-A197-C505E72D0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53F11E0-23FA-43FC-9888-EB9769C15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0517D01-B8AF-4F57-A3EA-0A4819686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E85B8885-6BC5-4566-950E-BFA7697A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22D9469-5417-4C53-A5DD-D11B4E652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F1CF798-E444-4516-9226-5980ED6CC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18B0D77C-0FD5-4F6C-A822-FF51CAB91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CDEF4ED-2819-4A1B-AE9D-161C036C7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5ADD4F6-10E1-4D37-8120-1FC592742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61D22569-1A56-47C7-95EA-31CFB477F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6E900C1-D0B0-4ED9-8B73-40F0012E16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035AC82-3705-4866-A026-E408F109F9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BE35C18-3549-4C5D-92E2-F395AB9294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AB604CC-8DFB-4BC5-A7C2-6828E0C3B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096D109-4044-4978-A1E5-A8559D49B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EE2F481-72D0-4064-B2E5-4551D15A7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A3BAB67-5DF6-4D47-A73A-1ECFBAFF4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F7A23FE-52B4-4DE0-9B3C-7BE042D7C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FC4DF48-9D49-42F6-B3AE-F7F542D59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D7A27DF-C30F-48BB-A0BD-F72C20257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9F32EF65-A1A4-46C9-8BEE-EA3338A181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37EC1C0-788B-4DCD-B985-575766426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E4473-363E-4745-A55B-B5B603852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D49D620-E375-40F2-83A1-E7A4928B3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33A56BD-49F8-4DDF-8577-1FAB66F48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FF2E631-CB7C-4204-99B1-9664EDB2DD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F7E9EC9-AE18-448E-8825-FC9B57426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D0963AB-BD13-4F03-A95D-F3D3EC74EA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6C40F2-7D0C-4AFA-A73A-CF9F0EF26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A9BA18F-43C9-4C29-9DBE-DB30A25F2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324A64-1086-4FEE-B4E2-47C2C66A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9E6A89B-6F37-41BA-A28C-CEC0D151F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F3AA09-06F1-4BE3-99D4-FFBA6C8D5A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DD1915E-4EFA-4F34-98B7-E23CD2923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7EF382-1C9C-43B7-8A25-5D4FDD8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04FE596-9DA0-416E-9695-516A349EA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E2383DBD-B34F-44FC-ACDB-C1F9D6BAF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8F647FB4-60F4-4862-83B3-FB3CE2D83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51F92CB-4190-4D11-A9B9-A645C11F2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3BFBA42-E54F-4ED6-A3A6-624AC248F7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35C6C0D-DBB6-4789-8BAD-BE373CE632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45A4757-8C13-4E97-8DDE-AE59C1DF9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666438-8D0E-4502-A898-9B66FB396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AEDC17F-E5AE-4BF4-A8AE-D5ECBE25D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E17B78A-4360-4F3C-82CF-436CB16F6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01A17C-49E2-4248-B604-0C1E242A2D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7D0D147-D111-4F16-898A-15BB2A98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6BD5DF4-DC44-4A6E-8185-3A5610D45D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5C175FF-7E37-4635-95B7-AE9175691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3BD87DA-2F38-4B6E-8CB6-E98B75BD7A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C54FDEC-4B7B-43E2-BA55-62D095D2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07575D5-A292-4C3F-B4F4-73ED9EEC4B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291A881-67E3-4F65-91BD-8FD8B11EE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22C7F93-2F4C-4D6C-9911-1D73DB187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63D8058-F295-4B20-9991-80A203B3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E406458-ABBB-47C2-8892-32F4934C6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F449CDA-F01B-43C6-96AB-7D35FD81E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90F0AAD-1D66-4FDD-A12B-740096689F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9C3F160-A3EA-4EF3-BC99-D238F2119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EDE19D8-7F57-4EFB-940C-DCBE5B0E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CEAC90E-AFE3-4B9A-ADCC-970AA94AF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2136791-6886-4C19-8235-A90AC4A6E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4129FEED-A05D-4ABA-B08B-9D6D6192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A19F719-3625-440D-9F0E-FF2602228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CDFF958-F45E-4D6B-AE55-ADF0A39E0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756C974-A0C7-470C-AF61-70062272D8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493B63-C560-4C05-8A9A-C22B40EBA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392B37D-62B1-4FB8-B91E-0F5BD9D6B0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F78198D-F6EA-4E3D-B7A6-67952A701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FDE72D4-87F4-4A45-B752-BD7CD16464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CB88F9B-9349-4166-B7C8-83AFA755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22AD7C4-6307-4D3C-A701-6B5E8B501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B6468B7-6313-4C3A-9077-F46045199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8AD0DE09-00AB-437D-867D-7D28BE54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A87142F3-EB0E-4142-A641-8629FDA0A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BF57F10-BF80-4ECD-81AE-13396BC1F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77A96996-6CE9-4C82-941D-6F4415524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7725FE8-FFBB-4C66-AF14-663A4E682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CF32D441-AE2C-41A5-8BA5-6BE8363D7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0317D8-508A-495F-8FDB-5C8003233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B684773-E6B8-40F0-B2F9-405BBD16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68C9FB2-6572-4886-8EFA-FB65926C56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0B56F7F-AB5D-43FE-B808-FD889E52B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3A81EB5-2612-43CA-890C-7721599C1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FDA49F1-D3F8-417A-AA47-19C361CFC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C81AE93-E81B-4ABC-AC3F-7E538DBC5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E002CA0B-AEC8-4895-B80B-B850F5D9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03ABFCD-DB75-4FD6-A153-960FFA23B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3484A83-4968-4375-93B3-DBFD49566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D084421D-1928-4666-9DD5-D43340EE5E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C9C2205-8F32-4D2C-82C6-F0605F0C5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9B271C7-C0C5-433D-9F9E-F1423D195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385F4B-2C8A-45FA-BFC8-0BE993670E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DB7C210-8930-41B8-ACBB-D5902F899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DC4672A-DA68-4BDA-9C8E-D364AB805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D5B905-1BDD-4616-9954-C5F302F8A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71E5275-9CF4-462C-AB5C-939EA24CC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1508EFD2-8AC8-4DC9-8AF1-195DECE31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54A1264-3CB0-49F3-8CA0-E8B3F2235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9DA3919-6E45-4324-9DA9-2BDE8A843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E1C562FA-9D54-45B1-BD6B-EEC0867356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4141F9EC-6B97-410B-82C1-12BAA81C4F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F4736AA5-C20A-4E27-BAFF-D7058322CB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4B0C4927-3779-43F6-BB35-9F4CD0E7B7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78C41046-2159-498A-8B10-7F1055530D9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DFA58793-86FA-4F5B-BE89-2104B7D2CC6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C8F1828F-DE67-4019-A655-FF70123D5E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2208EC88-DC23-487C-B6D4-FAD5E9A407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CD973E8B-EA59-40AE-ACC3-888B8BBF4B7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4B354824-C589-448D-A94C-4CF30F356E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E4E339AA-DC7E-4920-A49A-73B24C6404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C0F3FC9-9AEF-406D-903C-DEF1D76851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8160617C-C2CC-4DAF-B45B-83CF61E26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A6DF7C1-92D6-4B04-862F-530DD538F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ED23D1DA-CFE9-4327-8D31-5EE0459C11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A4ED71AB-E9FF-45C8-A5C7-D1D449CA6E0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AC00A1CC-4D38-4F87-8BA1-575E6E6813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BC12D90C-E08D-43D3-B2DC-8DA882B3D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E45E8991-A665-427D-9DFE-AB6C3F964D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41C54E8B-D91F-4879-9B37-FCCB4C6A69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7BCBE257-5697-4BFB-A795-33C8C8079D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683E9C51-4FB9-461E-8AF3-A40BF3EC5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A0897134-DD17-4A02-B739-C29D8D0C31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C9343EB5-32CC-4CEA-BDB4-158AB30A30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932DBD86-0F01-4A22-81E7-B17923B6A08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A46472BC-3265-4829-8521-794C1C311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01F0D98A-34C6-4A3E-987C-E20F87B2CE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3AD22375-5FA5-4D84-8E2C-543AD8BA51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5117EC37-B597-4C1A-BEBE-9255B927ED7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73E51724-B6D0-4562-ACEE-3713487874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980E6E32-966B-432A-B9A8-E343211672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784F702-8DBE-4099-8874-F65ADCD1EC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53ADDAE4-F6F2-4A1E-8DF3-FF151C8302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F53A4CD1-F0BD-4FF5-B169-8AA8AB6CB1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55EB0181-BCE7-4C31-92BC-0AA49C9DBD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6DCAE88-3C92-4A0A-82C9-8D4FE761B4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6DAC2E46-E9D2-414E-9C9F-5ACF3326A5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AB88C686-8725-4704-A1AE-A4434E712C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55A9F2BF-E308-4DE1-A1B5-1409B98298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6EF9D78A-FD14-4987-AE50-568FD13E61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4D89A280-27A2-4CCE-B7E1-FB7634D417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0BA27CE8-7F5F-4FD4-9D3C-0D0029ABB9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FED62A-1171-4EAD-91B0-E35EAB19255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11D0358-97F8-4194-8FBE-A9E37960A2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FC2FAD33-789C-4E2A-B8D8-E3F3F2FA4EB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873A1F-1DF2-4BB2-8BDB-4AEBAF3EA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E2406B6F-7A92-4100-B9DF-9CF3D43FF0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0BC8A0D3-C071-4BD0-9079-C1480A3F6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E83376E-03E1-441B-BA4F-36B3527AEC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9D589A18-2E37-4BEC-8B56-E735CBA134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8EC3FD84-CD67-4F81-9B36-BF5F850CA14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CDB5E53-86F8-428C-9327-C0B6C107A3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056EBEA4-FF0D-4D4A-A110-E13D4CB429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574CACBB-B5BE-4B57-905C-2F877B75F03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A7E516C-7D37-4EFB-985E-E50F112824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7AFA13B-0547-4100-8BBD-85EBC82451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8AF076D0-1212-4D85-868C-3CF3F80723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F35D37C0-31FB-4ACF-9BFC-13C3EFBECC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E48E02CF-4C03-4FBF-A62C-348B108F27F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333D-5735-4290-84B8-D36026D861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28052A65-7E51-4D40-8A88-3FA0E22FC0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31CF400B-15A3-486A-A178-FDF783D6FE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83909F2F-2657-4D3E-9B5F-5FBEABAEFA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A609DA23-8A40-45D8-B8D6-0D659366CF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247C607B-F5E6-4F6D-9591-46CFCDD39C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6BB3337A-7F95-45E4-A401-E59B7DFB44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99612357-69A7-410C-B6B1-76A1CEBFA1C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C468AC33-E2B7-41C1-9A76-DCAC95ACDAC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A39C227E-1A1E-4553-803F-181BF1FE5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7E79891B-020A-4933-8A67-1792C1DCC4C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B5ED6952-6838-4A1D-B576-C6CE8ED2CA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83EA11FF-D82F-45F9-AF47-D38AB36678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4C109D1F-50B3-4943-8751-3155FCE40A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ED800825-7AC5-4DF5-9EAB-F41C18BCA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B1C366A2-66BE-42B5-AD07-0120D4ED4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B9E58935-CBFB-44D3-BFB5-5C85C15EC47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D43DBE71-2FAB-4033-A8F5-30C51CD9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06F72583-C74E-4E73-A5F2-1334E0DDC4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C24164D6-447B-4FFF-B491-C9B9D1493A9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A1D5EC39-5A4C-4DB0-9934-1ACD70EEF82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8390A90E-5B6D-4128-BC8F-169D7EA573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484849CA-8998-4AB7-B638-4EA4ED99C1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CD60DA-EF2F-4EB6-B1DC-81132070FE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072DBAD-55FF-4789-81AF-B27C393210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C24E2D9E-6F14-4756-A2A8-1AE766CD2A2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AB073B0C-91A9-47D4-9CA9-4939DBDCE69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2B1C364-A971-49E0-80ED-E8BC74D3F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1E9F5EF1-E1DD-4CCC-93C4-88BB2555E5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B6DBF3E6-6667-4276-96BB-E5B68BE123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A2EDACD6-C7B6-499A-A049-CECDE05061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58D93277-5FA1-4B9F-99EB-0A1D0E89E5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A43FF043-5A78-4B1D-A161-173FFB95E62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6F20C730-AFDC-4A9E-B1E4-6B7B9164E7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2F259946-EF0C-49CA-8068-BE8214EB1D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FAE2F5B7-4CC7-4C0E-BDD5-50D04D30F61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61CB5899-139A-4031-86EB-25DF6D334D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D79A4DB2-6D78-427B-81D4-FD73CD7747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3B532346-9F05-48BD-8F77-B723E2D96F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68B15F65-8A9D-49D8-AA03-7231C60B6D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D5D98FC8-3219-48A3-A228-5D50F80C115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D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D00-000003000000}">
          <x14:formula1>
            <xm:f>Name!$B$2:$B$112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3" sqref="E13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{19949225-1971-4568-8176-422E8F55F5F3}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{2CDDCD34-7334-49AE-8D1B-7F6ED0C97C22}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{3C3E2813-CFED-4BBE-B278-D81382CC4A05}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{2C0C0ED2-BE9E-48BB-8FEC-3041CCCF2002}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{79365799-B41E-4ABA-8429-927E8B90469D}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{317F2C5D-FE21-41A1-8E59-F96909857CE9}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{AA65B17A-056D-4F1E-A101-14C71AE1A8EB}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{3A7508CF-2BDA-474C-85D0-CDF735A7DD42}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{9C0F87B9-134D-45D8-A847-4017770C1E61}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{DE551904-BE6E-43ED-A4E7-1C79C1C82D16}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{CC90CD0A-05F1-455E-B531-3DA077C8809A}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{8D2C4968-14DE-4BDC-93CB-32940DE79495}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{DDAE78A3-37A9-4DA6-AC4A-9E7710120F43}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{B61B698B-50C7-4F08-BFA8-7834CF16D23A}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{696FFF99-1551-4598-BEFD-14EC4F145E76}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{3385DD12-35CB-4982-BF67-7D355C944018}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{F69D11D3-84B8-4017-8F84-EAF93EE6B515}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{9001452B-88D4-46F8-A17E-A31DF9581CD8}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{A27E85F6-E713-4866-A256-3BF1AAC73A30}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{BFCBA688-47F6-488A-956D-8B16F5587B12}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{2705EA46-40E3-4AF3-82F3-4C02D853DC77}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{1F3B5D2B-5921-47CA-B54A-DD1D29086F04}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{9B701B83-8339-41E7-A319-EB39FB881296}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{50560B38-570D-4C72-BCDD-E80F89E92083}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{3E81F302-1B86-41E5-9429-6DB7292C0FFC}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{2E171247-C04D-477B-A441-1D15B2FB54C0}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{4F31DB01-B74E-4011-990A-7B067FC22FC8}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{46BD883E-A08A-4BA8-A980-8F7234664EA4}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{19EEB124-3C04-4C25-BD9D-A173C269BA25}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{74C5E21B-5639-43B4-903E-0D503E068F87}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{83BFF062-8E68-4F14-8AEA-EE2105735B92}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{C185C227-F6BE-487D-A7C3-11643E7A45E6}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{AE756F64-2D9A-4E70-8E49-719AC83D3883}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{A7DA1ADA-6914-4468-A73B-C8DDF4DF6EE9}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{1B5E90DC-2093-4837-A685-817F79F37384}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{29A795BC-6157-4F2A-9BF3-576DFC13632C}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{7EF0C7B6-32C0-47D9-A50A-7A88D65CEE10}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{5F02AF7E-F260-44B9-BC6A-D9AE6CF55ADE}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{AF1E4956-9D88-4300-8049-627415F5F425}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{09F60E28-2E6F-44D3-9917-67C6ADECF798}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{179FDDDE-6E69-4E7F-AC08-0EEC16EC9BAC}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{B600C0FF-1123-497D-9A2E-2EBFDFEFE6A9}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{08DA7BC9-F0EE-4618-A97C-9BFD1D892601}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{319689E1-E10F-4B84-9EFA-884380134B20}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{B68FB06E-7C82-4703-96E2-B8751AA99E69}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{B3EED44E-C2BC-4251-BC64-6EF1E137CD37}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{E5D7E092-BDA2-4463-A517-DAC9311F9483}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{3BD46EB9-9ACC-41C6-84E9-661587D8F4A0}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{82169F04-6132-40A7-ADFD-7C76DAF67840}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{D3C56581-24C2-42E0-81D1-9898E8B8F16D}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{813DF177-24AB-4EB5-9AAB-3E0BAA80308B}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{38E82670-B235-4DCA-B024-863FCBE600D3}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{7A870482-517D-4EB1-AB34-5519403A220E}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{7079FE4E-08A1-46F4-922B-D74B1906C622}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{AAA4D6CD-BA5E-4B2B-A486-0EDBAC18CF17}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{E61D1A46-2A40-422C-B29C-EE4B489DC8B4}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{42731BFA-7CFD-4F11-8581-2F841ECC9E5D}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{9CF9B134-6551-4D21-83D9-205690D7F933}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{0091E4A4-A432-41F8-AFEA-36D710CDA292}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{11D67468-E7E0-4AC5-87CD-801B7D6E8D60}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{031DFF3B-4B75-4C75-8B42-14C1E993259F}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{644470D6-889D-40F5-9237-C5139323730B}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{70EC51C8-005F-465A-8B94-ED134984A42A}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{74E87F9E-8C7B-4CD6-BB3C-4D9721DE9FF4}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{838FA87C-CE1B-4832-998C-94587FB1BD04}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{DCEB5E74-C1C4-4415-BAC0-5CC13E082996}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{32484275-E52E-4F01-AF86-1085CA1670CA}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{AD920808-E35B-4412-99BB-FBBACAAC8C8F}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{502B7FC0-E0E6-47B2-B2D9-F0AB0DEAC368}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{9375AAAC-19B3-4635-B36F-159D65EE20AE}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{BCED2FFC-D840-478B-B822-736E56A9BE8D}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{8B63AEB3-B95A-418B-B5A9-E36D14568187}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{EFA040CA-C08D-4F39-BC2C-C9D8943DBBB0}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{3CF0C3AF-62C8-407B-AD62-A82CFE4FA323}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{B5400A71-D417-43CC-95D0-FD5C0852C53F}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{94299AE4-4BAE-43B7-83BB-D400CF8F6EBA}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{416697D1-B39D-49CA-B54C-286806D94A79}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{01C3D5B3-1BEA-4FD4-A914-0E1FA5AFEAC8}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{A07C5868-5B21-4419-8CB8-D5BA6E0B5914}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{56AA8916-3759-49D8-A3D8-E58A380F6AB0}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{E5554F13-DCFE-408C-A558-8E6C396C1C7F}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{4986F4BE-40C3-444B-AF72-CA9F6843EFA3}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{8B8642AB-7CAC-4ADD-A5C0-53155D50C9E6}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{CA41B817-D0E8-46D2-8F1A-DEBFECFDCA5C}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{AEA37B82-3C92-4D45-9B54-E5305EE83E77}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{88DD2629-4C6A-4019-8E37-51C8C3DE4061}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{AD42BD28-9122-4C66-8493-D7AD544FACC9}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{0A887975-5805-4868-B89F-9D4709573EA7}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{8511EBE2-9AA2-4513-984B-FE28CE90FD6D}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{481871F9-1B57-4372-A6C1-B2E41537810A}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{0404DAE0-8203-4432-A2B3-0EC5B44711C9}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{833FDD5D-B650-4CBC-B903-1B39AE863318}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{3ACF7805-B00B-462D-8595-82A81E38FE8A}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{60B93703-BD5B-4D96-8C7A-4D7136765465}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{A69EA3DC-3FFD-46FD-BC18-7E59900C1AB3}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{1996CAE3-D006-4046-923B-0B473D334E3B}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{4B6DD43C-AB13-42F2-B346-BC94C2F5D37D}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{C155EE81-D231-4F5C-BA4B-688F9058EA5C}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{ACF1AC36-5519-47C7-8F51-1008111A3C04}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{C8428BCB-EF08-471C-BF7E-84F96C4EB0EC}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{5D23D99E-525F-4F2C-B0E7-1EBA0BC4B57D}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{49CDA0DA-E779-44AF-9ED6-33D543BF24B7}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{E2FD9E49-4247-40C8-8556-1B3C7BF744D1}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{393D12BC-7148-4F58-ADC2-CCDDB4261550}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{6A358B3B-62DD-418C-9328-D5CD2BEADD77}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{C8B4B85F-FA78-455B-A1CA-929ABDCE9CFD}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{C9E65B69-996C-48CA-B87F-0350548287DE}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{415AEFC0-C50B-4847-B915-63757B3589EB}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{B2B3C088-C621-4A51-819D-CECB71C08178}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{1DB71D6C-372E-4BEF-A685-0245E285A294}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{F2FEC8D3-C1FF-42B4-84B8-353E975AC129}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{4422A249-8A71-4409-84B8-08C3EEF917AF}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{0252F4C2-AD49-4821-943A-B57BF2FF6EC0}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{6A614BB8-254F-4BD3-BF2A-A0818969C9FC}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{D8390CA0-F893-4F8C-AA14-C1486456CBE5}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{EADC3E6C-48EF-4085-A4C2-2DC5007EB705}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{9E677146-9EF5-48FF-BB31-12740CADC756}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{22D5B35E-D8BC-4A35-B9B1-D6342EB4972F}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{A33AF539-F1EF-4646-9FBD-1EB70ECE78DE}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{A045E600-DBF0-4488-98B3-CFE73550178F}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{9B32B581-F9ED-46DB-B02A-5925BA3A54A9}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{01A255C5-6D25-4EC7-8E25-AA7C5526FA64}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{5C092A96-5AC9-44C9-93A9-D45FDDED5D87}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{A8611937-06DB-4F23-B9B0-2338AD7FC345}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{4AFF66A7-C635-44CC-9CBF-6C5DBC39155A}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{FF982A01-35E3-47EF-8CF4-EA62F9E43C9C}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{BF5EDAF1-277C-4946-97DB-E602866C988E}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{F4B24E4C-94D9-4D9F-8B49-299ED231239B}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{7021D8A7-C571-4312-8CEA-56D1B315CBF6}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{E616D3DE-73B4-4D22-8BA6-0FA6DE003387}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{777B6079-09E6-4BC3-9F24-C0B5A14D7EF4}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E00-000000000000}">
      <formula1>"1,0,-1"</formula1>
    </dataValidation>
    <dataValidation type="list" allowBlank="1" showInputMessage="1" showErrorMessage="1" sqref="F7:F278" xr:uid="{00000000-0002-0000-0E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E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49225-1971-4568-8176-422E8F55F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DDCD34-7334-49AE-8D1B-7F6ED0C97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3C3E2813-CFED-4BBE-B278-D81382CC4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0C0ED2-BE9E-48BB-8FEC-3041CCCF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9365799-B41E-4ABA-8429-927E8B904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317F2C5D-FE21-41A1-8E59-F96909857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AA65B17A-056D-4F1E-A101-14C71AE1A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3A7508CF-2BDA-474C-85D0-CDF735A7D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9C0F87B9-134D-45D8-A847-4017770C1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DE551904-BE6E-43ED-A4E7-1C79C1C82D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C90CD0A-05F1-455E-B531-3DA077C88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8D2C4968-14DE-4BDC-93CB-32940DE79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DAE78A3-37A9-4DA6-AC4A-9E7710120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61B698B-50C7-4F08-BFA8-7834CF16D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96FFF99-1551-4598-BEFD-14EC4F145E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3385DD12-35CB-4982-BF67-7D355C9440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F69D11D3-84B8-4017-8F84-EAF93EE6B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001452B-88D4-46F8-A17E-A31DF9581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A27E85F6-E713-4866-A256-3BF1AAC73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FCBA688-47F6-488A-956D-8B16F5587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705EA46-40E3-4AF3-82F3-4C02D853D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F3B5D2B-5921-47CA-B54A-DD1D29086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9B701B83-8339-41E7-A319-EB39FB881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50560B38-570D-4C72-BCDD-E80F89E92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81F302-1B86-41E5-9429-6DB7292C0F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E171247-C04D-477B-A441-1D15B2FB5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F31DB01-B74E-4011-990A-7B067FC22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6BD883E-A08A-4BA8-A980-8F7234664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19EEB124-3C04-4C25-BD9D-A173C269B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74C5E21B-5639-43B4-903E-0D503E068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83BFF062-8E68-4F14-8AEA-EE2105735B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185C227-F6BE-487D-A7C3-11643E7A4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E756F64-2D9A-4E70-8E49-719AC83D38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7DA1ADA-6914-4468-A73B-C8DDF4DF6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1B5E90DC-2093-4837-A685-817F79F37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9A795BC-6157-4F2A-9BF3-576DFC136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EF0C7B6-32C0-47D9-A50A-7A88D65CE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F02AF7E-F260-44B9-BC6A-D9AE6CF55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AF1E4956-9D88-4300-8049-627415F5F4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09F60E28-2E6F-44D3-9917-67C6ADECF7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179FDDDE-6E69-4E7F-AC08-0EEC16EC9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600C0FF-1123-497D-9A2E-2EBFDFEFE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8DA7BC9-F0EE-4618-A97C-9BFD1D892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19689E1-E10F-4B84-9EFA-884380134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68FB06E-7C82-4703-96E2-B8751AA99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3EED44E-C2BC-4251-BC64-6EF1E137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E5D7E092-BDA2-4463-A517-DAC9311F9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BD46EB9-9ACC-41C6-84E9-661587D8F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2169F04-6132-40A7-ADFD-7C76DAF67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3C56581-24C2-42E0-81D1-9898E8B8F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13DF177-24AB-4EB5-9AAB-3E0BAA8030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8E82670-B235-4DCA-B024-863FCBE60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A870482-517D-4EB1-AB34-5519403A2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079FE4E-08A1-46F4-922B-D74B1906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AAA4D6CD-BA5E-4B2B-A486-0EDBAC18C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61D1A46-2A40-422C-B29C-EE4B489DC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2731BFA-7CFD-4F11-8581-2F841ECC9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9CF9B134-6551-4D21-83D9-205690D7F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0091E4A4-A432-41F8-AFEA-36D710CDA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1D67468-E7E0-4AC5-87CD-801B7D6E8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31DFF3B-4B75-4C75-8B42-14C1E9932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44470D6-889D-40F5-9237-C51393237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70EC51C8-005F-465A-8B94-ED134984A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4E87F9E-8C7B-4CD6-BB3C-4D9721DE9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838FA87C-CE1B-4832-998C-94587FB1B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CEB5E74-C1C4-4415-BAC0-5CC13E082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32484275-E52E-4F01-AF86-1085CA167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D920808-E35B-4412-99BB-FBBACAAC8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502B7FC0-E0E6-47B2-B2D9-F0AB0DEAC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375AAAC-19B3-4635-B36F-159D65EE2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CED2FFC-D840-478B-B822-736E56A9BE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B63AEB3-B95A-418B-B5A9-E36D1456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FA040CA-C08D-4F39-BC2C-C9D8943DBB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F0C3AF-62C8-407B-AD62-A82CFE4F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5400A71-D417-43CC-95D0-FD5C0852C5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4299AE4-4BAE-43B7-83BB-D400CF8F6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16697D1-B39D-49CA-B54C-286806D94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01C3D5B3-1BEA-4FD4-A914-0E1FA5AFE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A07C5868-5B21-4419-8CB8-D5BA6E0B5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6AA8916-3759-49D8-A3D8-E58A380F6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5554F13-DCFE-408C-A558-8E6C396C1C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986F4BE-40C3-444B-AF72-CA9F6843E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8B8642AB-7CAC-4ADD-A5C0-53155D50C9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A41B817-D0E8-46D2-8F1A-DEBFECFDCA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EA37B82-3C92-4D45-9B54-E5305EE83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88DD2629-4C6A-4019-8E37-51C8C3DE4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D42BD28-9122-4C66-8493-D7AD544FA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A887975-5805-4868-B89F-9D4709573E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511EBE2-9AA2-4513-984B-FE28CE90FD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81871F9-1B57-4372-A6C1-B2E415378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404DAE0-8203-4432-A2B3-0EC5B44711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33FDD5D-B650-4CBC-B903-1B39AE863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ACF7805-B00B-462D-8595-82A81E38F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0B93703-BD5B-4D96-8C7A-4D7136765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69EA3DC-3FFD-46FD-BC18-7E59900C1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996CAE3-D006-4046-923B-0B473D334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B6DD43C-AB13-42F2-B346-BC94C2F5D3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155EE81-D231-4F5C-BA4B-688F9058E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ACF1AC36-5519-47C7-8F51-1008111A3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8428BCB-EF08-471C-BF7E-84F96C4EB0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D23D99E-525F-4F2C-B0E7-1EBA0BC4B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9CDA0DA-E779-44AF-9ED6-33D543BF2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2FD9E49-4247-40C8-8556-1B3C7BF74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393D12BC-7148-4F58-ADC2-CCDDB4261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A358B3B-62DD-418C-9328-D5CD2BEAD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8B4B85F-FA78-455B-A1CA-929ABDCE9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9E65B69-996C-48CA-B87F-035054828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5AEFC0-C50B-4847-B915-63757B358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B2B3C088-C621-4A51-819D-CECB71C08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DB71D6C-372E-4BEF-A685-0245E285A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FEC8D3-C1FF-42B4-84B8-353E975AC1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422A249-8A71-4409-84B8-08C3EEF9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252F4C2-AD49-4821-943A-B57BF2FF6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A614BB8-254F-4BD3-BF2A-A0818969C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8390CA0-F893-4F8C-AA14-C1486456C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ADC3E6C-48EF-4085-A4C2-2DC5007EB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9E677146-9EF5-48FF-BB31-12740CADC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2D5B35E-D8BC-4A35-B9B1-D6342EB49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33AF539-F1EF-4646-9FBD-1EB70ECE78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045E600-DBF0-4488-98B3-CFE735501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B32B581-F9ED-46DB-B02A-5925BA3A54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01A255C5-6D25-4EC7-8E25-AA7C5526F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C092A96-5AC9-44C9-93A9-D45FDDED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611937-06DB-4F23-B9B0-2338AD7FC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AFF66A7-C635-44CC-9CBF-6C5DBC391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F982A01-35E3-47EF-8CF4-EA62F9E43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F5EDAF1-277C-4946-97DB-E602866C9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4B24E4C-94D9-4D9F-8B49-299ED23123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021D8A7-C571-4312-8CEA-56D1B315CB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616D3DE-73B4-4D22-8BA6-0FA6DE003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77B6079-09E6-4BC3-9F24-C0B5A14D7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332FA6E6-F4F1-4485-96ED-6B13A2320D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FD7F46E5-FA6D-449C-84C0-021F7545C4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663287E8-3D8A-4B86-A44B-17ECF7C8A5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78A3304C-3922-4E5D-9791-C3D3C062556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B5A5923D-5514-49F0-871D-3DE05BF4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E6E46C03-7A80-43F0-9DC3-001B6CB610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CD0A9D3-CC7E-40CE-A83E-776064DFED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24DBEBC-89A0-47DD-B3D6-67FAA93EE2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86E09C3A-557B-4001-B3CA-E3ABE1D9AF6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60A11094-9E85-452B-BE8E-7FB588C5CD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3EDEF53E-646F-417A-BEB1-3706B42953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2D1A3D76-0A83-41D2-A750-589E324B8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9D62D291-024D-4907-969B-83B9FB181F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6E798BFB-118E-4617-B357-F7CC624069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17D6DF38-DB74-4A91-8511-EC9A3C85507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660CB02D-547C-41C4-B0C7-AC7DBFA9FD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F3A59200-6D4E-4D2F-B1B0-9A969EF6F80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737CF622-30F3-4C45-9CB6-0B49F2B5DC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678D5F3F-D5EA-47B8-941E-30415DE72C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73F0A8C9-1A42-4180-AD4C-3065DB670BC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53926621-3574-4C4B-9929-C4B0F844C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CE7918FA-8C58-43D1-9399-14092D96392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5A68EECE-F27A-4A16-AD37-F14CB06CAD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19547F39-B387-4C45-B19E-5AA557A508C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397B9BB-9860-44C7-A1B4-E2DA435BF7A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2D67859C-1714-4748-AA6C-F0258A1E22C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88B128C8-0241-45DF-AF61-BFA0A64EB4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263FEBA9-9D53-4252-AF81-3C657D25B7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8F1007-838D-4464-836D-4AD80038AA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A1E6D17C-6D0B-486A-814B-D5311C6A9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D372273A-8E10-4A6A-9DA4-D01EF7237F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204D5FE7-CE1D-47FC-A1A8-18F92BA66A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C1B96C4A-E41C-48F8-9644-38BC57DEACC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5D255AAF-7AA3-451E-89B5-CE0CFCC2097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566BFDE8-3B2C-45DD-89EA-BDE999CE574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7CC91EC3-CD6D-44A4-A0B9-C546575420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26434EB8-20C9-4CA7-BDFA-1FB660C2A7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4C1DEFAC-E7AC-4B14-87B8-A85E665366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25863701-254C-49C0-BA95-E6A33731B9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EF88FE43-8C1E-474E-86F3-4B21246A2C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2DFB7B58-9C32-48F4-932F-2E0B843649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8DC5A0E-AE94-4A3D-87D0-EAA8E4479A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A691B6D1-FBFF-452D-BE57-AC12A051AB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63780880-E13F-4C55-A572-89A4522823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008B8C72-661D-4238-B671-B451E6EF5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8FB1E289-48B1-4012-8367-7C10720E5A9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15123C73-976F-447B-9024-D838286B96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1E59BA19-6306-41E0-A455-DAA011EB155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6FB1B536-6ACD-4499-B733-04D96D457A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DBFFB672-0018-45E9-BAE5-3BAD894C1C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86753D24-B203-4D49-827B-5974D098B9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DD3F0E36-5880-47E4-BBA5-8AC717C433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450AD070-5845-4917-92B8-E46B78C83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1B89348-C5D5-483F-AA84-C268A6A931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65834F88-845E-41F2-9515-FCE4A5F54E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587C2382-7884-410F-9168-0B2AA7A7BE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1940AE1F-9FED-43CE-9BF1-77AEAA3C10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C452F782-4E53-4696-8656-2E05D2A5D2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3351D0FE-5BF8-490D-BE98-AD0D3F39C6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99F4463-9533-48CB-BE7C-946BA823F4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154C40EF-7561-4F68-AEA6-14A7AACD2C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DB3E0E41-7859-4548-9354-B42FF8E18A8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89F03354-9DB6-46BE-9005-6F177F3CA4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ABAED93D-DD3F-48A5-A29A-D881DFBCF7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3F7AC58E-7D50-49C4-8798-01F710DC9B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59423F3D-EEC8-46FC-A421-66EDDC79D88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7762C10B-53B3-4CE1-B941-3DBFC85E23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1E2CFF30-66B8-4019-BE44-C9546C38E0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9D540B51-91F0-4C4E-9E3B-CD8F7F9A2E1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8F7377B1-CC77-4B6D-AFD4-E8E3F29FEC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334999ED-2DB7-4897-B0FB-03B1657654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1FEDDCBA-D3D4-45D3-BA5D-211E87D671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7F010A59-6FC1-40C6-9C71-643D280942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5C8B7405-682F-48A3-948F-8CD2458309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74E53A77-F88C-41EF-8D66-CAC1A92D01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BBE64CED-3C1F-4377-A740-76B6BA911E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1C8FC2D-7614-42CF-8E23-14C946A836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2094A21-F202-453E-8576-94993A3135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69E8FEF1-B1FF-4C94-96E3-E00CCD2ED4A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ED3594C-F438-427F-8B3C-BA5F7A2AF9F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99382541-1385-4CD4-9080-4D00DEEF91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A0E10A7-35F7-4451-A067-418DECB63C6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06887E7A-7E1A-4BFE-9538-C7B617833D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C496A1F5-C126-449C-B8D4-508281CCB6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3A2BBC3E-3D1F-46C2-9D7C-1EA53C40F7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51A31EDA-4EAF-4419-AE2F-5742F44DC6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57157F6B-4053-4965-B41B-8F5BC13B431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7D52E247-B90D-41DF-AAB1-66E744665EF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1B3EC9FA-86C7-465C-BDEC-F99C7C8E2F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4884B2E8-FF1A-487A-B306-8F77DC6D8D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03550488-E1A8-49CF-8B6C-59068F35C1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76828BB1-6418-491D-B359-CACCF1AEED9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90A33DE5-BB53-4870-8008-E5D26912F3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0D2BCD4F-759D-49B0-BD5A-78083E3990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C2DBB335-8608-44CA-9175-5236431650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859C654C-C009-4B56-ADCB-802B48DB45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B5BEC5DA-9ED1-4FE5-892E-BB3D029F87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04907AB0-1EEE-40DA-AFF9-A79AE6524D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7AFC761-EEB1-46CC-8A8C-FCE1AABDE8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ACA35BD9-2AA4-4124-A99F-2114648D9D6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3000000}">
          <x14:formula1>
            <xm:f>Name!$B$2:$B$111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Upload</vt:lpstr>
      <vt:lpstr>Name</vt:lpstr>
      <vt:lpstr>Charge Code</vt:lpstr>
      <vt:lpstr>PM Tools 1 </vt:lpstr>
      <vt:lpstr>PM Tools 2</vt:lpstr>
      <vt:lpstr>TimeSheet</vt:lpstr>
      <vt:lpstr>PM Tools 3</vt:lpstr>
      <vt:lpstr>PM Tools 4</vt:lpstr>
      <vt:lpstr>PM Tools 8</vt:lpstr>
      <vt:lpstr>PM Tools 9</vt:lpstr>
      <vt:lpstr>PM Tools 10</vt:lpstr>
      <vt:lpstr>DaftarNama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Teguh Santoso</dc:creator>
  <cp:lastModifiedBy>muadz</cp:lastModifiedBy>
  <dcterms:created xsi:type="dcterms:W3CDTF">2020-06-10T04:16:04Z</dcterms:created>
  <dcterms:modified xsi:type="dcterms:W3CDTF">2022-09-05T12:26:25Z</dcterms:modified>
</cp:coreProperties>
</file>