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xa5674\Desktop\"/>
    </mc:Choice>
  </mc:AlternateContent>
  <xr:revisionPtr revIDLastSave="0" documentId="13_ncr:1_{FFCF6D7B-E2EC-4C5E-96D2-48F8AE41F50E}" xr6:coauthVersionLast="47" xr6:coauthVersionMax="47" xr10:uidLastSave="{00000000-0000-0000-0000-000000000000}"/>
  <bookViews>
    <workbookView xWindow="1170" yWindow="1170" windowWidth="21600" windowHeight="11295" xr2:uid="{495E903B-BCCD-4970-AFE4-40DE6B4A94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R51" i="1"/>
  <c r="R52" i="1"/>
  <c r="R39" i="1"/>
  <c r="R40" i="1"/>
  <c r="R41" i="1"/>
  <c r="R42" i="1"/>
  <c r="R43" i="1"/>
  <c r="R44" i="1"/>
  <c r="R45" i="1"/>
  <c r="R46" i="1"/>
  <c r="R47" i="1"/>
  <c r="R48" i="1"/>
  <c r="R49" i="1"/>
  <c r="R50" i="1"/>
  <c r="R38" i="1"/>
</calcChain>
</file>

<file path=xl/sharedStrings.xml><?xml version="1.0" encoding="utf-8"?>
<sst xmlns="http://schemas.openxmlformats.org/spreadsheetml/2006/main" count="162" uniqueCount="63">
  <si>
    <t>Sobol output</t>
  </si>
  <si>
    <t>Run</t>
  </si>
  <si>
    <t>region</t>
  </si>
  <si>
    <t>Total CO2</t>
  </si>
  <si>
    <t>runs</t>
  </si>
  <si>
    <t>Oil refining taxation</t>
  </si>
  <si>
    <t>Rooftop solar subsidy</t>
  </si>
  <si>
    <t>Cement production (% change)</t>
  </si>
  <si>
    <t>Fuel gas price</t>
  </si>
  <si>
    <t>EV market share</t>
  </si>
  <si>
    <t>GLIMPSE-1.1-RUN1,date=2025-3-6T10:03:33-05:00</t>
  </si>
  <si>
    <t>Total</t>
  </si>
  <si>
    <t>MTC</t>
  </si>
  <si>
    <t>GLIMPSE-1.1-RUN2,date=2025-3-6T10:37:27-05:00</t>
  </si>
  <si>
    <t>GLIMPSE-1.1-RUN3,date=2025-3-6T11:13:12-05:00</t>
  </si>
  <si>
    <t>GLIMPSE-1.1-RUN4,date=2025-3-6T12:32:26-05:00</t>
  </si>
  <si>
    <t>GLIMPSE-1.1-RUN5,date=2025-3-6T12:58:00-05:00</t>
  </si>
  <si>
    <t>GLIMPSE-1.1-RUN6,date=2025-3-6T15:44:07-05:00</t>
  </si>
  <si>
    <t>GLIMPSE-1.1-RUN7,date=2025-3-6T16:10:53-05:00</t>
  </si>
  <si>
    <t>GLIMPSE-1.1-RUN8,date=2025-3-6T16:36:18-05:00</t>
  </si>
  <si>
    <t>GLIMPSE-1.1-RUN9,date=2025-3-6T17:01:15-05:00</t>
  </si>
  <si>
    <t>GLIMPSE-1.1-RUN10,date=2025-3-6T17:26:02-05:00</t>
  </si>
  <si>
    <t>GLIMPSE-1.1-RUN11,date=2025-3-6T17:48:03-05:00</t>
  </si>
  <si>
    <t>GLIMPSE-1.1-RUN12,date=2025-3-6T18:14:50-05:00</t>
  </si>
  <si>
    <t>GLIMPSE-1.1-RUN13,date=2025-3-6T18:44:55-05:00</t>
  </si>
  <si>
    <t>GLIMPSE-1.1-RUN14,date=2025-3-6T20:05:03+19:00</t>
  </si>
  <si>
    <t>GLIMPSE-1.1-RUN15,date=2025-3-6T21:24:13+19:00</t>
  </si>
  <si>
    <t>GLIMPSE-1.1-RUN16,date=2025-3-6T18:13:19-05:00</t>
  </si>
  <si>
    <t>GLIMPSE-1.1-RUN17,date=2025-3-6T19:03:02+19:00</t>
  </si>
  <si>
    <t>GLIMPSE-1.1-RUN18,date=2025-3-6T20:27:17+19:00</t>
  </si>
  <si>
    <t>GLIMPSE-1.1-RUN19,date=2025-3-6T21:45:51+19:00</t>
  </si>
  <si>
    <t>GLIMPSE-1.1-RUN20,date=2025-3-6T22:40:27+19:00</t>
  </si>
  <si>
    <t>GLIMPSE-1.1-RUN21,date=2025-3-6T18:45:21-05:00</t>
  </si>
  <si>
    <t>GLIMPSE-1.1-RUN22,date=2025-3-6T19:26:32+19:00</t>
  </si>
  <si>
    <t>GLIMPSE-1.1-RUN23,date=2025-3-6T19:57:30+19:00</t>
  </si>
  <si>
    <t>GLIMPSE-1.1-RUN24,date=2025-3-6T20:26:07+19:00</t>
  </si>
  <si>
    <t>GLIMPSE-1.1-RUN25,date=2025-3-6T21:00:54+19:00</t>
  </si>
  <si>
    <t>GLIMPSE-1.1-RUN26,date=2025-4-6T12:39:39-05:00</t>
  </si>
  <si>
    <t>GLIMPSE-1.1-RUN27,date=2025-4-6T13:26:52-05:00</t>
  </si>
  <si>
    <t>GLIMPSE-1.1-RUN28,date=2025-4-6T14:28:37-05:00</t>
  </si>
  <si>
    <t>GLIMPSE-1.1-RUN29,date=2025-5-6T16:13:57-05:00</t>
  </si>
  <si>
    <t>GLIMPSE-1.1-RUN31,date=2025-4-6T13:17:15-05:00</t>
  </si>
  <si>
    <t>GLIMPSE-1.1-RUN32,date=2025-4-6T13:43:50-05:00</t>
  </si>
  <si>
    <t>GLIMPSE-1.1-RUN33,date=2025-4-6T14:18:09-05:00</t>
  </si>
  <si>
    <t>GLIMPSE-1.1-RUN34,date=2025-4-6T14:42:49-05:00</t>
  </si>
  <si>
    <t>GLIMPSE-1.1-RUN35,date=2025-4-6T15:12:37-05:00</t>
  </si>
  <si>
    <t>unit</t>
  </si>
  <si>
    <t>Year</t>
  </si>
  <si>
    <t>GLIMPSE-1.1-RUN30_2,date=2025-24-6T17:30:30-05:00</t>
  </si>
  <si>
    <t>GLIMPSE-1.1-RUN36,date=2025-6-10T13:45:24-05:00</t>
  </si>
  <si>
    <t>GLIMPSE-1.1-RUN37,date=2025-6-10T14:10:36-05:00</t>
  </si>
  <si>
    <t>GLIMPSE-1.1-RUN38,date=2025-6-10T14:48:32-05:00</t>
  </si>
  <si>
    <t>GLIMPSE-1.1-RUN39,date=2025-6-10T15:17:56-05:00</t>
  </si>
  <si>
    <t>GLIMPSE-1.1-RUN40,date=2025-7-10T15:55:14-05:00</t>
  </si>
  <si>
    <t>GLIMPSE-1.1-RUN46,date=2025-7-10T01:19:19-05:00</t>
  </si>
  <si>
    <t>GLIMPSE-1.1-RUN48,date=2025-7-10T03:58:39-05:00</t>
  </si>
  <si>
    <t>GLIMPSE-1.1-RUN49,date=2025-7-10T04:22:37-05:00</t>
  </si>
  <si>
    <t>GLIMPSE-1.1-RUN47,date=2025-7-10T11:37:59-05:00</t>
  </si>
  <si>
    <t>GLIMPSE-1.1-RUN41,date=2025-7-10T23:36:28+19:00</t>
  </si>
  <si>
    <t>GLIMPSE-1.1-Run42,date=2025-8-10T00:38:00-05:00</t>
  </si>
  <si>
    <t>GLIMPSE-1.1-RUN43,date=2025-8-10T01:02:59-05:00</t>
  </si>
  <si>
    <t>GLIMPSE-1.1-RUN44,date=2025-8-10T01:30:02-05:00</t>
  </si>
  <si>
    <t>GLIMPSE-1.1-RUN45,date=2025-8-10T01:54:39-05:00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</si>
</sst>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375623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0" borderId="5" xfId="0" applyFont="1" applyBorder="1" applyAlignment="1"/>
    <xf numFmtId="0" fontId="1" fillId="0" borderId="0" xfId="0" applyFont="1" applyAlignment="1"/>
    <xf numFmtId="0" fontId="0" fillId="0" borderId="0" xfId="0" applyAlignment="1">
      <alignment vertical="center" wrapText="1"/>
    </xf>
    <xf numFmtId="0" fontId="4" fillId="3" borderId="6" xfId="0" applyFont="1" applyFill="1" applyBorder="1" applyAlignment="1">
      <alignment horizontal="right" wrapText="1"/>
    </xf>
    <xf numFmtId="0" fontId="4" fillId="0" borderId="7" xfId="0" applyFont="1" applyBorder="1" applyAlignment="1">
      <alignment horizontal="right" wrapText="1"/>
    </xf>
    <xf numFmtId="0" fontId="4" fillId="3" borderId="8" xfId="0" applyFont="1" applyFill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D5C24-0817-40C1-BC2C-E661B4489F48}">
  <dimension ref="A1:R53"/>
  <sheetViews>
    <sheetView tabSelected="1" topLeftCell="A33" workbookViewId="0">
      <selection activeCell="D53" sqref="D53"/>
    </sheetView>
  </sheetViews>
  <sheetFormatPr defaultRowHeight="15" x14ac:dyDescent="0.25"/>
  <cols>
    <col min="2" max="8" width="21" customWidth="1"/>
  </cols>
  <sheetData>
    <row r="1" spans="1:18" x14ac:dyDescent="0.25">
      <c r="A1" s="14" t="s">
        <v>0</v>
      </c>
      <c r="B1" s="15"/>
      <c r="C1" s="15"/>
      <c r="D1" s="15"/>
      <c r="E1" s="15"/>
      <c r="F1" s="16"/>
      <c r="G1" s="7"/>
      <c r="I1" s="17" t="s">
        <v>47</v>
      </c>
      <c r="J1" s="17"/>
      <c r="K1" s="17"/>
      <c r="L1" s="17"/>
      <c r="M1" s="17"/>
      <c r="N1" s="17"/>
      <c r="O1" s="17"/>
      <c r="P1" s="17"/>
      <c r="Q1" s="1"/>
    </row>
    <row r="2" spans="1:18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7" t="s">
        <v>1</v>
      </c>
      <c r="H2" s="8" t="s">
        <v>2</v>
      </c>
      <c r="I2" s="1">
        <v>2015</v>
      </c>
      <c r="J2" s="1">
        <v>2020</v>
      </c>
      <c r="K2" s="1">
        <v>2025</v>
      </c>
      <c r="L2" s="1">
        <v>2030</v>
      </c>
      <c r="M2" s="1">
        <v>2035</v>
      </c>
      <c r="N2" s="1">
        <v>2040</v>
      </c>
      <c r="O2" s="1">
        <v>2045</v>
      </c>
      <c r="P2" s="1">
        <v>2050</v>
      </c>
      <c r="Q2" s="1" t="s">
        <v>46</v>
      </c>
      <c r="R2" s="8" t="s">
        <v>3</v>
      </c>
    </row>
    <row r="3" spans="1:18" x14ac:dyDescent="0.25">
      <c r="A3" s="2">
        <v>1</v>
      </c>
      <c r="B3" s="3">
        <v>0.45</v>
      </c>
      <c r="C3" s="3">
        <v>10.4</v>
      </c>
      <c r="D3" s="3">
        <v>0.09</v>
      </c>
      <c r="E3" s="3">
        <v>0.02</v>
      </c>
      <c r="F3" s="3">
        <v>0.6</v>
      </c>
      <c r="G3" s="1" t="s">
        <v>10</v>
      </c>
      <c r="H3" s="1" t="s">
        <v>11</v>
      </c>
      <c r="I3" s="1">
        <v>187</v>
      </c>
      <c r="J3" s="1">
        <v>180</v>
      </c>
      <c r="K3" s="1">
        <v>182</v>
      </c>
      <c r="L3" s="1">
        <v>182</v>
      </c>
      <c r="M3" s="1">
        <v>182</v>
      </c>
      <c r="N3" s="1">
        <v>182</v>
      </c>
      <c r="O3" s="1">
        <v>181</v>
      </c>
      <c r="P3" s="1">
        <v>177</v>
      </c>
      <c r="Q3" s="1" t="s">
        <v>12</v>
      </c>
      <c r="R3" s="1">
        <v>1453</v>
      </c>
    </row>
    <row r="4" spans="1:18" x14ac:dyDescent="0.25">
      <c r="A4" s="2">
        <v>2</v>
      </c>
      <c r="B4" s="4">
        <v>0.52500000000000002</v>
      </c>
      <c r="C4" s="4">
        <v>9.35</v>
      </c>
      <c r="D4" s="4">
        <v>0.14499999999999999</v>
      </c>
      <c r="E4" s="4">
        <v>1.4999999999999999E-2</v>
      </c>
      <c r="F4" s="4">
        <v>0.65</v>
      </c>
      <c r="G4" s="1" t="s">
        <v>13</v>
      </c>
      <c r="H4" s="1" t="s">
        <v>11</v>
      </c>
      <c r="I4" s="1">
        <v>187</v>
      </c>
      <c r="J4" s="1">
        <v>180</v>
      </c>
      <c r="K4" s="1">
        <v>182</v>
      </c>
      <c r="L4" s="1">
        <v>182</v>
      </c>
      <c r="M4" s="1">
        <v>182</v>
      </c>
      <c r="N4" s="1">
        <v>182</v>
      </c>
      <c r="O4" s="1">
        <v>181</v>
      </c>
      <c r="P4" s="1">
        <v>177</v>
      </c>
      <c r="Q4" s="1" t="s">
        <v>12</v>
      </c>
      <c r="R4" s="1">
        <v>1453</v>
      </c>
    </row>
    <row r="5" spans="1:18" x14ac:dyDescent="0.25">
      <c r="A5" s="5">
        <v>3</v>
      </c>
      <c r="B5" s="4">
        <v>0.375</v>
      </c>
      <c r="C5" s="4">
        <v>11.45</v>
      </c>
      <c r="D5" s="4">
        <v>3.5000000000000003E-2</v>
      </c>
      <c r="E5" s="4">
        <v>2.5000000000000001E-2</v>
      </c>
      <c r="F5" s="4">
        <v>0.55000000000000004</v>
      </c>
      <c r="G5" s="1" t="s">
        <v>14</v>
      </c>
      <c r="H5" s="1" t="s">
        <v>11</v>
      </c>
      <c r="I5" s="1">
        <v>187</v>
      </c>
      <c r="J5" s="1">
        <v>180</v>
      </c>
      <c r="K5" s="1">
        <v>182</v>
      </c>
      <c r="L5" s="1">
        <v>182</v>
      </c>
      <c r="M5" s="1">
        <v>182</v>
      </c>
      <c r="N5" s="1">
        <v>182</v>
      </c>
      <c r="O5" s="1">
        <v>182</v>
      </c>
      <c r="P5" s="1">
        <v>178</v>
      </c>
      <c r="Q5" s="1" t="s">
        <v>12</v>
      </c>
      <c r="R5" s="1">
        <v>1455</v>
      </c>
    </row>
    <row r="6" spans="1:18" x14ac:dyDescent="0.25">
      <c r="A6" s="5">
        <v>4</v>
      </c>
      <c r="B6" s="4">
        <v>0.41249999999999998</v>
      </c>
      <c r="C6" s="4">
        <v>9.875</v>
      </c>
      <c r="D6" s="4">
        <v>0.11749999999999999</v>
      </c>
      <c r="E6" s="4">
        <v>1.2500000000000001E-2</v>
      </c>
      <c r="F6" s="4">
        <v>0.67500000000000004</v>
      </c>
      <c r="G6" s="1" t="s">
        <v>15</v>
      </c>
      <c r="H6" s="1" t="s">
        <v>11</v>
      </c>
      <c r="I6" s="1">
        <v>187</v>
      </c>
      <c r="J6" s="1">
        <v>180</v>
      </c>
      <c r="K6" s="1">
        <v>182</v>
      </c>
      <c r="L6" s="1">
        <v>182</v>
      </c>
      <c r="M6" s="1">
        <v>182</v>
      </c>
      <c r="N6" s="1">
        <v>182</v>
      </c>
      <c r="O6" s="1">
        <v>181</v>
      </c>
      <c r="P6" s="1">
        <v>177</v>
      </c>
      <c r="Q6" s="1" t="s">
        <v>12</v>
      </c>
      <c r="R6" s="1">
        <v>1453</v>
      </c>
    </row>
    <row r="7" spans="1:18" x14ac:dyDescent="0.25">
      <c r="A7" s="5">
        <v>5</v>
      </c>
      <c r="B7" s="4">
        <v>0.5625</v>
      </c>
      <c r="C7" s="4">
        <v>11.975</v>
      </c>
      <c r="D7" s="4">
        <v>7.4999999999999997E-3</v>
      </c>
      <c r="E7" s="4">
        <v>2.2499999999999999E-2</v>
      </c>
      <c r="F7" s="4">
        <v>0.57499999999999996</v>
      </c>
      <c r="G7" s="1" t="s">
        <v>16</v>
      </c>
      <c r="H7" s="1" t="s">
        <v>11</v>
      </c>
      <c r="I7" s="1">
        <v>187</v>
      </c>
      <c r="J7" s="1">
        <v>180</v>
      </c>
      <c r="K7" s="1">
        <v>182</v>
      </c>
      <c r="L7" s="1">
        <v>182</v>
      </c>
      <c r="M7" s="1">
        <v>182</v>
      </c>
      <c r="N7" s="1">
        <v>182</v>
      </c>
      <c r="O7" s="1">
        <v>181</v>
      </c>
      <c r="P7" s="1">
        <v>177</v>
      </c>
      <c r="Q7" s="1" t="s">
        <v>12</v>
      </c>
      <c r="R7" s="1">
        <v>1453</v>
      </c>
    </row>
    <row r="8" spans="1:18" x14ac:dyDescent="0.25">
      <c r="A8" s="5">
        <v>6</v>
      </c>
      <c r="B8" s="4">
        <v>0.48749999999999999</v>
      </c>
      <c r="C8" s="4">
        <v>8.8249999999999993</v>
      </c>
      <c r="D8" s="4">
        <v>6.25E-2</v>
      </c>
      <c r="E8" s="4">
        <v>1.7500000000000002E-2</v>
      </c>
      <c r="F8" s="4">
        <v>0.52500000000000002</v>
      </c>
      <c r="G8" s="1" t="s">
        <v>17</v>
      </c>
      <c r="H8" s="1" t="s">
        <v>11</v>
      </c>
      <c r="I8" s="1">
        <v>187</v>
      </c>
      <c r="J8" s="1">
        <v>180</v>
      </c>
      <c r="K8" s="1">
        <v>182</v>
      </c>
      <c r="L8" s="1">
        <v>182</v>
      </c>
      <c r="M8" s="1">
        <v>182</v>
      </c>
      <c r="N8" s="1">
        <v>182</v>
      </c>
      <c r="O8" s="1">
        <v>182</v>
      </c>
      <c r="P8" s="1">
        <v>178</v>
      </c>
      <c r="Q8" s="1" t="s">
        <v>12</v>
      </c>
      <c r="R8" s="1">
        <v>1455</v>
      </c>
    </row>
    <row r="9" spans="1:18" x14ac:dyDescent="0.25">
      <c r="A9" s="5">
        <v>7</v>
      </c>
      <c r="B9" s="4">
        <v>0.33750000000000002</v>
      </c>
      <c r="C9" s="4">
        <v>10.925000000000001</v>
      </c>
      <c r="D9" s="4">
        <v>0.17249999999999999</v>
      </c>
      <c r="E9" s="4">
        <v>2.75E-2</v>
      </c>
      <c r="F9" s="4">
        <v>0.625</v>
      </c>
      <c r="G9" s="1" t="s">
        <v>18</v>
      </c>
      <c r="H9" s="1" t="s">
        <v>11</v>
      </c>
      <c r="I9" s="1">
        <v>187</v>
      </c>
      <c r="J9" s="1">
        <v>180</v>
      </c>
      <c r="K9" s="1">
        <v>182</v>
      </c>
      <c r="L9" s="1">
        <v>182</v>
      </c>
      <c r="M9" s="1">
        <v>182</v>
      </c>
      <c r="N9" s="1">
        <v>183</v>
      </c>
      <c r="O9" s="1">
        <v>183</v>
      </c>
      <c r="P9" s="1">
        <v>179</v>
      </c>
      <c r="Q9" s="1" t="s">
        <v>12</v>
      </c>
      <c r="R9" s="1">
        <v>1458</v>
      </c>
    </row>
    <row r="10" spans="1:18" x14ac:dyDescent="0.25">
      <c r="A10" s="5">
        <v>8</v>
      </c>
      <c r="B10" s="4">
        <v>0.35625000000000001</v>
      </c>
      <c r="C10" s="4">
        <v>9.6125000000000007</v>
      </c>
      <c r="D10" s="4">
        <v>4.8750000000000002E-2</v>
      </c>
      <c r="E10" s="4">
        <v>2.375E-2</v>
      </c>
      <c r="F10" s="4">
        <v>0.61250000000000004</v>
      </c>
      <c r="G10" s="1" t="s">
        <v>19</v>
      </c>
      <c r="H10" s="1" t="s">
        <v>11</v>
      </c>
      <c r="I10" s="1">
        <v>187</v>
      </c>
      <c r="J10" s="1">
        <v>180</v>
      </c>
      <c r="K10" s="1">
        <v>182</v>
      </c>
      <c r="L10" s="1">
        <v>182</v>
      </c>
      <c r="M10" s="1">
        <v>182</v>
      </c>
      <c r="N10" s="1">
        <v>182</v>
      </c>
      <c r="O10" s="1">
        <v>181</v>
      </c>
      <c r="P10" s="1">
        <v>178</v>
      </c>
      <c r="Q10" s="1" t="s">
        <v>12</v>
      </c>
      <c r="R10" s="1">
        <v>1454</v>
      </c>
    </row>
    <row r="11" spans="1:18" x14ac:dyDescent="0.25">
      <c r="A11" s="5">
        <v>9</v>
      </c>
      <c r="B11" s="4">
        <v>0.50624999999999998</v>
      </c>
      <c r="C11" s="4">
        <v>11.7125</v>
      </c>
      <c r="D11" s="4">
        <v>0.15875</v>
      </c>
      <c r="E11" s="4">
        <v>1.375E-2</v>
      </c>
      <c r="F11" s="4">
        <v>0.51249999999999996</v>
      </c>
      <c r="G11" s="1" t="s">
        <v>20</v>
      </c>
      <c r="H11" s="1" t="s">
        <v>11</v>
      </c>
      <c r="I11" s="1">
        <v>187</v>
      </c>
      <c r="J11" s="1">
        <v>180</v>
      </c>
      <c r="K11" s="1">
        <v>182</v>
      </c>
      <c r="L11" s="1">
        <v>182</v>
      </c>
      <c r="M11" s="1">
        <v>182</v>
      </c>
      <c r="N11" s="1">
        <v>183</v>
      </c>
      <c r="O11" s="1">
        <v>183</v>
      </c>
      <c r="P11" s="1">
        <v>179</v>
      </c>
      <c r="Q11" s="1" t="s">
        <v>12</v>
      </c>
      <c r="R11" s="1">
        <v>1458</v>
      </c>
    </row>
    <row r="12" spans="1:18" x14ac:dyDescent="0.25">
      <c r="A12" s="5">
        <v>10</v>
      </c>
      <c r="B12" s="4">
        <v>0.58125000000000004</v>
      </c>
      <c r="C12" s="4">
        <v>8.5625</v>
      </c>
      <c r="D12" s="4">
        <v>0.10375</v>
      </c>
      <c r="E12" s="4">
        <v>2.8750000000000001E-2</v>
      </c>
      <c r="F12" s="4">
        <v>0.5625</v>
      </c>
      <c r="G12" s="1" t="s">
        <v>21</v>
      </c>
      <c r="H12" s="1" t="s">
        <v>11</v>
      </c>
      <c r="I12" s="1">
        <v>187</v>
      </c>
      <c r="J12" s="1">
        <v>180</v>
      </c>
      <c r="K12" s="1">
        <v>182</v>
      </c>
      <c r="L12" s="1">
        <v>182</v>
      </c>
      <c r="M12" s="1">
        <v>182</v>
      </c>
      <c r="N12" s="1">
        <v>182</v>
      </c>
      <c r="O12" s="1">
        <v>181</v>
      </c>
      <c r="P12" s="1">
        <v>177</v>
      </c>
      <c r="Q12" s="1" t="s">
        <v>12</v>
      </c>
      <c r="R12" s="1">
        <v>1453</v>
      </c>
    </row>
    <row r="13" spans="1:18" x14ac:dyDescent="0.25">
      <c r="A13" s="5">
        <v>11</v>
      </c>
      <c r="B13" s="4">
        <v>0.43125000000000002</v>
      </c>
      <c r="C13" s="4">
        <v>10.6625</v>
      </c>
      <c r="D13" s="4">
        <v>-6.2500000000000003E-3</v>
      </c>
      <c r="E13" s="4">
        <v>1.8749999999999999E-2</v>
      </c>
      <c r="F13" s="4">
        <v>0.66249999999999998</v>
      </c>
      <c r="G13" s="1" t="s">
        <v>22</v>
      </c>
      <c r="H13" s="1" t="s">
        <v>11</v>
      </c>
      <c r="I13" s="1">
        <v>187</v>
      </c>
      <c r="J13" s="1">
        <v>180</v>
      </c>
      <c r="K13" s="1">
        <v>182</v>
      </c>
      <c r="L13" s="1">
        <v>182</v>
      </c>
      <c r="M13" s="1">
        <v>182</v>
      </c>
      <c r="N13" s="1">
        <v>182</v>
      </c>
      <c r="O13" s="1">
        <v>181</v>
      </c>
      <c r="P13" s="1">
        <v>177</v>
      </c>
      <c r="Q13" s="1" t="s">
        <v>12</v>
      </c>
      <c r="R13" s="1">
        <v>1453</v>
      </c>
    </row>
    <row r="14" spans="1:18" x14ac:dyDescent="0.25">
      <c r="A14" s="5">
        <v>12</v>
      </c>
      <c r="B14" s="4">
        <v>0.39374999999999999</v>
      </c>
      <c r="C14" s="4">
        <v>9.0875000000000004</v>
      </c>
      <c r="D14" s="4">
        <v>0.18625</v>
      </c>
      <c r="E14" s="4">
        <v>2.1250000000000002E-2</v>
      </c>
      <c r="F14" s="4">
        <v>0.58750000000000002</v>
      </c>
      <c r="G14" s="1" t="s">
        <v>23</v>
      </c>
      <c r="H14" s="1" t="s">
        <v>11</v>
      </c>
      <c r="I14" s="1">
        <v>187</v>
      </c>
      <c r="J14" s="1">
        <v>180</v>
      </c>
      <c r="K14" s="1">
        <v>182</v>
      </c>
      <c r="L14" s="1">
        <v>182</v>
      </c>
      <c r="M14" s="1">
        <v>182</v>
      </c>
      <c r="N14" s="1">
        <v>183</v>
      </c>
      <c r="O14" s="1">
        <v>183</v>
      </c>
      <c r="P14" s="1">
        <v>180</v>
      </c>
      <c r="Q14" s="1" t="s">
        <v>12</v>
      </c>
      <c r="R14" s="1">
        <v>1459</v>
      </c>
    </row>
    <row r="15" spans="1:18" x14ac:dyDescent="0.25">
      <c r="A15" s="5">
        <v>13</v>
      </c>
      <c r="B15" s="4">
        <v>0.54374999999999996</v>
      </c>
      <c r="C15" s="4">
        <v>11.1875</v>
      </c>
      <c r="D15" s="4">
        <v>7.6249999999999998E-2</v>
      </c>
      <c r="E15" s="4">
        <v>1.125E-2</v>
      </c>
      <c r="F15" s="4">
        <v>0.6875</v>
      </c>
      <c r="G15" s="1" t="s">
        <v>24</v>
      </c>
      <c r="H15" s="1" t="s">
        <v>11</v>
      </c>
      <c r="I15" s="1">
        <v>187</v>
      </c>
      <c r="J15" s="1">
        <v>180</v>
      </c>
      <c r="K15" s="1">
        <v>182</v>
      </c>
      <c r="L15" s="1">
        <v>182</v>
      </c>
      <c r="M15" s="1">
        <v>182</v>
      </c>
      <c r="N15" s="1">
        <v>181</v>
      </c>
      <c r="O15" s="1">
        <v>180</v>
      </c>
      <c r="P15" s="1">
        <v>176</v>
      </c>
      <c r="Q15" s="1" t="s">
        <v>12</v>
      </c>
      <c r="R15" s="1">
        <v>1450</v>
      </c>
    </row>
    <row r="16" spans="1:18" x14ac:dyDescent="0.25">
      <c r="A16" s="5">
        <v>14</v>
      </c>
      <c r="B16" s="4">
        <v>0.46875</v>
      </c>
      <c r="C16" s="4">
        <v>10.137499999999999</v>
      </c>
      <c r="D16" s="4">
        <v>2.1250000000000002E-2</v>
      </c>
      <c r="E16" s="4">
        <v>2.6249999999999999E-2</v>
      </c>
      <c r="F16" s="4">
        <v>0.63749999999999996</v>
      </c>
      <c r="G16" s="1" t="s">
        <v>25</v>
      </c>
      <c r="H16" s="1" t="s">
        <v>11</v>
      </c>
      <c r="I16" s="1">
        <v>187</v>
      </c>
      <c r="J16" s="1">
        <v>180</v>
      </c>
      <c r="K16" s="1">
        <v>182</v>
      </c>
      <c r="L16" s="1">
        <v>182</v>
      </c>
      <c r="M16" s="1">
        <v>182</v>
      </c>
      <c r="N16" s="1">
        <v>182</v>
      </c>
      <c r="O16" s="1">
        <v>181</v>
      </c>
      <c r="P16" s="1">
        <v>177</v>
      </c>
      <c r="Q16" s="1" t="s">
        <v>12</v>
      </c>
      <c r="R16" s="1">
        <v>1453</v>
      </c>
    </row>
    <row r="17" spans="1:18" x14ac:dyDescent="0.25">
      <c r="A17" s="5">
        <v>15</v>
      </c>
      <c r="B17" s="4">
        <v>0.31874999999999998</v>
      </c>
      <c r="C17" s="4">
        <v>12.237500000000001</v>
      </c>
      <c r="D17" s="4">
        <v>0.13125000000000001</v>
      </c>
      <c r="E17" s="4">
        <v>1.6250000000000001E-2</v>
      </c>
      <c r="F17" s="4">
        <v>0.53749999999999998</v>
      </c>
      <c r="G17" s="1" t="s">
        <v>26</v>
      </c>
      <c r="H17" s="1" t="s">
        <v>11</v>
      </c>
      <c r="I17" s="1">
        <v>187</v>
      </c>
      <c r="J17" s="1">
        <v>180</v>
      </c>
      <c r="K17" s="1">
        <v>182</v>
      </c>
      <c r="L17" s="1">
        <v>182</v>
      </c>
      <c r="M17" s="1">
        <v>182</v>
      </c>
      <c r="N17" s="1">
        <v>182</v>
      </c>
      <c r="O17" s="1">
        <v>183</v>
      </c>
      <c r="P17" s="1">
        <v>179</v>
      </c>
      <c r="Q17" s="1" t="s">
        <v>12</v>
      </c>
      <c r="R17" s="1">
        <v>1457</v>
      </c>
    </row>
    <row r="18" spans="1:18" x14ac:dyDescent="0.25">
      <c r="A18" s="5">
        <v>16</v>
      </c>
      <c r="B18" s="4">
        <v>0.328125</v>
      </c>
      <c r="C18" s="4">
        <v>10.268750000000001</v>
      </c>
      <c r="D18" s="4">
        <v>0.16562499999999999</v>
      </c>
      <c r="E18" s="4">
        <v>1.8124999999999999E-2</v>
      </c>
      <c r="F18" s="4">
        <v>0.55625000000000002</v>
      </c>
      <c r="G18" s="1" t="s">
        <v>27</v>
      </c>
      <c r="H18" s="1" t="s">
        <v>11</v>
      </c>
      <c r="I18" s="1">
        <v>187</v>
      </c>
      <c r="J18" s="1">
        <v>180</v>
      </c>
      <c r="K18" s="1">
        <v>182</v>
      </c>
      <c r="L18" s="1">
        <v>182</v>
      </c>
      <c r="M18" s="1">
        <v>182</v>
      </c>
      <c r="N18" s="1">
        <v>183</v>
      </c>
      <c r="O18" s="1">
        <v>183</v>
      </c>
      <c r="P18" s="1">
        <v>180</v>
      </c>
      <c r="Q18" s="1" t="s">
        <v>12</v>
      </c>
      <c r="R18" s="1">
        <v>1459</v>
      </c>
    </row>
    <row r="19" spans="1:18" x14ac:dyDescent="0.25">
      <c r="A19" s="5">
        <v>17</v>
      </c>
      <c r="B19" s="4">
        <v>0.47812500000000002</v>
      </c>
      <c r="C19" s="4">
        <v>12.36875</v>
      </c>
      <c r="D19" s="4">
        <v>5.5625000000000001E-2</v>
      </c>
      <c r="E19" s="4">
        <v>2.8125000000000001E-2</v>
      </c>
      <c r="F19" s="4">
        <v>0.65625</v>
      </c>
      <c r="G19" s="1" t="s">
        <v>28</v>
      </c>
      <c r="H19" s="1" t="s">
        <v>11</v>
      </c>
      <c r="I19" s="1">
        <v>187</v>
      </c>
      <c r="J19" s="1">
        <v>180</v>
      </c>
      <c r="K19" s="1">
        <v>182</v>
      </c>
      <c r="L19" s="1">
        <v>182</v>
      </c>
      <c r="M19" s="1">
        <v>182</v>
      </c>
      <c r="N19" s="1">
        <v>182</v>
      </c>
      <c r="O19" s="1">
        <v>181</v>
      </c>
      <c r="P19" s="1">
        <v>176</v>
      </c>
      <c r="Q19" s="1" t="s">
        <v>12</v>
      </c>
      <c r="R19" s="1">
        <v>1452</v>
      </c>
    </row>
    <row r="20" spans="1:18" x14ac:dyDescent="0.25">
      <c r="A20" s="5">
        <v>18</v>
      </c>
      <c r="B20" s="4">
        <v>0.55312499999999998</v>
      </c>
      <c r="C20" s="4">
        <v>9.21875</v>
      </c>
      <c r="D20" s="4">
        <v>6.2500000000000001E-4</v>
      </c>
      <c r="E20" s="4">
        <v>1.3125E-2</v>
      </c>
      <c r="F20" s="4">
        <v>0.60624999999999996</v>
      </c>
      <c r="G20" s="1" t="s">
        <v>29</v>
      </c>
      <c r="H20" s="1" t="s">
        <v>11</v>
      </c>
      <c r="I20" s="1">
        <v>187</v>
      </c>
      <c r="J20" s="1">
        <v>180</v>
      </c>
      <c r="K20" s="1">
        <v>182</v>
      </c>
      <c r="L20" s="1">
        <v>182</v>
      </c>
      <c r="M20" s="1">
        <v>182</v>
      </c>
      <c r="N20" s="1">
        <v>182</v>
      </c>
      <c r="O20" s="1">
        <v>181</v>
      </c>
      <c r="P20" s="1">
        <v>177</v>
      </c>
      <c r="Q20" s="1" t="s">
        <v>12</v>
      </c>
      <c r="R20" s="1">
        <v>1453</v>
      </c>
    </row>
    <row r="21" spans="1:18" x14ac:dyDescent="0.25">
      <c r="A21" s="5">
        <v>19</v>
      </c>
      <c r="B21" s="4">
        <v>0.40312500000000001</v>
      </c>
      <c r="C21" s="4">
        <v>11.31875</v>
      </c>
      <c r="D21" s="4">
        <v>0.110625</v>
      </c>
      <c r="E21" s="4">
        <v>2.3125E-2</v>
      </c>
      <c r="F21" s="4">
        <v>0.50624999999999998</v>
      </c>
      <c r="G21" s="1" t="s">
        <v>30</v>
      </c>
      <c r="H21" s="1" t="s">
        <v>11</v>
      </c>
      <c r="I21" s="1">
        <v>187</v>
      </c>
      <c r="J21" s="1">
        <v>180</v>
      </c>
      <c r="K21" s="1">
        <v>182</v>
      </c>
      <c r="L21" s="1">
        <v>182</v>
      </c>
      <c r="M21" s="1">
        <v>182</v>
      </c>
      <c r="N21" s="1">
        <v>182</v>
      </c>
      <c r="O21" s="1">
        <v>182</v>
      </c>
      <c r="P21" s="1">
        <v>179</v>
      </c>
      <c r="Q21" s="1" t="s">
        <v>12</v>
      </c>
      <c r="R21" s="1">
        <v>1456</v>
      </c>
    </row>
    <row r="22" spans="1:18" x14ac:dyDescent="0.25">
      <c r="A22" s="5">
        <v>20</v>
      </c>
      <c r="B22" s="4">
        <v>0.44062499999999999</v>
      </c>
      <c r="C22" s="4">
        <v>8.6937499999999996</v>
      </c>
      <c r="D22" s="4">
        <v>8.3125000000000004E-2</v>
      </c>
      <c r="E22" s="4">
        <v>1.5625E-2</v>
      </c>
      <c r="F22" s="4">
        <v>0.63124999999999998</v>
      </c>
      <c r="G22" s="1" t="s">
        <v>31</v>
      </c>
      <c r="H22" s="1" t="s">
        <v>11</v>
      </c>
      <c r="I22" s="1">
        <v>187</v>
      </c>
      <c r="J22" s="1">
        <v>180</v>
      </c>
      <c r="K22" s="1">
        <v>182</v>
      </c>
      <c r="L22" s="1">
        <v>182</v>
      </c>
      <c r="M22" s="1">
        <v>182</v>
      </c>
      <c r="N22" s="1">
        <v>182</v>
      </c>
      <c r="O22" s="1">
        <v>181</v>
      </c>
      <c r="P22" s="1">
        <v>177</v>
      </c>
      <c r="Q22" s="1" t="s">
        <v>12</v>
      </c>
      <c r="R22" s="1">
        <v>1453</v>
      </c>
    </row>
    <row r="23" spans="1:18" x14ac:dyDescent="0.25">
      <c r="A23" s="5">
        <v>21</v>
      </c>
      <c r="B23" s="4">
        <v>0.59062499999999996</v>
      </c>
      <c r="C23" s="4">
        <v>10.793749999999999</v>
      </c>
      <c r="D23" s="4">
        <v>0.19312499999999999</v>
      </c>
      <c r="E23" s="4">
        <v>2.5624999999999998E-2</v>
      </c>
      <c r="F23" s="4">
        <v>0.53125</v>
      </c>
      <c r="G23" s="1" t="s">
        <v>32</v>
      </c>
      <c r="H23" s="1" t="s">
        <v>11</v>
      </c>
      <c r="I23" s="1">
        <v>187</v>
      </c>
      <c r="J23" s="1">
        <v>180</v>
      </c>
      <c r="K23" s="1">
        <v>182</v>
      </c>
      <c r="L23" s="1">
        <v>182</v>
      </c>
      <c r="M23" s="1">
        <v>182</v>
      </c>
      <c r="N23" s="1">
        <v>183</v>
      </c>
      <c r="O23" s="1">
        <v>183</v>
      </c>
      <c r="P23" s="1">
        <v>180</v>
      </c>
      <c r="Q23" s="1" t="s">
        <v>12</v>
      </c>
      <c r="R23" s="1">
        <v>1459</v>
      </c>
    </row>
    <row r="24" spans="1:18" x14ac:dyDescent="0.25">
      <c r="A24" s="5">
        <v>22</v>
      </c>
      <c r="B24" s="4">
        <v>0.515625</v>
      </c>
      <c r="C24" s="4">
        <v>9.7437500000000004</v>
      </c>
      <c r="D24" s="4">
        <v>0.138125</v>
      </c>
      <c r="E24" s="4">
        <v>1.0625000000000001E-2</v>
      </c>
      <c r="F24" s="4">
        <v>0.58125000000000004</v>
      </c>
      <c r="G24" s="1" t="s">
        <v>33</v>
      </c>
      <c r="H24" s="1" t="s">
        <v>11</v>
      </c>
      <c r="I24" s="1">
        <v>187</v>
      </c>
      <c r="J24" s="1">
        <v>180</v>
      </c>
      <c r="K24" s="1">
        <v>182</v>
      </c>
      <c r="L24" s="1">
        <v>182</v>
      </c>
      <c r="M24" s="1">
        <v>182</v>
      </c>
      <c r="N24" s="1">
        <v>182</v>
      </c>
      <c r="O24" s="1">
        <v>182</v>
      </c>
      <c r="P24" s="1">
        <v>178</v>
      </c>
      <c r="Q24" s="1" t="s">
        <v>12</v>
      </c>
      <c r="R24" s="1">
        <v>1455</v>
      </c>
    </row>
    <row r="25" spans="1:18" x14ac:dyDescent="0.25">
      <c r="A25" s="5">
        <v>23</v>
      </c>
      <c r="B25" s="4">
        <v>0.36562499999999998</v>
      </c>
      <c r="C25" s="4">
        <v>11.84375</v>
      </c>
      <c r="D25" s="4">
        <v>2.8125000000000001E-2</v>
      </c>
      <c r="E25" s="4">
        <v>2.0625000000000001E-2</v>
      </c>
      <c r="F25" s="4">
        <v>0.68125000000000002</v>
      </c>
      <c r="G25" s="1" t="s">
        <v>34</v>
      </c>
      <c r="H25" s="1" t="s">
        <v>11</v>
      </c>
      <c r="I25" s="1">
        <v>187</v>
      </c>
      <c r="J25" s="1">
        <v>180</v>
      </c>
      <c r="K25" s="1">
        <v>182</v>
      </c>
      <c r="L25" s="1">
        <v>182</v>
      </c>
      <c r="M25" s="1">
        <v>182</v>
      </c>
      <c r="N25" s="1">
        <v>182</v>
      </c>
      <c r="O25" s="1">
        <v>182</v>
      </c>
      <c r="P25" s="1">
        <v>178</v>
      </c>
      <c r="Q25" s="1" t="s">
        <v>12</v>
      </c>
      <c r="R25" s="1">
        <v>1455</v>
      </c>
    </row>
    <row r="26" spans="1:18" x14ac:dyDescent="0.25">
      <c r="A26" s="5">
        <v>24</v>
      </c>
      <c r="B26" s="4">
        <v>0.34687499999999999</v>
      </c>
      <c r="C26" s="4">
        <v>8.9562500000000007</v>
      </c>
      <c r="D26" s="4">
        <v>9.6875000000000003E-2</v>
      </c>
      <c r="E26" s="4">
        <v>2.6875E-2</v>
      </c>
      <c r="F26" s="4">
        <v>0.66874999999999996</v>
      </c>
      <c r="G26" s="1" t="s">
        <v>35</v>
      </c>
      <c r="H26" s="1" t="s">
        <v>11</v>
      </c>
      <c r="I26" s="1">
        <v>187</v>
      </c>
      <c r="J26" s="1">
        <v>180</v>
      </c>
      <c r="K26" s="1">
        <v>182</v>
      </c>
      <c r="L26" s="1">
        <v>182</v>
      </c>
      <c r="M26" s="1">
        <v>182</v>
      </c>
      <c r="N26" s="1">
        <v>182</v>
      </c>
      <c r="O26" s="1">
        <v>181</v>
      </c>
      <c r="P26" s="1">
        <v>177</v>
      </c>
      <c r="Q26" s="1" t="s">
        <v>12</v>
      </c>
      <c r="R26" s="1">
        <v>1453</v>
      </c>
    </row>
    <row r="27" spans="1:18" x14ac:dyDescent="0.25">
      <c r="A27" s="5">
        <v>25</v>
      </c>
      <c r="B27" s="4">
        <v>0.49687500000000001</v>
      </c>
      <c r="C27" s="4">
        <v>11.05625</v>
      </c>
      <c r="D27" s="4">
        <v>-1.3125E-2</v>
      </c>
      <c r="E27" s="4">
        <v>1.6875000000000001E-2</v>
      </c>
      <c r="F27" s="4">
        <v>0.56874999999999998</v>
      </c>
      <c r="G27" s="1" t="s">
        <v>36</v>
      </c>
      <c r="H27" s="1" t="s">
        <v>11</v>
      </c>
      <c r="I27" s="1">
        <v>187</v>
      </c>
      <c r="J27" s="1">
        <v>180</v>
      </c>
      <c r="K27" s="1">
        <v>182</v>
      </c>
      <c r="L27" s="1">
        <v>182</v>
      </c>
      <c r="M27" s="1">
        <v>182</v>
      </c>
      <c r="N27" s="1">
        <v>182</v>
      </c>
      <c r="O27" s="1">
        <v>181</v>
      </c>
      <c r="P27" s="1">
        <v>177</v>
      </c>
      <c r="Q27" s="1" t="s">
        <v>12</v>
      </c>
      <c r="R27" s="1">
        <v>1453</v>
      </c>
    </row>
    <row r="28" spans="1:18" x14ac:dyDescent="0.25">
      <c r="A28" s="5">
        <v>26</v>
      </c>
      <c r="B28" s="4">
        <v>0.57187500000000002</v>
      </c>
      <c r="C28" s="4">
        <v>10.00625</v>
      </c>
      <c r="D28" s="4">
        <v>4.1875000000000002E-2</v>
      </c>
      <c r="E28" s="4">
        <v>2.1874999999999999E-2</v>
      </c>
      <c r="F28" s="4">
        <v>0.51875000000000004</v>
      </c>
      <c r="G28" s="1" t="s">
        <v>37</v>
      </c>
      <c r="H28" s="1" t="s">
        <v>11</v>
      </c>
      <c r="I28" s="1">
        <v>187</v>
      </c>
      <c r="J28" s="1">
        <v>180</v>
      </c>
      <c r="K28" s="1">
        <v>182</v>
      </c>
      <c r="L28" s="1">
        <v>182</v>
      </c>
      <c r="M28" s="1">
        <v>182</v>
      </c>
      <c r="N28" s="1">
        <v>182</v>
      </c>
      <c r="O28" s="1">
        <v>182</v>
      </c>
      <c r="P28" s="1">
        <v>178</v>
      </c>
      <c r="Q28" s="1" t="s">
        <v>12</v>
      </c>
      <c r="R28" s="1">
        <v>1455</v>
      </c>
    </row>
    <row r="29" spans="1:18" x14ac:dyDescent="0.25">
      <c r="A29" s="5">
        <v>27</v>
      </c>
      <c r="B29" s="4">
        <v>0.421875</v>
      </c>
      <c r="C29" s="4">
        <v>12.106249999999999</v>
      </c>
      <c r="D29" s="4">
        <v>0.15187500000000001</v>
      </c>
      <c r="E29" s="4">
        <v>1.1875E-2</v>
      </c>
      <c r="F29" s="4">
        <v>0.61875000000000002</v>
      </c>
      <c r="G29" s="1" t="s">
        <v>38</v>
      </c>
      <c r="H29" s="1" t="s">
        <v>11</v>
      </c>
      <c r="I29" s="1">
        <v>187</v>
      </c>
      <c r="J29" s="1">
        <v>180</v>
      </c>
      <c r="K29" s="1">
        <v>182</v>
      </c>
      <c r="L29" s="1">
        <v>182</v>
      </c>
      <c r="M29" s="1">
        <v>182</v>
      </c>
      <c r="N29" s="1">
        <v>182</v>
      </c>
      <c r="O29" s="1">
        <v>182</v>
      </c>
      <c r="P29" s="1">
        <v>178</v>
      </c>
      <c r="Q29" s="1" t="s">
        <v>12</v>
      </c>
      <c r="R29" s="1">
        <v>1455</v>
      </c>
    </row>
    <row r="30" spans="1:18" x14ac:dyDescent="0.25">
      <c r="A30" s="5">
        <v>28</v>
      </c>
      <c r="B30" s="4">
        <v>0.38437500000000002</v>
      </c>
      <c r="C30" s="4">
        <v>9.4812499999999993</v>
      </c>
      <c r="D30" s="4">
        <v>1.4375000000000001E-2</v>
      </c>
      <c r="E30" s="4">
        <v>2.9374999999999998E-2</v>
      </c>
      <c r="F30" s="4">
        <v>0.54374999999999996</v>
      </c>
      <c r="G30" s="1" t="s">
        <v>39</v>
      </c>
      <c r="H30" s="1" t="s">
        <v>11</v>
      </c>
      <c r="I30" s="1">
        <v>187</v>
      </c>
      <c r="J30" s="1">
        <v>180</v>
      </c>
      <c r="K30" s="1">
        <v>182</v>
      </c>
      <c r="L30" s="1">
        <v>182</v>
      </c>
      <c r="M30" s="1">
        <v>182</v>
      </c>
      <c r="N30" s="1">
        <v>182</v>
      </c>
      <c r="O30" s="1">
        <v>182</v>
      </c>
      <c r="P30" s="1">
        <v>178</v>
      </c>
      <c r="Q30" s="1" t="s">
        <v>12</v>
      </c>
      <c r="R30" s="1">
        <v>1455</v>
      </c>
    </row>
    <row r="31" spans="1:18" x14ac:dyDescent="0.25">
      <c r="A31" s="5">
        <v>29</v>
      </c>
      <c r="B31" s="4">
        <v>0.53437500000000004</v>
      </c>
      <c r="C31" s="4">
        <v>11.581250000000001</v>
      </c>
      <c r="D31" s="4">
        <v>0.124375</v>
      </c>
      <c r="E31" s="4">
        <v>1.9375E-2</v>
      </c>
      <c r="F31" s="4">
        <v>0.64375000000000004</v>
      </c>
      <c r="G31" s="1" t="s">
        <v>40</v>
      </c>
      <c r="H31" s="1" t="s">
        <v>11</v>
      </c>
      <c r="I31" s="1">
        <v>187</v>
      </c>
      <c r="J31" s="1">
        <v>180</v>
      </c>
      <c r="K31" s="1">
        <v>182</v>
      </c>
      <c r="L31" s="1">
        <v>182</v>
      </c>
      <c r="M31" s="1">
        <v>182</v>
      </c>
      <c r="N31" s="1">
        <v>182</v>
      </c>
      <c r="O31" s="1">
        <v>181</v>
      </c>
      <c r="P31" s="1">
        <v>177</v>
      </c>
      <c r="Q31" s="1" t="s">
        <v>12</v>
      </c>
      <c r="R31" s="1">
        <v>1453</v>
      </c>
    </row>
    <row r="32" spans="1:18" x14ac:dyDescent="0.25">
      <c r="A32" s="6">
        <v>30</v>
      </c>
      <c r="B32" s="6">
        <v>0.45937499999999998</v>
      </c>
      <c r="C32" s="6">
        <v>8.4312500000000004</v>
      </c>
      <c r="D32" s="6">
        <v>0.17937500000000001</v>
      </c>
      <c r="E32" s="6">
        <v>2.4375000000000001E-2</v>
      </c>
      <c r="F32" s="6">
        <v>0.69</v>
      </c>
      <c r="G32" s="1" t="s">
        <v>48</v>
      </c>
      <c r="H32" s="9" t="s">
        <v>11</v>
      </c>
      <c r="I32" s="9">
        <v>187</v>
      </c>
      <c r="J32" s="9">
        <v>180</v>
      </c>
      <c r="K32" s="9">
        <v>182</v>
      </c>
      <c r="L32" s="9">
        <v>182</v>
      </c>
      <c r="M32" s="9">
        <v>182</v>
      </c>
      <c r="N32" s="9">
        <v>182</v>
      </c>
      <c r="O32" s="9">
        <v>182</v>
      </c>
      <c r="P32" s="9">
        <v>178</v>
      </c>
      <c r="Q32" s="9" t="s">
        <v>12</v>
      </c>
      <c r="R32" s="1">
        <v>1453</v>
      </c>
    </row>
    <row r="33" spans="1:18" x14ac:dyDescent="0.25">
      <c r="A33" s="5">
        <v>31</v>
      </c>
      <c r="B33" s="4">
        <v>0.30937500000000001</v>
      </c>
      <c r="C33" s="4">
        <v>10.53125</v>
      </c>
      <c r="D33" s="4">
        <v>6.9375000000000006E-2</v>
      </c>
      <c r="E33" s="4">
        <v>1.4375000000000001E-2</v>
      </c>
      <c r="F33" s="4">
        <v>0.59375</v>
      </c>
      <c r="G33" s="1" t="s">
        <v>41</v>
      </c>
      <c r="H33" s="1" t="s">
        <v>11</v>
      </c>
      <c r="I33" s="1">
        <v>187</v>
      </c>
      <c r="J33" s="1">
        <v>180</v>
      </c>
      <c r="K33" s="1">
        <v>182</v>
      </c>
      <c r="L33" s="1">
        <v>182</v>
      </c>
      <c r="M33" s="1">
        <v>182</v>
      </c>
      <c r="N33" s="1">
        <v>182</v>
      </c>
      <c r="O33" s="1">
        <v>182</v>
      </c>
      <c r="P33" s="1">
        <v>178</v>
      </c>
      <c r="Q33" s="1" t="s">
        <v>12</v>
      </c>
      <c r="R33" s="1">
        <v>1455</v>
      </c>
    </row>
    <row r="34" spans="1:18" x14ac:dyDescent="0.25">
      <c r="A34" s="5">
        <v>32</v>
      </c>
      <c r="B34" s="4">
        <v>0.31406250000000002</v>
      </c>
      <c r="C34" s="4">
        <v>9.4156250000000004</v>
      </c>
      <c r="D34" s="4">
        <v>0.1140625</v>
      </c>
      <c r="E34" s="4">
        <v>2.1562499999999998E-2</v>
      </c>
      <c r="F34" s="4">
        <v>0.640625</v>
      </c>
      <c r="G34" s="1" t="s">
        <v>42</v>
      </c>
      <c r="H34" s="1" t="s">
        <v>11</v>
      </c>
      <c r="I34" s="1">
        <v>187</v>
      </c>
      <c r="J34" s="1">
        <v>180</v>
      </c>
      <c r="K34" s="1">
        <v>182</v>
      </c>
      <c r="L34" s="1">
        <v>182</v>
      </c>
      <c r="M34" s="1">
        <v>182</v>
      </c>
      <c r="N34" s="1">
        <v>182</v>
      </c>
      <c r="O34" s="1">
        <v>182</v>
      </c>
      <c r="P34" s="1">
        <v>178</v>
      </c>
      <c r="Q34" s="1" t="s">
        <v>12</v>
      </c>
      <c r="R34" s="1">
        <v>1455</v>
      </c>
    </row>
    <row r="35" spans="1:18" x14ac:dyDescent="0.25">
      <c r="A35" s="5">
        <v>33</v>
      </c>
      <c r="B35" s="4">
        <v>0.46406249999999999</v>
      </c>
      <c r="C35" s="4">
        <v>11.515625</v>
      </c>
      <c r="D35" s="4">
        <v>4.0625000000000001E-3</v>
      </c>
      <c r="E35" s="4">
        <v>1.15625E-2</v>
      </c>
      <c r="F35" s="4">
        <v>0.54062500000000002</v>
      </c>
      <c r="G35" s="1" t="s">
        <v>43</v>
      </c>
      <c r="H35" s="1" t="s">
        <v>11</v>
      </c>
      <c r="I35" s="1">
        <v>187</v>
      </c>
      <c r="J35" s="1">
        <v>180</v>
      </c>
      <c r="K35" s="1">
        <v>182</v>
      </c>
      <c r="L35" s="1">
        <v>182</v>
      </c>
      <c r="M35" s="1">
        <v>182</v>
      </c>
      <c r="N35" s="1">
        <v>182</v>
      </c>
      <c r="O35" s="1">
        <v>182</v>
      </c>
      <c r="P35" s="1">
        <v>178</v>
      </c>
      <c r="Q35" s="1" t="s">
        <v>12</v>
      </c>
      <c r="R35" s="1">
        <v>1455</v>
      </c>
    </row>
    <row r="36" spans="1:18" x14ac:dyDescent="0.25">
      <c r="A36" s="5">
        <v>34</v>
      </c>
      <c r="B36" s="4">
        <v>0.5390625</v>
      </c>
      <c r="C36" s="4">
        <v>8.3656249999999996</v>
      </c>
      <c r="D36" s="4">
        <v>5.9062499999999997E-2</v>
      </c>
      <c r="E36" s="4">
        <v>2.6562499999999999E-2</v>
      </c>
      <c r="F36" s="4">
        <v>0.59062499999999996</v>
      </c>
      <c r="G36" s="1" t="s">
        <v>44</v>
      </c>
      <c r="H36" s="1" t="s">
        <v>11</v>
      </c>
      <c r="I36" s="1">
        <v>187</v>
      </c>
      <c r="J36" s="1">
        <v>180</v>
      </c>
      <c r="K36" s="1">
        <v>182</v>
      </c>
      <c r="L36" s="1">
        <v>182</v>
      </c>
      <c r="M36" s="1">
        <v>182</v>
      </c>
      <c r="N36" s="1">
        <v>182</v>
      </c>
      <c r="O36" s="1">
        <v>181</v>
      </c>
      <c r="P36" s="1">
        <v>177</v>
      </c>
      <c r="Q36" s="1" t="s">
        <v>12</v>
      </c>
      <c r="R36" s="1">
        <v>1453</v>
      </c>
    </row>
    <row r="37" spans="1:18" ht="15.75" thickBot="1" x14ac:dyDescent="0.3">
      <c r="A37" s="5">
        <v>35</v>
      </c>
      <c r="B37" s="4">
        <v>0.38906249999999998</v>
      </c>
      <c r="C37" s="4">
        <v>10.465624999999999</v>
      </c>
      <c r="D37" s="4">
        <v>0.1690625</v>
      </c>
      <c r="E37" s="4">
        <v>1.6562500000000001E-2</v>
      </c>
      <c r="F37" s="4">
        <v>0.69062500000000004</v>
      </c>
      <c r="G37" s="1" t="s">
        <v>45</v>
      </c>
      <c r="H37" s="1" t="s">
        <v>11</v>
      </c>
      <c r="I37" s="1">
        <v>187</v>
      </c>
      <c r="J37" s="1">
        <v>180</v>
      </c>
      <c r="K37" s="1">
        <v>182</v>
      </c>
      <c r="L37" s="1">
        <v>182</v>
      </c>
      <c r="M37" s="1">
        <v>182</v>
      </c>
      <c r="N37" s="1">
        <v>182</v>
      </c>
      <c r="O37" s="1">
        <v>182</v>
      </c>
      <c r="P37" s="1">
        <v>178</v>
      </c>
      <c r="Q37" s="1" t="s">
        <v>12</v>
      </c>
      <c r="R37" s="1">
        <v>1455</v>
      </c>
    </row>
    <row r="38" spans="1:18" ht="15.75" thickBot="1" x14ac:dyDescent="0.3">
      <c r="A38" s="10">
        <v>36</v>
      </c>
      <c r="B38" s="11">
        <v>0.42699999999999999</v>
      </c>
      <c r="C38" s="11">
        <v>2.04</v>
      </c>
      <c r="D38" s="11">
        <f>3.15625/100</f>
        <v>3.15625E-2</v>
      </c>
      <c r="E38" s="11">
        <v>8.4218749999999995E-2</v>
      </c>
      <c r="F38" s="11">
        <v>56.5625</v>
      </c>
      <c r="G38" s="1" t="s">
        <v>49</v>
      </c>
      <c r="H38" s="9" t="s">
        <v>11</v>
      </c>
      <c r="I38" s="9">
        <v>187</v>
      </c>
      <c r="J38" s="9">
        <v>180</v>
      </c>
      <c r="K38" s="9">
        <v>182</v>
      </c>
      <c r="L38" s="9">
        <v>182</v>
      </c>
      <c r="M38" s="9">
        <v>182</v>
      </c>
      <c r="N38" s="9">
        <v>182</v>
      </c>
      <c r="O38" s="9">
        <v>182</v>
      </c>
      <c r="P38" s="9">
        <v>178</v>
      </c>
      <c r="Q38" s="9" t="s">
        <v>12</v>
      </c>
      <c r="R38" s="1">
        <f>SUM(I38:P38)</f>
        <v>1455</v>
      </c>
    </row>
    <row r="39" spans="1:18" ht="15.75" thickBot="1" x14ac:dyDescent="0.3">
      <c r="A39" s="12">
        <v>37</v>
      </c>
      <c r="B39" s="13">
        <v>0.57699999999999996</v>
      </c>
      <c r="C39" s="13">
        <v>2.5299999999999998</v>
      </c>
      <c r="D39" s="13">
        <f>14.15625/100</f>
        <v>0.14156250000000001</v>
      </c>
      <c r="E39" s="13">
        <v>4.9218749999999999E-2</v>
      </c>
      <c r="F39" s="13">
        <v>66.5625</v>
      </c>
      <c r="G39" s="1" t="s">
        <v>50</v>
      </c>
      <c r="H39" s="9" t="s">
        <v>11</v>
      </c>
      <c r="I39" s="9">
        <v>187</v>
      </c>
      <c r="J39" s="9">
        <v>180</v>
      </c>
      <c r="K39" s="9">
        <v>182</v>
      </c>
      <c r="L39" s="9">
        <v>182</v>
      </c>
      <c r="M39" s="9">
        <v>182</v>
      </c>
      <c r="N39" s="9">
        <v>182</v>
      </c>
      <c r="O39" s="9">
        <v>181</v>
      </c>
      <c r="P39" s="9">
        <v>177</v>
      </c>
      <c r="Q39" s="9" t="s">
        <v>12</v>
      </c>
      <c r="R39" s="1">
        <f t="shared" ref="R39:R52" si="0">SUM(I39:P39)</f>
        <v>1453</v>
      </c>
    </row>
    <row r="40" spans="1:18" ht="15.75" thickBot="1" x14ac:dyDescent="0.3">
      <c r="A40" s="12">
        <v>38</v>
      </c>
      <c r="B40" s="13">
        <v>0.502</v>
      </c>
      <c r="C40" s="13">
        <v>2.29</v>
      </c>
      <c r="D40" s="13">
        <f>19.65625/100</f>
        <v>0.1965625</v>
      </c>
      <c r="E40" s="13">
        <v>0.10171875</v>
      </c>
      <c r="F40" s="13">
        <v>61.5625</v>
      </c>
      <c r="G40" s="1" t="s">
        <v>51</v>
      </c>
      <c r="H40" s="9" t="s">
        <v>11</v>
      </c>
      <c r="I40" s="9">
        <v>187</v>
      </c>
      <c r="J40" s="9">
        <v>180</v>
      </c>
      <c r="K40" s="9">
        <v>182</v>
      </c>
      <c r="L40" s="9">
        <v>182</v>
      </c>
      <c r="M40" s="9">
        <v>182</v>
      </c>
      <c r="N40" s="9">
        <v>183</v>
      </c>
      <c r="O40" s="9">
        <v>183</v>
      </c>
      <c r="P40" s="9">
        <v>179</v>
      </c>
      <c r="Q40" s="9" t="s">
        <v>12</v>
      </c>
      <c r="R40" s="1">
        <f t="shared" si="0"/>
        <v>1458</v>
      </c>
    </row>
    <row r="41" spans="1:18" ht="15.75" thickBot="1" x14ac:dyDescent="0.3">
      <c r="A41" s="12">
        <v>39</v>
      </c>
      <c r="B41" s="13">
        <v>0.35199999999999998</v>
      </c>
      <c r="C41" s="13">
        <v>2.77</v>
      </c>
      <c r="D41" s="13">
        <f>8.65625/100</f>
        <v>8.6562500000000001E-2</v>
      </c>
      <c r="E41" s="13">
        <v>6.6718749999999993E-2</v>
      </c>
      <c r="F41" s="13">
        <v>51.5625</v>
      </c>
      <c r="G41" s="1" t="s">
        <v>52</v>
      </c>
      <c r="H41" s="9" t="s">
        <v>11</v>
      </c>
      <c r="I41" s="9">
        <v>187</v>
      </c>
      <c r="J41" s="9">
        <v>180</v>
      </c>
      <c r="K41" s="9">
        <v>182</v>
      </c>
      <c r="L41" s="9">
        <v>182</v>
      </c>
      <c r="M41" s="9">
        <v>182</v>
      </c>
      <c r="N41" s="9">
        <v>182</v>
      </c>
      <c r="O41" s="9">
        <v>182</v>
      </c>
      <c r="P41" s="9">
        <v>179</v>
      </c>
      <c r="Q41" s="9" t="s">
        <v>12</v>
      </c>
      <c r="R41" s="1">
        <f t="shared" si="0"/>
        <v>1456</v>
      </c>
    </row>
    <row r="42" spans="1:18" ht="15.75" thickBot="1" x14ac:dyDescent="0.3">
      <c r="A42" s="12">
        <v>40</v>
      </c>
      <c r="B42" s="13">
        <v>0.37</v>
      </c>
      <c r="C42" s="13">
        <v>1.98</v>
      </c>
      <c r="D42" s="13">
        <f>15.53125/100</f>
        <v>0.15531249999999999</v>
      </c>
      <c r="E42" s="13">
        <v>4.4843750000000002E-2</v>
      </c>
      <c r="F42" s="13">
        <v>52.8125</v>
      </c>
      <c r="G42" s="1" t="s">
        <v>53</v>
      </c>
      <c r="H42" s="9" t="s">
        <v>11</v>
      </c>
      <c r="I42" s="9">
        <v>187</v>
      </c>
      <c r="J42" s="9">
        <v>180</v>
      </c>
      <c r="K42" s="9">
        <v>182</v>
      </c>
      <c r="L42" s="9">
        <v>182</v>
      </c>
      <c r="M42" s="9">
        <v>182</v>
      </c>
      <c r="N42" s="9">
        <v>183</v>
      </c>
      <c r="O42" s="9">
        <v>183</v>
      </c>
      <c r="P42" s="9">
        <v>180</v>
      </c>
      <c r="Q42" s="9" t="s">
        <v>12</v>
      </c>
      <c r="R42" s="1">
        <f t="shared" si="0"/>
        <v>1459</v>
      </c>
    </row>
    <row r="43" spans="1:18" ht="15.75" thickBot="1" x14ac:dyDescent="0.3">
      <c r="A43" s="12">
        <v>41</v>
      </c>
      <c r="B43" s="13">
        <v>0.52</v>
      </c>
      <c r="C43" s="13">
        <v>2.4700000000000002</v>
      </c>
      <c r="D43" s="13">
        <f>4.53125/100</f>
        <v>4.5312499999999999E-2</v>
      </c>
      <c r="E43" s="13">
        <v>7.9843750000000005E-2</v>
      </c>
      <c r="F43" s="13">
        <v>62.8125</v>
      </c>
      <c r="G43" s="1" t="s">
        <v>58</v>
      </c>
      <c r="H43" s="9" t="s">
        <v>11</v>
      </c>
      <c r="I43" s="9">
        <v>187</v>
      </c>
      <c r="J43" s="9">
        <v>180</v>
      </c>
      <c r="K43" s="9">
        <v>182</v>
      </c>
      <c r="L43" s="9">
        <v>182</v>
      </c>
      <c r="M43" s="9">
        <v>182</v>
      </c>
      <c r="N43" s="9">
        <v>182</v>
      </c>
      <c r="O43" s="9">
        <v>181</v>
      </c>
      <c r="P43" s="9">
        <v>177</v>
      </c>
      <c r="Q43" s="9" t="s">
        <v>12</v>
      </c>
      <c r="R43" s="1">
        <f t="shared" si="0"/>
        <v>1453</v>
      </c>
    </row>
    <row r="44" spans="1:18" ht="15.75" thickBot="1" x14ac:dyDescent="0.3">
      <c r="A44" s="12">
        <v>42</v>
      </c>
      <c r="B44" s="13">
        <v>0.59499999999999997</v>
      </c>
      <c r="C44" s="13">
        <v>2.2200000000000002</v>
      </c>
      <c r="D44" s="13">
        <f>-0.96875/100</f>
        <v>-9.6874999999999999E-3</v>
      </c>
      <c r="E44" s="13">
        <v>6.2343750000000003E-2</v>
      </c>
      <c r="F44" s="13">
        <v>67.8125</v>
      </c>
      <c r="G44" s="1" t="s">
        <v>59</v>
      </c>
      <c r="H44" s="9" t="s">
        <v>11</v>
      </c>
      <c r="I44" s="9">
        <v>187</v>
      </c>
      <c r="J44" s="9">
        <v>180</v>
      </c>
      <c r="K44" s="9">
        <v>182</v>
      </c>
      <c r="L44" s="9">
        <v>182</v>
      </c>
      <c r="M44" s="9">
        <v>182</v>
      </c>
      <c r="N44" s="9">
        <v>181</v>
      </c>
      <c r="O44" s="9">
        <v>180</v>
      </c>
      <c r="P44" s="9">
        <v>176</v>
      </c>
      <c r="Q44" s="9" t="s">
        <v>12</v>
      </c>
      <c r="R44" s="1">
        <f t="shared" si="0"/>
        <v>1450</v>
      </c>
    </row>
    <row r="45" spans="1:18" ht="15.75" thickBot="1" x14ac:dyDescent="0.3">
      <c r="A45" s="12">
        <v>43</v>
      </c>
      <c r="B45" s="13">
        <v>0.44500000000000001</v>
      </c>
      <c r="C45" s="13">
        <v>2.71</v>
      </c>
      <c r="D45" s="13">
        <f>10.03125/100</f>
        <v>0.1003125</v>
      </c>
      <c r="E45" s="13">
        <v>9.7343750000000007E-2</v>
      </c>
      <c r="F45" s="13">
        <v>57.8125</v>
      </c>
      <c r="G45" s="1" t="s">
        <v>60</v>
      </c>
      <c r="H45" s="9" t="s">
        <v>11</v>
      </c>
      <c r="I45" s="9">
        <v>187</v>
      </c>
      <c r="J45" s="9">
        <v>180</v>
      </c>
      <c r="K45" s="9">
        <v>182</v>
      </c>
      <c r="L45" s="9">
        <v>182</v>
      </c>
      <c r="M45" s="9">
        <v>182</v>
      </c>
      <c r="N45" s="9">
        <v>182</v>
      </c>
      <c r="O45" s="9">
        <v>182</v>
      </c>
      <c r="P45" s="9">
        <v>178</v>
      </c>
      <c r="Q45" s="9" t="s">
        <v>12</v>
      </c>
      <c r="R45" s="1">
        <f t="shared" si="0"/>
        <v>1455</v>
      </c>
    </row>
    <row r="46" spans="1:18" ht="15.75" thickBot="1" x14ac:dyDescent="0.3">
      <c r="A46" s="12">
        <v>44</v>
      </c>
      <c r="B46" s="13">
        <v>0.40799999999999997</v>
      </c>
      <c r="C46" s="13">
        <v>2.35</v>
      </c>
      <c r="D46" s="13">
        <f>7.28125/100</f>
        <v>7.2812500000000002E-2</v>
      </c>
      <c r="E46" s="13">
        <v>3.6093750000000001E-2</v>
      </c>
      <c r="F46" s="13">
        <v>65.3125</v>
      </c>
      <c r="G46" s="1" t="s">
        <v>61</v>
      </c>
      <c r="H46" s="9" t="s">
        <v>11</v>
      </c>
      <c r="I46" s="9">
        <v>187</v>
      </c>
      <c r="J46" s="9">
        <v>180</v>
      </c>
      <c r="K46" s="9">
        <v>182</v>
      </c>
      <c r="L46" s="9">
        <v>182</v>
      </c>
      <c r="M46" s="9">
        <v>182</v>
      </c>
      <c r="N46" s="9">
        <v>182</v>
      </c>
      <c r="O46" s="9">
        <v>181</v>
      </c>
      <c r="P46" s="9">
        <v>177</v>
      </c>
      <c r="Q46" s="9" t="s">
        <v>12</v>
      </c>
      <c r="R46" s="1">
        <f t="shared" si="0"/>
        <v>1453</v>
      </c>
    </row>
    <row r="47" spans="1:18" ht="15.75" thickBot="1" x14ac:dyDescent="0.3">
      <c r="A47" s="12">
        <v>45</v>
      </c>
      <c r="B47" s="13">
        <v>0.55800000000000005</v>
      </c>
      <c r="C47" s="13">
        <v>2.83</v>
      </c>
      <c r="D47" s="13">
        <f>18.28125/100</f>
        <v>0.18281249999999999</v>
      </c>
      <c r="E47" s="13">
        <v>7.1093749999999997E-2</v>
      </c>
      <c r="F47" s="13">
        <v>55.3125</v>
      </c>
      <c r="G47" s="1" t="s">
        <v>62</v>
      </c>
      <c r="H47" s="9" t="s">
        <v>11</v>
      </c>
      <c r="I47" s="9">
        <v>187</v>
      </c>
      <c r="J47" s="9">
        <v>180</v>
      </c>
      <c r="K47" s="9">
        <v>182</v>
      </c>
      <c r="L47" s="9">
        <v>182</v>
      </c>
      <c r="M47" s="9">
        <v>182</v>
      </c>
      <c r="N47" s="9">
        <v>183</v>
      </c>
      <c r="O47" s="9">
        <v>183</v>
      </c>
      <c r="P47" s="9">
        <v>179</v>
      </c>
      <c r="Q47" s="9" t="s">
        <v>12</v>
      </c>
      <c r="R47" s="1">
        <f t="shared" si="0"/>
        <v>1458</v>
      </c>
    </row>
    <row r="48" spans="1:18" ht="15.75" thickBot="1" x14ac:dyDescent="0.3">
      <c r="A48" s="12">
        <v>46</v>
      </c>
      <c r="B48" s="13">
        <v>0.48299999999999998</v>
      </c>
      <c r="C48" s="13">
        <v>2.1</v>
      </c>
      <c r="D48" s="13">
        <f>12.78125/100</f>
        <v>0.1278125</v>
      </c>
      <c r="E48" s="13">
        <v>5.3593750000000002E-2</v>
      </c>
      <c r="F48" s="13">
        <v>50.3125</v>
      </c>
      <c r="G48" s="1" t="s">
        <v>54</v>
      </c>
      <c r="H48" s="9" t="s">
        <v>11</v>
      </c>
      <c r="I48" s="9">
        <v>187</v>
      </c>
      <c r="J48" s="9">
        <v>180</v>
      </c>
      <c r="K48" s="9">
        <v>182</v>
      </c>
      <c r="L48" s="9">
        <v>182</v>
      </c>
      <c r="M48" s="9">
        <v>182</v>
      </c>
      <c r="N48" s="9">
        <v>182</v>
      </c>
      <c r="O48" s="9">
        <v>182</v>
      </c>
      <c r="P48" s="9">
        <v>179</v>
      </c>
      <c r="Q48" s="9" t="s">
        <v>12</v>
      </c>
      <c r="R48" s="1">
        <f t="shared" si="0"/>
        <v>1456</v>
      </c>
    </row>
    <row r="49" spans="1:18" ht="15.75" thickBot="1" x14ac:dyDescent="0.3">
      <c r="A49" s="12">
        <v>47</v>
      </c>
      <c r="B49" s="13">
        <v>0.33300000000000002</v>
      </c>
      <c r="C49" s="13">
        <v>2.59</v>
      </c>
      <c r="D49" s="13">
        <f>1.78125/100</f>
        <v>1.7812499999999998E-2</v>
      </c>
      <c r="E49" s="13">
        <v>8.8593749999999999E-2</v>
      </c>
      <c r="F49" s="13">
        <v>60.3125</v>
      </c>
      <c r="G49" s="1" t="s">
        <v>57</v>
      </c>
      <c r="H49" s="9" t="s">
        <v>11</v>
      </c>
      <c r="I49" s="9">
        <v>187</v>
      </c>
      <c r="J49" s="9">
        <v>180</v>
      </c>
      <c r="K49" s="9">
        <v>182</v>
      </c>
      <c r="L49" s="9">
        <v>182</v>
      </c>
      <c r="M49" s="9">
        <v>182</v>
      </c>
      <c r="N49" s="9">
        <v>182</v>
      </c>
      <c r="O49" s="9">
        <v>182</v>
      </c>
      <c r="P49" s="9">
        <v>178</v>
      </c>
      <c r="Q49" s="9" t="s">
        <v>12</v>
      </c>
      <c r="R49" s="1">
        <f t="shared" si="0"/>
        <v>1455</v>
      </c>
    </row>
    <row r="50" spans="1:18" ht="15.75" thickBot="1" x14ac:dyDescent="0.3">
      <c r="A50" s="12">
        <v>48</v>
      </c>
      <c r="B50" s="13">
        <v>0.32300000000000001</v>
      </c>
      <c r="C50" s="13">
        <v>2.13</v>
      </c>
      <c r="D50" s="13">
        <f>3.84375/100</f>
        <v>3.8437499999999999E-2</v>
      </c>
      <c r="E50" s="13">
        <v>0.10390625000000001</v>
      </c>
      <c r="F50" s="13">
        <v>69.6875</v>
      </c>
      <c r="G50" s="1" t="s">
        <v>55</v>
      </c>
      <c r="H50" s="9" t="s">
        <v>11</v>
      </c>
      <c r="I50" s="9">
        <v>187</v>
      </c>
      <c r="J50" s="9">
        <v>180</v>
      </c>
      <c r="K50" s="9">
        <v>182</v>
      </c>
      <c r="L50" s="9">
        <v>182</v>
      </c>
      <c r="M50" s="9">
        <v>182</v>
      </c>
      <c r="N50" s="9">
        <v>182</v>
      </c>
      <c r="O50" s="9">
        <v>181</v>
      </c>
      <c r="P50" s="9">
        <v>177</v>
      </c>
      <c r="Q50" s="9" t="s">
        <v>12</v>
      </c>
      <c r="R50" s="1">
        <f t="shared" si="0"/>
        <v>1453</v>
      </c>
    </row>
    <row r="51" spans="1:18" ht="15.75" thickBot="1" x14ac:dyDescent="0.3">
      <c r="A51" s="12">
        <v>49</v>
      </c>
      <c r="B51" s="13">
        <v>0.47299999999999998</v>
      </c>
      <c r="C51" s="13">
        <v>2.62</v>
      </c>
      <c r="D51" s="13">
        <f>14.84375/100</f>
        <v>0.1484375</v>
      </c>
      <c r="E51" s="13">
        <v>6.8906250000000002E-2</v>
      </c>
      <c r="F51" s="13">
        <v>59.6875</v>
      </c>
      <c r="G51" s="1" t="s">
        <v>56</v>
      </c>
      <c r="H51" s="9" t="s">
        <v>11</v>
      </c>
      <c r="I51" s="9">
        <v>187</v>
      </c>
      <c r="J51" s="9">
        <v>180</v>
      </c>
      <c r="K51" s="9">
        <v>182</v>
      </c>
      <c r="L51" s="9">
        <v>182</v>
      </c>
      <c r="M51" s="9">
        <v>182</v>
      </c>
      <c r="N51" s="9">
        <v>182</v>
      </c>
      <c r="O51" s="9">
        <v>182</v>
      </c>
      <c r="P51" s="9">
        <v>178</v>
      </c>
      <c r="Q51" s="9" t="s">
        <v>12</v>
      </c>
      <c r="R51" s="1">
        <f t="shared" si="0"/>
        <v>1455</v>
      </c>
    </row>
    <row r="52" spans="1:18" ht="15.75" thickBot="1" x14ac:dyDescent="0.3">
      <c r="A52" s="12">
        <v>50</v>
      </c>
      <c r="B52" s="13">
        <v>0.54800000000000004</v>
      </c>
      <c r="C52" s="13">
        <v>2.38</v>
      </c>
      <c r="D52" s="13">
        <f>9.34375/100</f>
        <v>9.3437500000000007E-2</v>
      </c>
      <c r="E52" s="13">
        <v>8.6406250000000004E-2</v>
      </c>
      <c r="F52" s="13">
        <v>54.6875</v>
      </c>
      <c r="G52" s="1" t="s">
        <v>56</v>
      </c>
      <c r="H52" s="9" t="s">
        <v>11</v>
      </c>
      <c r="I52" s="9">
        <v>187</v>
      </c>
      <c r="J52" s="9">
        <v>180</v>
      </c>
      <c r="K52" s="9">
        <v>182</v>
      </c>
      <c r="L52" s="9">
        <v>182</v>
      </c>
      <c r="M52" s="9">
        <v>182</v>
      </c>
      <c r="N52" s="9">
        <v>182</v>
      </c>
      <c r="O52" s="9">
        <v>182</v>
      </c>
      <c r="P52" s="9">
        <v>178</v>
      </c>
      <c r="Q52" s="9" t="s">
        <v>12</v>
      </c>
      <c r="R52" s="1">
        <f t="shared" si="0"/>
        <v>1455</v>
      </c>
    </row>
    <row r="53" spans="1:18" x14ac:dyDescent="0.25">
      <c r="R53" s="1"/>
    </row>
  </sheetData>
  <mergeCells count="2">
    <mergeCell ref="A1:F1"/>
    <mergeCell ref="I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Aghapour, Raziye</dc:creator>
  <cp:lastModifiedBy>Aghapour, Raziye</cp:lastModifiedBy>
  <dcterms:created xsi:type="dcterms:W3CDTF">2025-06-24T22:14:58Z</dcterms:created>
  <dcterms:modified xsi:type="dcterms:W3CDTF">2025-10-08T07:45:29Z</dcterms:modified>
</cp:coreProperties>
</file>