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235" windowHeight="6870"/>
  </bookViews>
  <sheets>
    <sheet name="Results" sheetId="1" r:id="rId1"/>
    <sheet name="Profile" sheetId="5" r:id="rId2"/>
  </sheet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/>
  <c r="F3" l="1"/>
  <c r="G27" l="1"/>
  <c r="G32" s="1"/>
  <c r="G29"/>
  <c r="G30"/>
  <c r="G28"/>
  <c r="G26"/>
  <c r="G36" l="1"/>
  <c r="G34"/>
  <c r="G33"/>
  <c r="G35"/>
  <c r="C4" i="5"/>
  <c r="C5"/>
  <c r="C6"/>
  <c r="C7"/>
  <c r="L4" i="1" l="1"/>
  <c r="K4"/>
  <c r="H4"/>
  <c r="M4" l="1"/>
  <c r="N4" s="1"/>
  <c r="P4"/>
</calcChain>
</file>

<file path=xl/sharedStrings.xml><?xml version="1.0" encoding="utf-8"?>
<sst xmlns="http://schemas.openxmlformats.org/spreadsheetml/2006/main" count="95" uniqueCount="62">
  <si>
    <t>Name</t>
  </si>
  <si>
    <t>Surname</t>
  </si>
  <si>
    <t>Test 1</t>
  </si>
  <si>
    <t>Test 2</t>
  </si>
  <si>
    <t>Index</t>
  </si>
  <si>
    <t>Apolonia Ahart  </t>
  </si>
  <si>
    <t>Len Leach  </t>
  </si>
  <si>
    <t>Parthenia Pohl  </t>
  </si>
  <si>
    <t>Arie Anzalone  </t>
  </si>
  <si>
    <t>Rosy Rotella  </t>
  </si>
  <si>
    <t>Hayden Heaton  </t>
  </si>
  <si>
    <t>Adrienne Alcazar  </t>
  </si>
  <si>
    <t>Lawana Lucy  </t>
  </si>
  <si>
    <t>Enid Eaddy  </t>
  </si>
  <si>
    <t>Emma Eakes  </t>
  </si>
  <si>
    <t>Lorina Levan  </t>
  </si>
  <si>
    <t>Jonnie Jutras  </t>
  </si>
  <si>
    <t>Ione Irvin  </t>
  </si>
  <si>
    <t>Leonie Lattea  </t>
  </si>
  <si>
    <t>Clarita Carreira  </t>
  </si>
  <si>
    <t>Giovanna Gendreau  </t>
  </si>
  <si>
    <t>Francis Fuquay  </t>
  </si>
  <si>
    <t>Kazuko Koo  </t>
  </si>
  <si>
    <t>Paulina Pope  </t>
  </si>
  <si>
    <t>Dalila Dickerson  </t>
  </si>
  <si>
    <t>MAX POSSIBLE</t>
  </si>
  <si>
    <t>Total</t>
  </si>
  <si>
    <t>Grade</t>
  </si>
  <si>
    <t>Lookup</t>
  </si>
  <si>
    <t>A</t>
  </si>
  <si>
    <t>B</t>
  </si>
  <si>
    <t>C</t>
  </si>
  <si>
    <t>D</t>
  </si>
  <si>
    <t>E</t>
  </si>
  <si>
    <t>Reverse Lookup</t>
  </si>
  <si>
    <t>Oral</t>
  </si>
  <si>
    <t>Oral numerical</t>
  </si>
  <si>
    <t>No. of pieces</t>
  </si>
  <si>
    <t>Test 1 %</t>
  </si>
  <si>
    <t>Test 2 %</t>
  </si>
  <si>
    <t>Avg %</t>
  </si>
  <si>
    <t>Text to Column</t>
  </si>
  <si>
    <t>Calculation</t>
  </si>
  <si>
    <t>Extrapolate</t>
  </si>
  <si>
    <t>Student Index</t>
  </si>
  <si>
    <t>Min</t>
  </si>
  <si>
    <t>Q1</t>
  </si>
  <si>
    <t>Q3</t>
  </si>
  <si>
    <t>Max</t>
  </si>
  <si>
    <t>Median</t>
  </si>
  <si>
    <t>Box Mid</t>
  </si>
  <si>
    <t>Box High</t>
  </si>
  <si>
    <t>Box Low</t>
  </si>
  <si>
    <t>err down</t>
  </si>
  <si>
    <t>err up</t>
  </si>
  <si>
    <t>Cond. Format</t>
  </si>
  <si>
    <t>Concat.</t>
  </si>
  <si>
    <t>Calculations / Statistics</t>
  </si>
  <si>
    <t>Teacher</t>
  </si>
  <si>
    <t>Mr A</t>
  </si>
  <si>
    <t>Ms B</t>
  </si>
  <si>
    <t>Graph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</si>
</sst>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Mark Distribution - Test 1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spPr>
            <a:noFill/>
            <a:ln>
              <a:noFill/>
            </a:ln>
            <a:effectLst/>
          </c:spPr>
          <c:errBars>
            <c:errBarType val="minus"/>
            <c:errValType val="cust"/>
            <c:plus>
              <c:numRef>
                <c:f>Results!$G$35</c:f>
                <c:numCache>
                  <c:formatCode>General</c:formatCode>
                  <c:ptCount val="1"/>
                  <c:pt idx="0">
                    <c:v>6.75</c:v>
                  </c:pt>
                </c:numCache>
              </c:numRef>
            </c:plus>
            <c:minus>
              <c:numRef>
                <c:f>Results!$G$35</c:f>
                <c:numCache>
                  <c:formatCode>General</c:formatCode>
                  <c:ptCount val="1"/>
                  <c:pt idx="0">
                    <c:v>6.75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Results!$G$32</c:f>
              <c:numCache>
                <c:formatCode>General</c:formatCode>
                <c:ptCount val="1"/>
                <c:pt idx="0">
                  <c:v>10.75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Results!$G$33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errBars>
            <c:errBarType val="plus"/>
            <c:errValType val="cust"/>
            <c:plus>
              <c:numRef>
                <c:f>Results!$G$36</c:f>
                <c:numCache>
                  <c:formatCode>General</c:formatCode>
                  <c:ptCount val="1"/>
                  <c:pt idx="0">
                    <c:v>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Results!$G$34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/>
        <c:overlap val="100"/>
        <c:axId val="139027584"/>
        <c:axId val="138576256"/>
      </c:barChart>
      <c:catAx>
        <c:axId val="13902758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6256"/>
        <c:crosses val="autoZero"/>
        <c:auto val="1"/>
        <c:lblAlgn val="ctr"/>
        <c:lblOffset val="100"/>
      </c:catAx>
      <c:valAx>
        <c:axId val="1385762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Term 1 Results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Profile!$B$5:$B$6</c:f>
              <c:strCache>
                <c:ptCount val="2"/>
                <c:pt idx="0">
                  <c:v>Test 1</c:v>
                </c:pt>
                <c:pt idx="1">
                  <c:v>Test 2</c:v>
                </c:pt>
              </c:strCache>
            </c:strRef>
          </c:cat>
          <c:val>
            <c:numRef>
              <c:f>Profile!$C$5:$C$6</c:f>
              <c:numCache>
                <c:formatCode>General</c:formatCode>
                <c:ptCount val="2"/>
                <c:pt idx="0">
                  <c:v>11</c:v>
                </c:pt>
                <c:pt idx="1">
                  <c:v>43</c:v>
                </c:pt>
              </c:numCache>
            </c:numRef>
          </c:val>
        </c:ser>
        <c:dLbls/>
        <c:gapWidth val="219"/>
        <c:overlap val="-27"/>
        <c:axId val="139043200"/>
        <c:axId val="139044736"/>
      </c:barChart>
      <c:catAx>
        <c:axId val="1390432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4736"/>
        <c:crosses val="autoZero"/>
        <c:auto val="1"/>
        <c:lblAlgn val="ctr"/>
        <c:lblOffset val="100"/>
      </c:catAx>
      <c:valAx>
        <c:axId val="139044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36</xdr:row>
      <xdr:rowOff>137160</xdr:rowOff>
    </xdr:from>
    <xdr:to>
      <xdr:col>8</xdr:col>
      <xdr:colOff>137160</xdr:colOff>
      <xdr:row>51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3</xdr:row>
      <xdr:rowOff>76200</xdr:rowOff>
    </xdr:from>
    <xdr:to>
      <xdr:col>12</xdr:col>
      <xdr:colOff>144780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36"/>
  <sheetViews>
    <sheetView tabSelected="1" zoomScale="80" zoomScaleNormal="80" workbookViewId="0">
      <selection activeCell="P1" sqref="P1"/>
    </sheetView>
  </sheetViews>
  <sheetFormatPr defaultRowHeight="15"/>
  <cols>
    <col min="2" max="2" width="10.42578125" bestFit="1" customWidth="1"/>
    <col min="3" max="3" width="10.42578125" customWidth="1"/>
    <col min="4" max="4" width="18.140625" bestFit="1" customWidth="1"/>
    <col min="5" max="5" width="13.140625" customWidth="1"/>
    <col min="6" max="6" width="14.140625" bestFit="1" customWidth="1"/>
    <col min="7" max="7" width="12.140625" bestFit="1" customWidth="1"/>
    <col min="8" max="8" width="10.140625" bestFit="1" customWidth="1"/>
    <col min="12" max="12" width="11.85546875" bestFit="1" customWidth="1"/>
    <col min="13" max="13" width="10.28515625" customWidth="1"/>
    <col min="16" max="16" width="13.28515625" bestFit="1" customWidth="1"/>
  </cols>
  <sheetData>
    <row r="1" spans="2:21">
      <c r="B1" s="5" t="s">
        <v>43</v>
      </c>
      <c r="C1" s="5"/>
      <c r="D1" s="12" t="s">
        <v>41</v>
      </c>
      <c r="E1" s="12"/>
      <c r="F1" s="9" t="s">
        <v>56</v>
      </c>
      <c r="G1" s="10" t="s">
        <v>55</v>
      </c>
      <c r="H1" s="3" t="s">
        <v>42</v>
      </c>
      <c r="J1" s="13" t="s">
        <v>42</v>
      </c>
      <c r="K1" s="13"/>
      <c r="L1" s="13"/>
      <c r="M1" s="13"/>
      <c r="N1" s="4" t="s">
        <v>28</v>
      </c>
      <c r="P1" s="4" t="s">
        <v>28</v>
      </c>
    </row>
    <row r="3" spans="2:21" s="1" customFormat="1">
      <c r="B3" s="1" t="s">
        <v>4</v>
      </c>
      <c r="C3" s="1" t="s">
        <v>58</v>
      </c>
      <c r="D3" s="1" t="s">
        <v>0</v>
      </c>
      <c r="E3" s="1" t="s">
        <v>1</v>
      </c>
      <c r="F3" s="1" t="str">
        <f>D3&amp;" "&amp;E3</f>
        <v>Name Surname</v>
      </c>
      <c r="G3" s="1" t="s">
        <v>2</v>
      </c>
      <c r="H3" s="1" t="s">
        <v>38</v>
      </c>
      <c r="I3" s="1" t="s">
        <v>3</v>
      </c>
      <c r="J3" s="1" t="s">
        <v>39</v>
      </c>
      <c r="K3" s="1" t="s">
        <v>26</v>
      </c>
      <c r="L3" s="1" t="s">
        <v>37</v>
      </c>
      <c r="M3" s="1" t="s">
        <v>40</v>
      </c>
      <c r="N3" s="1" t="s">
        <v>27</v>
      </c>
      <c r="O3" s="1" t="s">
        <v>35</v>
      </c>
      <c r="P3" s="1" t="s">
        <v>36</v>
      </c>
    </row>
    <row r="4" spans="2:21" s="1" customFormat="1">
      <c r="B4" s="1">
        <v>0</v>
      </c>
      <c r="D4" s="1" t="s">
        <v>25</v>
      </c>
      <c r="G4" s="1">
        <v>20</v>
      </c>
      <c r="H4" s="1">
        <f>100*G4/$G$4</f>
        <v>100</v>
      </c>
      <c r="I4" s="1">
        <v>50</v>
      </c>
      <c r="J4" s="1">
        <f>100*I4/$I$4</f>
        <v>100</v>
      </c>
      <c r="K4" s="1">
        <f>G4+I4</f>
        <v>70</v>
      </c>
      <c r="L4" s="1">
        <f>COUNTA(G4,I4)</f>
        <v>2</v>
      </c>
      <c r="M4" s="1">
        <f>(H4+J4)/L4</f>
        <v>100</v>
      </c>
      <c r="N4" s="1" t="str">
        <f>LOOKUP(M4,$T$5:$T$9,$U$5:$U$9)</f>
        <v>A</v>
      </c>
      <c r="O4" s="1" t="s">
        <v>29</v>
      </c>
      <c r="P4" s="1">
        <f>LOOKUP(O4,$T$13:$T$17,$U$13:$U$17)</f>
        <v>5</v>
      </c>
      <c r="T4" s="1" t="s">
        <v>28</v>
      </c>
    </row>
    <row r="5" spans="2:21">
      <c r="B5">
        <v>1</v>
      </c>
      <c r="C5" t="s">
        <v>59</v>
      </c>
      <c r="D5" t="s">
        <v>5</v>
      </c>
      <c r="G5">
        <v>12</v>
      </c>
      <c r="H5" s="1"/>
      <c r="I5">
        <v>41</v>
      </c>
      <c r="J5" s="1"/>
      <c r="K5" s="1"/>
      <c r="L5" s="1"/>
      <c r="M5" s="1"/>
      <c r="N5" s="1"/>
      <c r="O5" s="2" t="s">
        <v>30</v>
      </c>
      <c r="P5" s="1"/>
      <c r="T5" s="7">
        <v>0</v>
      </c>
      <c r="U5" s="8" t="s">
        <v>33</v>
      </c>
    </row>
    <row r="6" spans="2:21">
      <c r="B6">
        <v>2</v>
      </c>
      <c r="D6" t="s">
        <v>6</v>
      </c>
      <c r="G6">
        <v>10</v>
      </c>
      <c r="H6" s="1"/>
      <c r="I6">
        <v>23</v>
      </c>
      <c r="J6" s="1"/>
      <c r="K6" s="1"/>
      <c r="L6" s="1"/>
      <c r="M6" s="1"/>
      <c r="N6" s="1"/>
      <c r="O6" s="2" t="s">
        <v>30</v>
      </c>
      <c r="P6" s="1"/>
      <c r="T6" s="7">
        <v>20</v>
      </c>
      <c r="U6" s="7" t="s">
        <v>32</v>
      </c>
    </row>
    <row r="7" spans="2:21">
      <c r="B7">
        <v>3</v>
      </c>
      <c r="D7" t="s">
        <v>7</v>
      </c>
      <c r="G7">
        <v>11</v>
      </c>
      <c r="H7" s="1"/>
      <c r="I7">
        <v>43</v>
      </c>
      <c r="J7" s="1"/>
      <c r="K7" s="1"/>
      <c r="L7" s="1"/>
      <c r="M7" s="1"/>
      <c r="N7" s="1"/>
      <c r="O7" s="2" t="s">
        <v>29</v>
      </c>
      <c r="P7" s="1"/>
      <c r="T7" s="7">
        <v>50</v>
      </c>
      <c r="U7" s="7" t="s">
        <v>31</v>
      </c>
    </row>
    <row r="8" spans="2:21">
      <c r="B8">
        <v>4</v>
      </c>
      <c r="D8" t="s">
        <v>8</v>
      </c>
      <c r="G8">
        <v>13</v>
      </c>
      <c r="H8" s="1"/>
      <c r="I8">
        <v>33</v>
      </c>
      <c r="J8" s="1"/>
      <c r="K8" s="1"/>
      <c r="L8" s="1"/>
      <c r="M8" s="1"/>
      <c r="N8" s="1"/>
      <c r="O8" s="2" t="s">
        <v>31</v>
      </c>
      <c r="P8" s="1"/>
      <c r="T8" s="7">
        <v>70</v>
      </c>
      <c r="U8" s="7" t="s">
        <v>30</v>
      </c>
    </row>
    <row r="9" spans="2:21">
      <c r="B9">
        <v>5</v>
      </c>
      <c r="D9" t="s">
        <v>9</v>
      </c>
      <c r="G9">
        <v>8</v>
      </c>
      <c r="H9" s="1"/>
      <c r="I9">
        <v>27</v>
      </c>
      <c r="J9" s="1"/>
      <c r="K9" s="1"/>
      <c r="L9" s="1"/>
      <c r="M9" s="1"/>
      <c r="N9" s="1"/>
      <c r="O9" s="2" t="s">
        <v>33</v>
      </c>
      <c r="P9" s="1"/>
      <c r="T9" s="7">
        <v>90</v>
      </c>
      <c r="U9" s="7" t="s">
        <v>29</v>
      </c>
    </row>
    <row r="10" spans="2:21">
      <c r="D10" t="s">
        <v>10</v>
      </c>
      <c r="G10">
        <v>5</v>
      </c>
      <c r="H10" s="1"/>
      <c r="I10">
        <v>43</v>
      </c>
      <c r="J10" s="1"/>
      <c r="K10" s="1"/>
      <c r="L10" s="1"/>
      <c r="M10" s="1"/>
      <c r="N10" s="1"/>
      <c r="O10" s="2" t="s">
        <v>30</v>
      </c>
      <c r="P10" s="1"/>
    </row>
    <row r="11" spans="2:21">
      <c r="D11" t="s">
        <v>11</v>
      </c>
      <c r="G11">
        <v>15</v>
      </c>
      <c r="H11" s="1"/>
      <c r="I11">
        <v>38</v>
      </c>
      <c r="J11" s="1"/>
      <c r="K11" s="1"/>
      <c r="L11" s="1"/>
      <c r="M11" s="1"/>
      <c r="N11" s="1"/>
      <c r="O11" s="2" t="s">
        <v>29</v>
      </c>
      <c r="P11" s="1"/>
    </row>
    <row r="12" spans="2:21">
      <c r="D12" t="s">
        <v>12</v>
      </c>
      <c r="G12">
        <v>4</v>
      </c>
      <c r="H12" s="1"/>
      <c r="I12">
        <v>47</v>
      </c>
      <c r="J12" s="1"/>
      <c r="K12" s="1"/>
      <c r="L12" s="1"/>
      <c r="M12" s="1"/>
      <c r="N12" s="1"/>
      <c r="O12" s="2" t="s">
        <v>32</v>
      </c>
      <c r="P12" s="1"/>
      <c r="T12" s="1" t="s">
        <v>34</v>
      </c>
    </row>
    <row r="13" spans="2:21">
      <c r="D13" t="s">
        <v>13</v>
      </c>
      <c r="G13">
        <v>16</v>
      </c>
      <c r="H13" s="1"/>
      <c r="I13">
        <v>39</v>
      </c>
      <c r="J13" s="1"/>
      <c r="K13" s="1"/>
      <c r="L13" s="1"/>
      <c r="M13" s="1"/>
      <c r="N13" s="1"/>
      <c r="O13" s="2" t="s">
        <v>33</v>
      </c>
      <c r="P13" s="1"/>
      <c r="T13" s="7" t="s">
        <v>29</v>
      </c>
      <c r="U13" s="7">
        <v>5</v>
      </c>
    </row>
    <row r="14" spans="2:21">
      <c r="D14" t="s">
        <v>14</v>
      </c>
      <c r="G14">
        <v>13</v>
      </c>
      <c r="H14" s="1"/>
      <c r="I14">
        <v>28</v>
      </c>
      <c r="J14" s="1"/>
      <c r="K14" s="1"/>
      <c r="L14" s="1"/>
      <c r="M14" s="1"/>
      <c r="N14" s="1"/>
      <c r="O14" s="2" t="s">
        <v>30</v>
      </c>
      <c r="P14" s="1"/>
      <c r="T14" s="7" t="s">
        <v>30</v>
      </c>
      <c r="U14" s="7">
        <v>4</v>
      </c>
    </row>
    <row r="15" spans="2:21">
      <c r="D15" t="s">
        <v>15</v>
      </c>
      <c r="G15">
        <v>12</v>
      </c>
      <c r="H15" s="1"/>
      <c r="I15">
        <v>38</v>
      </c>
      <c r="J15" s="1"/>
      <c r="K15" s="1"/>
      <c r="L15" s="1"/>
      <c r="M15" s="1"/>
      <c r="N15" s="1"/>
      <c r="O15" s="2" t="s">
        <v>29</v>
      </c>
      <c r="P15" s="1"/>
      <c r="T15" s="7" t="s">
        <v>31</v>
      </c>
      <c r="U15" s="7">
        <v>3</v>
      </c>
    </row>
    <row r="16" spans="2:21">
      <c r="C16" t="s">
        <v>60</v>
      </c>
      <c r="D16" t="s">
        <v>16</v>
      </c>
      <c r="G16">
        <v>9</v>
      </c>
      <c r="H16" s="1"/>
      <c r="I16">
        <v>28</v>
      </c>
      <c r="J16" s="1"/>
      <c r="K16" s="1"/>
      <c r="L16" s="1"/>
      <c r="M16" s="1"/>
      <c r="N16" s="1"/>
      <c r="O16" s="2" t="s">
        <v>29</v>
      </c>
      <c r="P16" s="1"/>
      <c r="T16" s="7" t="s">
        <v>32</v>
      </c>
      <c r="U16" s="7">
        <v>2</v>
      </c>
    </row>
    <row r="17" spans="4:21">
      <c r="D17" t="s">
        <v>17</v>
      </c>
      <c r="G17">
        <v>14</v>
      </c>
      <c r="H17" s="1"/>
      <c r="I17">
        <v>16</v>
      </c>
      <c r="J17" s="1"/>
      <c r="K17" s="1"/>
      <c r="L17" s="1"/>
      <c r="M17" s="1"/>
      <c r="N17" s="1"/>
      <c r="O17" s="2" t="s">
        <v>30</v>
      </c>
      <c r="P17" s="1"/>
      <c r="T17" s="7" t="s">
        <v>33</v>
      </c>
      <c r="U17" s="7">
        <v>1</v>
      </c>
    </row>
    <row r="18" spans="4:21">
      <c r="D18" t="s">
        <v>18</v>
      </c>
      <c r="G18">
        <v>14</v>
      </c>
      <c r="H18" s="1"/>
      <c r="I18">
        <v>47</v>
      </c>
      <c r="J18" s="1"/>
      <c r="K18" s="1"/>
      <c r="L18" s="1"/>
      <c r="M18" s="1"/>
      <c r="N18" s="1"/>
      <c r="O18" s="2" t="s">
        <v>31</v>
      </c>
      <c r="P18" s="1"/>
    </row>
    <row r="19" spans="4:21">
      <c r="D19" t="s">
        <v>19</v>
      </c>
      <c r="G19">
        <v>12</v>
      </c>
      <c r="H19" s="1"/>
      <c r="I19">
        <v>42</v>
      </c>
      <c r="J19" s="1"/>
      <c r="K19" s="1"/>
      <c r="L19" s="1"/>
      <c r="M19" s="1"/>
      <c r="N19" s="1"/>
      <c r="O19" s="2" t="s">
        <v>31</v>
      </c>
      <c r="P19" s="1"/>
    </row>
    <row r="20" spans="4:21">
      <c r="D20" t="s">
        <v>20</v>
      </c>
      <c r="G20">
        <v>20</v>
      </c>
      <c r="H20" s="1"/>
      <c r="I20">
        <v>24</v>
      </c>
      <c r="J20" s="1"/>
      <c r="K20" s="1"/>
      <c r="L20" s="1"/>
      <c r="M20" s="1"/>
      <c r="N20" s="1"/>
      <c r="O20" s="2" t="s">
        <v>30</v>
      </c>
      <c r="P20" s="1"/>
    </row>
    <row r="21" spans="4:21">
      <c r="D21" t="s">
        <v>21</v>
      </c>
      <c r="G21">
        <v>20</v>
      </c>
      <c r="H21" s="1"/>
      <c r="I21">
        <v>36</v>
      </c>
      <c r="J21" s="1"/>
      <c r="K21" s="1"/>
      <c r="L21" s="1"/>
      <c r="M21" s="1"/>
      <c r="N21" s="1"/>
      <c r="O21" s="2" t="s">
        <v>29</v>
      </c>
      <c r="P21" s="1"/>
    </row>
    <row r="22" spans="4:21">
      <c r="D22" t="s">
        <v>22</v>
      </c>
      <c r="G22">
        <v>20</v>
      </c>
      <c r="H22" s="1"/>
      <c r="I22">
        <v>40</v>
      </c>
      <c r="J22" s="1"/>
      <c r="K22" s="1"/>
      <c r="L22" s="1"/>
      <c r="M22" s="1"/>
      <c r="N22" s="1"/>
      <c r="O22" s="2" t="s">
        <v>31</v>
      </c>
      <c r="P22" s="1"/>
    </row>
    <row r="23" spans="4:21">
      <c r="D23" t="s">
        <v>23</v>
      </c>
      <c r="G23">
        <v>16</v>
      </c>
      <c r="H23" s="1"/>
      <c r="I23">
        <v>17</v>
      </c>
      <c r="J23" s="1"/>
      <c r="K23" s="1"/>
      <c r="L23" s="1"/>
      <c r="M23" s="1"/>
      <c r="N23" s="1"/>
      <c r="O23" s="2" t="s">
        <v>33</v>
      </c>
      <c r="P23" s="1"/>
    </row>
    <row r="24" spans="4:21">
      <c r="D24" t="s">
        <v>24</v>
      </c>
      <c r="G24">
        <v>18</v>
      </c>
      <c r="H24" s="1"/>
      <c r="I24">
        <v>42</v>
      </c>
      <c r="J24" s="1"/>
      <c r="K24" s="1"/>
      <c r="L24" s="1"/>
      <c r="M24" s="1"/>
      <c r="N24" s="1"/>
      <c r="O24" s="2" t="s">
        <v>29</v>
      </c>
      <c r="P24" s="1"/>
    </row>
    <row r="26" spans="4:21">
      <c r="D26" s="11"/>
      <c r="E26" s="14" t="s">
        <v>57</v>
      </c>
      <c r="F26" t="s">
        <v>45</v>
      </c>
      <c r="G26">
        <f>MIN(G5:G24)</f>
        <v>4</v>
      </c>
    </row>
    <row r="27" spans="4:21">
      <c r="D27" s="11"/>
      <c r="E27" s="14"/>
      <c r="F27" t="s">
        <v>46</v>
      </c>
      <c r="G27">
        <f>_xlfn.QUARTILE.INC(G5:G24,1)</f>
        <v>10.75</v>
      </c>
    </row>
    <row r="28" spans="4:21">
      <c r="D28" s="11"/>
      <c r="E28" s="14"/>
      <c r="F28" t="s">
        <v>49</v>
      </c>
      <c r="G28">
        <f>MEDIAN(G5:G24)</f>
        <v>13</v>
      </c>
    </row>
    <row r="29" spans="4:21">
      <c r="D29" s="11"/>
      <c r="E29" s="14"/>
      <c r="F29" t="s">
        <v>47</v>
      </c>
      <c r="G29">
        <f>_xlfn.QUARTILE.INC(G5:G24,3)</f>
        <v>16</v>
      </c>
    </row>
    <row r="30" spans="4:21">
      <c r="D30" s="11"/>
      <c r="E30" s="14"/>
      <c r="F30" t="s">
        <v>48</v>
      </c>
      <c r="G30">
        <f>MAX(G5:G24)</f>
        <v>20</v>
      </c>
    </row>
    <row r="32" spans="4:21">
      <c r="F32" t="s">
        <v>52</v>
      </c>
      <c r="G32">
        <f>G27</f>
        <v>10.75</v>
      </c>
    </row>
    <row r="33" spans="6:7">
      <c r="F33" t="s">
        <v>50</v>
      </c>
      <c r="G33">
        <f>G28-G27</f>
        <v>2.25</v>
      </c>
    </row>
    <row r="34" spans="6:7">
      <c r="F34" t="s">
        <v>51</v>
      </c>
      <c r="G34">
        <f>G29-G28</f>
        <v>3</v>
      </c>
    </row>
    <row r="35" spans="6:7">
      <c r="F35" t="s">
        <v>53</v>
      </c>
      <c r="G35">
        <f>G27-G26</f>
        <v>6.75</v>
      </c>
    </row>
    <row r="36" spans="6:7">
      <c r="F36" t="s">
        <v>54</v>
      </c>
      <c r="G36">
        <f>G30-G29</f>
        <v>4</v>
      </c>
    </row>
  </sheetData>
  <mergeCells count="3">
    <mergeCell ref="D1:E1"/>
    <mergeCell ref="J1:M1"/>
    <mergeCell ref="E26:E3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F8"/>
  <sheetViews>
    <sheetView workbookViewId="0">
      <selection activeCell="N11" sqref="N11"/>
    </sheetView>
  </sheetViews>
  <sheetFormatPr defaultRowHeight="15"/>
  <cols>
    <col min="2" max="2" width="12.7109375" customWidth="1"/>
    <col min="3" max="3" width="13.7109375" bestFit="1" customWidth="1"/>
  </cols>
  <sheetData>
    <row r="2" spans="2:6">
      <c r="B2" t="s">
        <v>44</v>
      </c>
      <c r="C2">
        <v>3</v>
      </c>
      <c r="F2" t="s">
        <v>61</v>
      </c>
    </row>
    <row r="4" spans="2:6">
      <c r="B4" t="s">
        <v>0</v>
      </c>
      <c r="C4" t="str">
        <f>INDEX(Results!$A$1:$P$24,MATCH($C$2,Results!$B:$B),MATCH(B4,Results!$3:$3,0))</f>
        <v>Parthenia Pohl  </v>
      </c>
    </row>
    <row r="5" spans="2:6">
      <c r="B5" t="s">
        <v>2</v>
      </c>
      <c r="C5">
        <f>INDEX(Results!$A$1:$P$24,MATCH($C$2,Results!$B:$B),MATCH(B5,Results!$3:$3,0))</f>
        <v>11</v>
      </c>
    </row>
    <row r="6" spans="2:6">
      <c r="B6" t="s">
        <v>3</v>
      </c>
      <c r="C6">
        <f>INDEX(Results!$A$1:$P$24,MATCH($C$2,Results!$B:$B),MATCH(B6,Results!$3:$3,0))</f>
        <v>43</v>
      </c>
    </row>
    <row r="7" spans="2:6">
      <c r="B7" t="s">
        <v>35</v>
      </c>
      <c r="C7" s="6" t="str">
        <f>INDEX(Results!$A$1:$P$24,MATCH($C$2,Results!$B:$B),MATCH(B7,Results!$3:$3,0))</f>
        <v>A</v>
      </c>
    </row>
    <row r="8" spans="2:6">
      <c r="B8" s="1"/>
      <c r="C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Profile</vt:lpstr>
    </vt:vector>
  </TitlesOfParts>
  <Company>SSA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Carson</dc:creator>
  <cp:lastModifiedBy>Ryan</cp:lastModifiedBy>
  <dcterms:created xsi:type="dcterms:W3CDTF">2015-10-25T23:33:33Z</dcterms:created>
  <dcterms:modified xsi:type="dcterms:W3CDTF">2018-07-20T16:37:44Z</dcterms:modified>
</cp:coreProperties>
</file>