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Junior Year\Spring2021\Micro Electronics I\Lab\Lab 10\"/>
    </mc:Choice>
  </mc:AlternateContent>
  <xr:revisionPtr revIDLastSave="0" documentId="13_ncr:1_{99346EC5-FF3B-41ED-BF08-54B56537D55D}" xr6:coauthVersionLast="46" xr6:coauthVersionMax="46" xr10:uidLastSave="{00000000-0000-0000-0000-000000000000}"/>
  <bookViews>
    <workbookView xWindow="-108" yWindow="-108" windowWidth="23256" windowHeight="12576" xr2:uid="{324DEF99-40B1-47D8-81DB-37663C35F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H33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E88" i="1"/>
  <c r="B88" i="1"/>
  <c r="B89" i="1"/>
  <c r="B14" i="1"/>
  <c r="B18" i="1" s="1"/>
  <c r="B20" i="1" s="1"/>
  <c r="B21" i="1" s="1"/>
  <c r="B15" i="1" l="1"/>
  <c r="B16" i="1" s="1"/>
</calcChain>
</file>

<file path=xl/sharedStrings.xml><?xml version="1.0" encoding="utf-8"?>
<sst xmlns="http://schemas.openxmlformats.org/spreadsheetml/2006/main" count="38" uniqueCount="37">
  <si>
    <t>Values</t>
  </si>
  <si>
    <t>R1</t>
  </si>
  <si>
    <t>R2</t>
  </si>
  <si>
    <t>RD</t>
  </si>
  <si>
    <t>RS</t>
  </si>
  <si>
    <t>RL</t>
  </si>
  <si>
    <t>C1</t>
  </si>
  <si>
    <t>C2</t>
  </si>
  <si>
    <t>C3</t>
  </si>
  <si>
    <t>Vt</t>
  </si>
  <si>
    <t>VDD</t>
  </si>
  <si>
    <t>Measured Part 1</t>
  </si>
  <si>
    <t>VG</t>
  </si>
  <si>
    <t>VS</t>
  </si>
  <si>
    <t>VD</t>
  </si>
  <si>
    <t>ID</t>
  </si>
  <si>
    <t>VGS</t>
  </si>
  <si>
    <t>VDS</t>
  </si>
  <si>
    <t>Voltage [V]</t>
  </si>
  <si>
    <t>VS=VG-VGS</t>
  </si>
  <si>
    <t>VG=Vdd*(R2/R1+R2)</t>
  </si>
  <si>
    <t>VD=VDS+VS</t>
  </si>
  <si>
    <t>[A]</t>
  </si>
  <si>
    <t>[V]</t>
  </si>
  <si>
    <t>gm</t>
  </si>
  <si>
    <t>gm=2ID/(VGS-Vt)</t>
  </si>
  <si>
    <t>Av</t>
  </si>
  <si>
    <t>Av=-gm(RD||RL)</t>
  </si>
  <si>
    <t>PART 2</t>
  </si>
  <si>
    <t>X--Trace 1::[V(3) - V(0) | V(PR1)]</t>
  </si>
  <si>
    <t>Y--Trace 1::[V(3) - V(0) | V(PR1)]</t>
  </si>
  <si>
    <t>X--Trace 2::[V(5) - V(0) | V(PR2)]</t>
  </si>
  <si>
    <t>Y--Trace 2::[V(5) - V(0) | V(PR2)]</t>
  </si>
  <si>
    <t>OUT</t>
  </si>
  <si>
    <t>IN</t>
  </si>
  <si>
    <t>AVG:</t>
  </si>
  <si>
    <t>Vo/Vin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</si>
</sst>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Sheet1!$E$31:$E$87</c:f>
              <c:numCache>
                <c:formatCode>General</c:formatCode>
                <c:ptCount val="57"/>
                <c:pt idx="0">
                  <c:v>1.2566367307023257E-5</c:v>
                </c:pt>
                <c:pt idx="1">
                  <c:v>2.5132714770037269E-5</c:v>
                </c:pt>
                <c:pt idx="2">
                  <c:v>5.0265270788188633E-5</c:v>
                </c:pt>
                <c:pt idx="3">
                  <c:v>1.0052927156730654E-4</c:v>
                </c:pt>
                <c:pt idx="4">
                  <c:v>2.0104838325457581E-4</c:v>
                </c:pt>
                <c:pt idx="5">
                  <c:v>4.0201549362953209E-4</c:v>
                </c:pt>
                <c:pt idx="6">
                  <c:v>8.0338100133394233E-4</c:v>
                </c:pt>
                <c:pt idx="7">
                  <c:v>1.5618622694742812E-3</c:v>
                </c:pt>
                <c:pt idx="8">
                  <c:v>2.7874974910341134E-3</c:v>
                </c:pt>
                <c:pt idx="9">
                  <c:v>3.9691722119900496E-3</c:v>
                </c:pt>
                <c:pt idx="10">
                  <c:v>5.0882507160943538E-3</c:v>
                </c:pt>
                <c:pt idx="11">
                  <c:v>6.1270844668322054E-3</c:v>
                </c:pt>
                <c:pt idx="12">
                  <c:v>7.0692904353852684E-3</c:v>
                </c:pt>
                <c:pt idx="13">
                  <c:v>7.9000094707828948E-3</c:v>
                </c:pt>
                <c:pt idx="14">
                  <c:v>8.6061406375893667E-3</c:v>
                </c:pt>
                <c:pt idx="15">
                  <c:v>9.1765478254818324E-3</c:v>
                </c:pt>
                <c:pt idx="16">
                  <c:v>9.6022353723624939E-3</c:v>
                </c:pt>
                <c:pt idx="17">
                  <c:v>9.8764899313236246E-3</c:v>
                </c:pt>
                <c:pt idx="18">
                  <c:v>9.9949863441386785E-3</c:v>
                </c:pt>
                <c:pt idx="19">
                  <c:v>9.9558558515912346E-3</c:v>
                </c:pt>
                <c:pt idx="20">
                  <c:v>9.7597155649241894E-3</c:v>
                </c:pt>
                <c:pt idx="21">
                  <c:v>9.4096587336268116E-3</c:v>
                </c:pt>
                <c:pt idx="22">
                  <c:v>8.9112059630424723E-3</c:v>
                </c:pt>
                <c:pt idx="23">
                  <c:v>8.272218151124543E-3</c:v>
                </c:pt>
                <c:pt idx="24">
                  <c:v>7.5027725173797809E-3</c:v>
                </c:pt>
                <c:pt idx="25">
                  <c:v>6.6150036790968859E-3</c:v>
                </c:pt>
                <c:pt idx="26">
                  <c:v>5.6229122811829804E-3</c:v>
                </c:pt>
                <c:pt idx="27">
                  <c:v>4.5421441976298341E-3</c:v>
                </c:pt>
                <c:pt idx="28">
                  <c:v>3.389743786734642E-3</c:v>
                </c:pt>
                <c:pt idx="29">
                  <c:v>2.183885091387863E-3</c:v>
                </c:pt>
                <c:pt idx="30">
                  <c:v>9.4358522356017519E-4</c:v>
                </c:pt>
                <c:pt idx="31">
                  <c:v>-3.1159554691354696E-4</c:v>
                </c:pt>
                <c:pt idx="32">
                  <c:v>-1.5618622694742851E-3</c:v>
                </c:pt>
                <c:pt idx="33">
                  <c:v>-2.7874974910341191E-3</c:v>
                </c:pt>
                <c:pt idx="34">
                  <c:v>-3.9691722119900609E-3</c:v>
                </c:pt>
                <c:pt idx="35">
                  <c:v>-5.088250716094366E-3</c:v>
                </c:pt>
                <c:pt idx="36">
                  <c:v>-6.1270844668322192E-3</c:v>
                </c:pt>
                <c:pt idx="37">
                  <c:v>-7.069290435385284E-3</c:v>
                </c:pt>
                <c:pt idx="38">
                  <c:v>-7.9000094707829104E-3</c:v>
                </c:pt>
                <c:pt idx="39">
                  <c:v>-8.6061406375893806E-3</c:v>
                </c:pt>
                <c:pt idx="40">
                  <c:v>-9.1765478254818445E-3</c:v>
                </c:pt>
                <c:pt idx="41">
                  <c:v>-9.6022353723625026E-3</c:v>
                </c:pt>
                <c:pt idx="42">
                  <c:v>-9.8764899313236298E-3</c:v>
                </c:pt>
                <c:pt idx="43">
                  <c:v>-9.9949863441386802E-3</c:v>
                </c:pt>
                <c:pt idx="44">
                  <c:v>-9.9558558515912294E-3</c:v>
                </c:pt>
                <c:pt idx="45">
                  <c:v>-9.759715564924179E-3</c:v>
                </c:pt>
                <c:pt idx="46">
                  <c:v>-9.4096587336267943E-3</c:v>
                </c:pt>
                <c:pt idx="47">
                  <c:v>-8.911205963042448E-3</c:v>
                </c:pt>
                <c:pt idx="48">
                  <c:v>-8.2722181511245101E-3</c:v>
                </c:pt>
                <c:pt idx="49">
                  <c:v>-7.5027725173797436E-3</c:v>
                </c:pt>
                <c:pt idx="50">
                  <c:v>-6.6150036790968373E-3</c:v>
                </c:pt>
                <c:pt idx="51">
                  <c:v>-5.6229122811829223E-3</c:v>
                </c:pt>
                <c:pt idx="52">
                  <c:v>-4.5421441976297716E-3</c:v>
                </c:pt>
                <c:pt idx="53">
                  <c:v>-3.3897437867345765E-3</c:v>
                </c:pt>
                <c:pt idx="54">
                  <c:v>-2.1838850913877906E-3</c:v>
                </c:pt>
                <c:pt idx="55">
                  <c:v>-9.4358522356010124E-4</c:v>
                </c:pt>
                <c:pt idx="56" formatCode="0.00E+00">
                  <c:v>-2.4492935982947099E-18</c:v>
                </c:pt>
              </c:numCache>
            </c:numRef>
          </c:xVal>
          <c:yVal>
            <c:numRef>
              <c:f>Sheet1!$B$31:$B$87</c:f>
              <c:numCache>
                <c:formatCode>General</c:formatCode>
                <c:ptCount val="57"/>
                <c:pt idx="0">
                  <c:v>-4.0912374964641174E-4</c:v>
                </c:pt>
                <c:pt idx="1">
                  <c:v>-9.6533677232280013E-4</c:v>
                </c:pt>
                <c:pt idx="2">
                  <c:v>-2.1874115897926316E-3</c:v>
                </c:pt>
                <c:pt idx="3">
                  <c:v>-4.7721188038067908E-3</c:v>
                </c:pt>
                <c:pt idx="4">
                  <c:v>-9.8332222501937849E-3</c:v>
                </c:pt>
                <c:pt idx="5">
                  <c:v>-1.9948174425911347E-2</c:v>
                </c:pt>
                <c:pt idx="6">
                  <c:v>-4.0187274459309918E-2</c:v>
                </c:pt>
                <c:pt idx="7">
                  <c:v>-7.8626564381741204E-2</c:v>
                </c:pt>
                <c:pt idx="8">
                  <c:v>-0.14122891466531939</c:v>
                </c:pt>
                <c:pt idx="9">
                  <c:v>-0.20214680783663397</c:v>
                </c:pt>
                <c:pt idx="10">
                  <c:v>-0.26031600871158211</c:v>
                </c:pt>
                <c:pt idx="11">
                  <c:v>-0.31469973824153641</c:v>
                </c:pt>
                <c:pt idx="12">
                  <c:v>-0.36429520102707436</c:v>
                </c:pt>
                <c:pt idx="13">
                  <c:v>-0.40817665794556035</c:v>
                </c:pt>
                <c:pt idx="14">
                  <c:v>-0.44550094520162631</c:v>
                </c:pt>
                <c:pt idx="15">
                  <c:v>-0.47554829851364211</c:v>
                </c:pt>
                <c:pt idx="16">
                  <c:v>-0.49772402391598014</c:v>
                </c:pt>
                <c:pt idx="17">
                  <c:v>-0.51159905612921541</c:v>
                </c:pt>
                <c:pt idx="18">
                  <c:v>-0.51688200129062523</c:v>
                </c:pt>
                <c:pt idx="19">
                  <c:v>-0.51348489813207365</c:v>
                </c:pt>
                <c:pt idx="20">
                  <c:v>-0.5014618209064583</c:v>
                </c:pt>
                <c:pt idx="21">
                  <c:v>-0.48106762066728592</c:v>
                </c:pt>
                <c:pt idx="22">
                  <c:v>-0.45269935812611806</c:v>
                </c:pt>
                <c:pt idx="23">
                  <c:v>-0.41691975869533948</c:v>
                </c:pt>
                <c:pt idx="24">
                  <c:v>-0.37442305131848208</c:v>
                </c:pt>
                <c:pt idx="25">
                  <c:v>-0.32602730289993964</c:v>
                </c:pt>
                <c:pt idx="26">
                  <c:v>-0.27264102609655971</c:v>
                </c:pt>
                <c:pt idx="27">
                  <c:v>-0.21525068792470492</c:v>
                </c:pt>
                <c:pt idx="28">
                  <c:v>-0.15488536437874956</c:v>
                </c:pt>
                <c:pt idx="29">
                  <c:v>-9.2603216502082475E-2</c:v>
                </c:pt>
                <c:pt idx="30">
                  <c:v>-2.9457881146988996E-2</c:v>
                </c:pt>
                <c:pt idx="31">
                  <c:v>3.3512585783656235E-2</c:v>
                </c:pt>
                <c:pt idx="32">
                  <c:v>9.5314553008183367E-2</c:v>
                </c:pt>
                <c:pt idx="33">
                  <c:v>0.15500491816923478</c:v>
                </c:pt>
                <c:pt idx="34">
                  <c:v>0.21171341190837367</c:v>
                </c:pt>
                <c:pt idx="35">
                  <c:v>0.26464266944652515</c:v>
                </c:pt>
                <c:pt idx="36">
                  <c:v>0.31308374508493131</c:v>
                </c:pt>
                <c:pt idx="37">
                  <c:v>0.35641059750833115</c:v>
                </c:pt>
                <c:pt idx="38">
                  <c:v>0.39408994609349079</c:v>
                </c:pt>
                <c:pt idx="39">
                  <c:v>0.42567183327227553</c:v>
                </c:pt>
                <c:pt idx="40">
                  <c:v>0.45079593566608267</c:v>
                </c:pt>
                <c:pt idx="41">
                  <c:v>0.46918050979472525</c:v>
                </c:pt>
                <c:pt idx="42">
                  <c:v>0.48062181257979475</c:v>
                </c:pt>
                <c:pt idx="43">
                  <c:v>0.48500628346654473</c:v>
                </c:pt>
                <c:pt idx="44">
                  <c:v>0.48228373682025172</c:v>
                </c:pt>
                <c:pt idx="45">
                  <c:v>0.47248570914501542</c:v>
                </c:pt>
                <c:pt idx="46">
                  <c:v>0.45570524335517604</c:v>
                </c:pt>
                <c:pt idx="47">
                  <c:v>0.43212607286031357</c:v>
                </c:pt>
                <c:pt idx="48">
                  <c:v>0.40201050085970458</c:v>
                </c:pt>
                <c:pt idx="49">
                  <c:v>0.3656979537146885</c:v>
                </c:pt>
                <c:pt idx="50">
                  <c:v>0.32361844908784043</c:v>
                </c:pt>
                <c:pt idx="51">
                  <c:v>0.2762847115957392</c:v>
                </c:pt>
                <c:pt idx="52">
                  <c:v>0.22430345707776667</c:v>
                </c:pt>
                <c:pt idx="53">
                  <c:v>0.16836497005683349</c:v>
                </c:pt>
                <c:pt idx="54">
                  <c:v>0.10924982765319413</c:v>
                </c:pt>
                <c:pt idx="55">
                  <c:v>4.7813749101328185E-2</c:v>
                </c:pt>
                <c:pt idx="56">
                  <c:v>6.4518217739717443E-4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E07-BCE0-0F3DBE67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88688"/>
        <c:axId val="1663889520"/>
      </c:scatterChart>
      <c:valAx>
        <c:axId val="16638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89520"/>
        <c:crosses val="autoZero"/>
        <c:crossBetween val="midCat"/>
      </c:valAx>
      <c:valAx>
        <c:axId val="16638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12</xdr:row>
      <xdr:rowOff>22860</xdr:rowOff>
    </xdr:from>
    <xdr:to>
      <xdr:col>13</xdr:col>
      <xdr:colOff>182880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3A46E-FCAB-4536-AE2F-7046E42E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ECC5-BD43-46F9-9566-5E09373A88B1}">
  <dimension ref="A1:H89"/>
  <sheetViews>
    <sheetView tabSelected="1" topLeftCell="A68" workbookViewId="0">
      <selection activeCell="H88" sqref="H88"/>
    </sheetView>
  </sheetViews>
  <sheetFormatPr defaultRowHeight="14.4" x14ac:dyDescent="0.3"/>
  <cols>
    <col min="2" max="2" width="14.44140625" bestFit="1" customWidth="1"/>
    <col min="3" max="3" width="17.88671875" bestFit="1" customWidth="1"/>
    <col min="5" max="5" width="12" bestFit="1" customWidth="1"/>
    <col min="8" max="8" width="12.6640625" bestFit="1" customWidth="1"/>
  </cols>
  <sheetData>
    <row r="1" spans="1:4" x14ac:dyDescent="0.3">
      <c r="B1" t="s">
        <v>0</v>
      </c>
      <c r="C1" t="s">
        <v>18</v>
      </c>
    </row>
    <row r="2" spans="1:4" x14ac:dyDescent="0.3">
      <c r="A2" t="s">
        <v>1</v>
      </c>
      <c r="B2" s="1">
        <v>3000</v>
      </c>
      <c r="C2" s="1">
        <v>11200</v>
      </c>
    </row>
    <row r="3" spans="1:4" x14ac:dyDescent="0.3">
      <c r="A3" t="s">
        <v>2</v>
      </c>
      <c r="B3" s="1">
        <v>1000</v>
      </c>
      <c r="C3">
        <v>3.75</v>
      </c>
    </row>
    <row r="4" spans="1:4" x14ac:dyDescent="0.3">
      <c r="A4" t="s">
        <v>3</v>
      </c>
      <c r="B4" s="1">
        <v>10000</v>
      </c>
    </row>
    <row r="5" spans="1:4" x14ac:dyDescent="0.3">
      <c r="A5" t="s">
        <v>4</v>
      </c>
      <c r="B5" s="1">
        <v>3300</v>
      </c>
    </row>
    <row r="6" spans="1:4" x14ac:dyDescent="0.3">
      <c r="A6" t="s">
        <v>5</v>
      </c>
      <c r="B6" s="1">
        <v>10000</v>
      </c>
    </row>
    <row r="7" spans="1:4" x14ac:dyDescent="0.3">
      <c r="A7" t="s">
        <v>6</v>
      </c>
      <c r="B7" s="1">
        <v>1E-4</v>
      </c>
    </row>
    <row r="8" spans="1:4" x14ac:dyDescent="0.3">
      <c r="A8" t="s">
        <v>7</v>
      </c>
      <c r="B8" s="1">
        <v>1E-4</v>
      </c>
    </row>
    <row r="9" spans="1:4" x14ac:dyDescent="0.3">
      <c r="A9" t="s">
        <v>8</v>
      </c>
      <c r="B9" s="1">
        <v>1E-4</v>
      </c>
    </row>
    <row r="10" spans="1:4" x14ac:dyDescent="0.3">
      <c r="A10" t="s">
        <v>9</v>
      </c>
      <c r="B10" s="1">
        <v>2.5000000000000001E-2</v>
      </c>
    </row>
    <row r="11" spans="1:4" x14ac:dyDescent="0.3">
      <c r="A11" t="s">
        <v>10</v>
      </c>
      <c r="B11" s="1">
        <v>15</v>
      </c>
    </row>
    <row r="13" spans="1:4" x14ac:dyDescent="0.3">
      <c r="B13" t="s">
        <v>11</v>
      </c>
    </row>
    <row r="14" spans="1:4" x14ac:dyDescent="0.3">
      <c r="A14" t="s">
        <v>12</v>
      </c>
      <c r="B14" s="1">
        <f>(C3/(C2+C3))*B11</f>
        <v>5.0206404105768154E-3</v>
      </c>
      <c r="C14" s="2" t="s">
        <v>20</v>
      </c>
      <c r="D14" t="s">
        <v>23</v>
      </c>
    </row>
    <row r="15" spans="1:4" x14ac:dyDescent="0.3">
      <c r="A15" t="s">
        <v>13</v>
      </c>
      <c r="B15" s="1">
        <f>B14-B18</f>
        <v>1.6500000000000001</v>
      </c>
      <c r="C15" s="2" t="s">
        <v>19</v>
      </c>
    </row>
    <row r="16" spans="1:4" x14ac:dyDescent="0.3">
      <c r="A16" t="s">
        <v>14</v>
      </c>
      <c r="B16" s="1">
        <f>B19+B15</f>
        <v>10</v>
      </c>
      <c r="C16" s="2" t="s">
        <v>21</v>
      </c>
    </row>
    <row r="17" spans="1:8" x14ac:dyDescent="0.3">
      <c r="A17" t="s">
        <v>15</v>
      </c>
      <c r="B17" s="1">
        <v>5.0000000000000001E-4</v>
      </c>
      <c r="C17" t="s">
        <v>22</v>
      </c>
    </row>
    <row r="18" spans="1:8" x14ac:dyDescent="0.3">
      <c r="A18" t="s">
        <v>16</v>
      </c>
      <c r="B18" s="1">
        <f>B14-(B17*B5)</f>
        <v>-1.6449793595894233</v>
      </c>
      <c r="D18" t="s">
        <v>23</v>
      </c>
    </row>
    <row r="19" spans="1:8" x14ac:dyDescent="0.3">
      <c r="A19" t="s">
        <v>17</v>
      </c>
      <c r="B19">
        <v>8.35</v>
      </c>
    </row>
    <row r="20" spans="1:8" x14ac:dyDescent="0.3">
      <c r="A20" t="s">
        <v>24</v>
      </c>
      <c r="B20" s="1">
        <f>(2*B17)/(B18-B10)</f>
        <v>-5.9880979621559959E-4</v>
      </c>
      <c r="C20" s="2" t="s">
        <v>25</v>
      </c>
    </row>
    <row r="21" spans="1:8" x14ac:dyDescent="0.3">
      <c r="A21" t="s">
        <v>26</v>
      </c>
      <c r="B21" s="1">
        <f>(-B20)*((B4*B5)/(B4+B5))</f>
        <v>1.4857686673018635</v>
      </c>
      <c r="C21" s="2" t="s">
        <v>27</v>
      </c>
    </row>
    <row r="27" spans="1:8" x14ac:dyDescent="0.3">
      <c r="A27" t="s">
        <v>28</v>
      </c>
    </row>
    <row r="28" spans="1:8" x14ac:dyDescent="0.3">
      <c r="A28" t="s">
        <v>33</v>
      </c>
      <c r="D28" t="s">
        <v>34</v>
      </c>
    </row>
    <row r="29" spans="1:8" x14ac:dyDescent="0.3">
      <c r="A29" t="s">
        <v>29</v>
      </c>
      <c r="B29" t="s">
        <v>30</v>
      </c>
      <c r="D29" t="s">
        <v>31</v>
      </c>
      <c r="E29" t="s">
        <v>32</v>
      </c>
      <c r="H29" t="s">
        <v>36</v>
      </c>
    </row>
    <row r="30" spans="1:8" x14ac:dyDescent="0.3">
      <c r="A30">
        <v>0</v>
      </c>
      <c r="B30">
        <v>0</v>
      </c>
      <c r="D30">
        <v>0</v>
      </c>
      <c r="E30">
        <v>0</v>
      </c>
    </row>
    <row r="31" spans="1:8" x14ac:dyDescent="0.3">
      <c r="A31">
        <v>2.0000000000000004E-7</v>
      </c>
      <c r="B31">
        <v>-4.0912374964641174E-4</v>
      </c>
      <c r="D31">
        <v>2.0000000000000004E-7</v>
      </c>
      <c r="E31">
        <v>1.2566367307023257E-5</v>
      </c>
      <c r="H31">
        <f>B31/E31</f>
        <v>-32.557042114928095</v>
      </c>
    </row>
    <row r="32" spans="1:8" x14ac:dyDescent="0.3">
      <c r="A32">
        <v>4.0000000000000009E-7</v>
      </c>
      <c r="B32">
        <v>-9.6533677232280013E-4</v>
      </c>
      <c r="D32">
        <v>4.0000000000000009E-7</v>
      </c>
      <c r="E32">
        <v>2.5132714770037269E-5</v>
      </c>
      <c r="H32">
        <f>B32/E32</f>
        <v>-38.409570201849256</v>
      </c>
    </row>
    <row r="33" spans="1:8" x14ac:dyDescent="0.3">
      <c r="A33">
        <v>8.0000000000000018E-7</v>
      </c>
      <c r="B33">
        <v>-2.1874115897926316E-3</v>
      </c>
      <c r="D33">
        <v>8.0000000000000018E-7</v>
      </c>
      <c r="E33">
        <v>5.0265270788188633E-5</v>
      </c>
      <c r="H33">
        <f>B33/E33</f>
        <v>-43.517354139204819</v>
      </c>
    </row>
    <row r="34" spans="1:8" x14ac:dyDescent="0.3">
      <c r="A34">
        <v>1.6000000000000004E-6</v>
      </c>
      <c r="B34">
        <v>-4.7721188038067908E-3</v>
      </c>
      <c r="D34">
        <v>1.6000000000000004E-6</v>
      </c>
      <c r="E34">
        <v>1.0052927156730654E-4</v>
      </c>
      <c r="H34">
        <f>B34/E34</f>
        <v>-47.469943126084956</v>
      </c>
    </row>
    <row r="35" spans="1:8" x14ac:dyDescent="0.3">
      <c r="A35">
        <v>3.2000000000000007E-6</v>
      </c>
      <c r="B35">
        <v>-9.8332222501937849E-3</v>
      </c>
      <c r="D35">
        <v>3.2000000000000007E-6</v>
      </c>
      <c r="E35">
        <v>2.0104838325457581E-4</v>
      </c>
      <c r="H35">
        <f>B35/E35</f>
        <v>-48.909730538556737</v>
      </c>
    </row>
    <row r="36" spans="1:8" x14ac:dyDescent="0.3">
      <c r="A36">
        <v>6.4000000000000014E-6</v>
      </c>
      <c r="B36">
        <v>-1.9948174425911347E-2</v>
      </c>
      <c r="D36">
        <v>6.4000000000000014E-6</v>
      </c>
      <c r="E36">
        <v>4.0201549362953209E-4</v>
      </c>
      <c r="H36">
        <f>B36/E36</f>
        <v>-49.620412004056035</v>
      </c>
    </row>
    <row r="37" spans="1:8" x14ac:dyDescent="0.3">
      <c r="A37">
        <v>1.2800000000000003E-5</v>
      </c>
      <c r="B37">
        <v>-4.0187274459309918E-2</v>
      </c>
      <c r="D37">
        <v>1.2800000000000003E-5</v>
      </c>
      <c r="E37">
        <v>8.0338100133394233E-4</v>
      </c>
      <c r="H37">
        <f>B37/E37</f>
        <v>-50.022684619853521</v>
      </c>
    </row>
    <row r="38" spans="1:8" x14ac:dyDescent="0.3">
      <c r="A38">
        <v>2.4960000000000005E-5</v>
      </c>
      <c r="B38">
        <v>-7.8626564381741204E-2</v>
      </c>
      <c r="D38">
        <v>2.4960000000000005E-5</v>
      </c>
      <c r="E38">
        <v>1.5618622694742812E-3</v>
      </c>
      <c r="H38">
        <f>B38/E38</f>
        <v>-50.341547983105258</v>
      </c>
    </row>
    <row r="39" spans="1:8" x14ac:dyDescent="0.3">
      <c r="A39">
        <v>4.4960000000000003E-5</v>
      </c>
      <c r="B39">
        <v>-0.14122891466531939</v>
      </c>
      <c r="D39">
        <v>4.4960000000000003E-5</v>
      </c>
      <c r="E39">
        <v>2.7874974910341134E-3</v>
      </c>
      <c r="H39">
        <f>B39/E39</f>
        <v>-50.665127096823291</v>
      </c>
    </row>
    <row r="40" spans="1:8" x14ac:dyDescent="0.3">
      <c r="A40">
        <v>6.4960000000000001E-5</v>
      </c>
      <c r="B40">
        <v>-0.20214680783663397</v>
      </c>
      <c r="D40">
        <v>6.4960000000000001E-5</v>
      </c>
      <c r="E40">
        <v>3.9691722119900496E-3</v>
      </c>
      <c r="H40">
        <f>B40/E40</f>
        <v>-50.929210686800182</v>
      </c>
    </row>
    <row r="41" spans="1:8" x14ac:dyDescent="0.3">
      <c r="A41">
        <v>8.496E-5</v>
      </c>
      <c r="B41">
        <v>-0.26031600871158211</v>
      </c>
      <c r="D41">
        <v>8.496E-5</v>
      </c>
      <c r="E41">
        <v>5.0882507160943538E-3</v>
      </c>
      <c r="H41">
        <f>B41/E41</f>
        <v>-51.160216592352945</v>
      </c>
    </row>
    <row r="42" spans="1:8" x14ac:dyDescent="0.3">
      <c r="A42">
        <v>1.0496E-4</v>
      </c>
      <c r="B42">
        <v>-0.31469973824153641</v>
      </c>
      <c r="D42">
        <v>1.0496E-4</v>
      </c>
      <c r="E42">
        <v>6.1270844668322054E-3</v>
      </c>
      <c r="H42">
        <f>B42/E42</f>
        <v>-51.362069503873009</v>
      </c>
    </row>
    <row r="43" spans="1:8" x14ac:dyDescent="0.3">
      <c r="A43">
        <v>1.2496E-4</v>
      </c>
      <c r="B43">
        <v>-0.36429520102707436</v>
      </c>
      <c r="D43">
        <v>1.2496E-4</v>
      </c>
      <c r="E43">
        <v>7.0692904353852684E-3</v>
      </c>
      <c r="H43">
        <f>B43/E43</f>
        <v>-51.532074450300989</v>
      </c>
    </row>
    <row r="44" spans="1:8" x14ac:dyDescent="0.3">
      <c r="A44">
        <v>1.4495999999999999E-4</v>
      </c>
      <c r="B44">
        <v>-0.40817665794556035</v>
      </c>
      <c r="D44">
        <v>1.4495999999999999E-4</v>
      </c>
      <c r="E44">
        <v>7.9000094707828948E-3</v>
      </c>
      <c r="H44">
        <f>B44/E44</f>
        <v>-51.667869444352682</v>
      </c>
    </row>
    <row r="45" spans="1:8" x14ac:dyDescent="0.3">
      <c r="A45">
        <v>1.6495999999999999E-4</v>
      </c>
      <c r="B45">
        <v>-0.44550094520162631</v>
      </c>
      <c r="D45">
        <v>1.6495999999999999E-4</v>
      </c>
      <c r="E45">
        <v>8.6061406375893667E-3</v>
      </c>
      <c r="H45">
        <f>B45/E45</f>
        <v>-51.765473510367116</v>
      </c>
    </row>
    <row r="46" spans="1:8" x14ac:dyDescent="0.3">
      <c r="A46">
        <v>1.8495999999999999E-4</v>
      </c>
      <c r="B46">
        <v>-0.47554829851364211</v>
      </c>
      <c r="D46">
        <v>1.8495999999999999E-4</v>
      </c>
      <c r="E46">
        <v>9.1765478254818324E-3</v>
      </c>
      <c r="H46">
        <f>B46/E46</f>
        <v>-51.822134811210724</v>
      </c>
    </row>
    <row r="47" spans="1:8" x14ac:dyDescent="0.3">
      <c r="A47">
        <v>2.0495999999999999E-4</v>
      </c>
      <c r="B47">
        <v>-0.49772402391598014</v>
      </c>
      <c r="D47">
        <v>2.0495999999999999E-4</v>
      </c>
      <c r="E47">
        <v>9.6022353723624939E-3</v>
      </c>
      <c r="H47">
        <f>B47/E47</f>
        <v>-51.834182835024819</v>
      </c>
    </row>
    <row r="48" spans="1:8" x14ac:dyDescent="0.3">
      <c r="A48">
        <v>2.2495999999999999E-4</v>
      </c>
      <c r="B48">
        <v>-0.51159905612921541</v>
      </c>
      <c r="D48">
        <v>2.2495999999999999E-4</v>
      </c>
      <c r="E48">
        <v>9.8764899313236246E-3</v>
      </c>
      <c r="H48">
        <f>B48/E48</f>
        <v>-51.799683864068101</v>
      </c>
    </row>
    <row r="49" spans="1:8" x14ac:dyDescent="0.3">
      <c r="A49">
        <v>2.4496000000000001E-4</v>
      </c>
      <c r="B49">
        <v>-0.51688200129062523</v>
      </c>
      <c r="D49">
        <v>2.4496000000000001E-4</v>
      </c>
      <c r="E49">
        <v>9.9949863441386785E-3</v>
      </c>
      <c r="H49">
        <f>B49/E49</f>
        <v>-51.714127813064835</v>
      </c>
    </row>
    <row r="50" spans="1:8" x14ac:dyDescent="0.3">
      <c r="A50">
        <v>2.6496000000000001E-4</v>
      </c>
      <c r="B50">
        <v>-0.51348489813207365</v>
      </c>
      <c r="D50">
        <v>2.6496000000000001E-4</v>
      </c>
      <c r="E50">
        <v>9.9558558515912346E-3</v>
      </c>
      <c r="H50">
        <f>B50/E50</f>
        <v>-51.576168416500714</v>
      </c>
    </row>
    <row r="51" spans="1:8" x14ac:dyDescent="0.3">
      <c r="A51">
        <v>2.8496000000000001E-4</v>
      </c>
      <c r="B51">
        <v>-0.5014618209064583</v>
      </c>
      <c r="D51">
        <v>2.8496000000000001E-4</v>
      </c>
      <c r="E51">
        <v>9.7597155649241894E-3</v>
      </c>
      <c r="H51">
        <f>B51/E51</f>
        <v>-51.38078231589872</v>
      </c>
    </row>
    <row r="52" spans="1:8" x14ac:dyDescent="0.3">
      <c r="A52">
        <v>3.0496000000000001E-4</v>
      </c>
      <c r="B52">
        <v>-0.48106762066728592</v>
      </c>
      <c r="D52">
        <v>3.0496000000000001E-4</v>
      </c>
      <c r="E52">
        <v>9.4096587336268116E-3</v>
      </c>
      <c r="H52">
        <f>B52/E52</f>
        <v>-51.124874374893047</v>
      </c>
    </row>
    <row r="53" spans="1:8" x14ac:dyDescent="0.3">
      <c r="A53">
        <v>3.2496000000000001E-4</v>
      </c>
      <c r="B53">
        <v>-0.45269935812611806</v>
      </c>
      <c r="D53">
        <v>3.2496000000000001E-4</v>
      </c>
      <c r="E53">
        <v>8.9112059630424723E-3</v>
      </c>
      <c r="H53">
        <f>B53/E53</f>
        <v>-50.801132866146553</v>
      </c>
    </row>
    <row r="54" spans="1:8" x14ac:dyDescent="0.3">
      <c r="A54">
        <v>3.4496E-4</v>
      </c>
      <c r="B54">
        <v>-0.41691975869533948</v>
      </c>
      <c r="D54">
        <v>3.4496E-4</v>
      </c>
      <c r="E54">
        <v>8.272218151124543E-3</v>
      </c>
      <c r="H54">
        <f>B54/E54</f>
        <v>-50.399995633415749</v>
      </c>
    </row>
    <row r="55" spans="1:8" x14ac:dyDescent="0.3">
      <c r="A55">
        <v>3.6496E-4</v>
      </c>
      <c r="B55">
        <v>-0.37442305131848208</v>
      </c>
      <c r="D55">
        <v>3.6496E-4</v>
      </c>
      <c r="E55">
        <v>7.5027725173797809E-3</v>
      </c>
      <c r="H55">
        <f>B55/E55</f>
        <v>-49.904625316994569</v>
      </c>
    </row>
    <row r="56" spans="1:8" x14ac:dyDescent="0.3">
      <c r="A56">
        <v>3.8496E-4</v>
      </c>
      <c r="B56">
        <v>-0.32602730289993964</v>
      </c>
      <c r="D56">
        <v>3.8496E-4</v>
      </c>
      <c r="E56">
        <v>6.6150036790968859E-3</v>
      </c>
      <c r="H56">
        <f>B56/E56</f>
        <v>-49.286035007081139</v>
      </c>
    </row>
    <row r="57" spans="1:8" x14ac:dyDescent="0.3">
      <c r="A57">
        <v>4.0496E-4</v>
      </c>
      <c r="B57">
        <v>-0.27264102609655971</v>
      </c>
      <c r="D57">
        <v>4.0496E-4</v>
      </c>
      <c r="E57">
        <v>5.6229122811829804E-3</v>
      </c>
      <c r="H57">
        <f>B57/E57</f>
        <v>-48.487511891115602</v>
      </c>
    </row>
    <row r="58" spans="1:8" x14ac:dyDescent="0.3">
      <c r="A58">
        <v>4.2496E-4</v>
      </c>
      <c r="B58">
        <v>-0.21525068792470492</v>
      </c>
      <c r="D58">
        <v>4.2496E-4</v>
      </c>
      <c r="E58">
        <v>4.5421441976298341E-3</v>
      </c>
      <c r="H58">
        <f>B58/E58</f>
        <v>-47.389664123174754</v>
      </c>
    </row>
    <row r="59" spans="1:8" x14ac:dyDescent="0.3">
      <c r="A59">
        <v>4.4496E-4</v>
      </c>
      <c r="B59">
        <v>-0.15488536437874956</v>
      </c>
      <c r="D59">
        <v>4.4496E-4</v>
      </c>
      <c r="E59">
        <v>3.389743786734642E-3</v>
      </c>
      <c r="H59">
        <f>B59/E59</f>
        <v>-45.692351435195469</v>
      </c>
    </row>
    <row r="60" spans="1:8" x14ac:dyDescent="0.3">
      <c r="A60">
        <v>4.6495999999999999E-4</v>
      </c>
      <c r="B60">
        <v>-9.2603216502082475E-2</v>
      </c>
      <c r="D60">
        <v>4.6495999999999999E-4</v>
      </c>
      <c r="E60">
        <v>2.183885091387863E-3</v>
      </c>
      <c r="H60">
        <f>B60/E60</f>
        <v>-42.402971139490198</v>
      </c>
    </row>
    <row r="61" spans="1:8" x14ac:dyDescent="0.3">
      <c r="A61">
        <v>4.8495999999999999E-4</v>
      </c>
      <c r="B61">
        <v>-2.9457881146988996E-2</v>
      </c>
      <c r="D61">
        <v>4.8495999999999999E-4</v>
      </c>
      <c r="E61">
        <v>9.4358522356017519E-4</v>
      </c>
      <c r="H61">
        <f>B61/E61</f>
        <v>-31.219099675854959</v>
      </c>
    </row>
    <row r="62" spans="1:8" x14ac:dyDescent="0.3">
      <c r="A62">
        <v>5.0496000000000004E-4</v>
      </c>
      <c r="B62">
        <v>3.3512585783656235E-2</v>
      </c>
      <c r="D62">
        <v>5.0496000000000004E-4</v>
      </c>
      <c r="E62">
        <v>-3.1159554691354696E-4</v>
      </c>
      <c r="H62">
        <f>B62/E62</f>
        <v>-107.55155558418296</v>
      </c>
    </row>
    <row r="63" spans="1:8" x14ac:dyDescent="0.3">
      <c r="A63">
        <v>5.249600000000001E-4</v>
      </c>
      <c r="B63">
        <v>9.5314553008183367E-2</v>
      </c>
      <c r="D63">
        <v>5.249600000000001E-4</v>
      </c>
      <c r="E63">
        <v>-1.5618622694742851E-3</v>
      </c>
      <c r="H63">
        <f>B63/E63</f>
        <v>-61.026221627253825</v>
      </c>
    </row>
    <row r="64" spans="1:8" x14ac:dyDescent="0.3">
      <c r="A64">
        <v>5.4496000000000015E-4</v>
      </c>
      <c r="B64">
        <v>0.15500491816923478</v>
      </c>
      <c r="D64">
        <v>5.4496000000000015E-4</v>
      </c>
      <c r="E64">
        <v>-2.7874974910341191E-3</v>
      </c>
      <c r="H64">
        <f>B64/E64</f>
        <v>-55.607195582346634</v>
      </c>
    </row>
    <row r="65" spans="1:8" x14ac:dyDescent="0.3">
      <c r="A65">
        <v>5.649600000000002E-4</v>
      </c>
      <c r="B65">
        <v>0.21171341190837367</v>
      </c>
      <c r="D65">
        <v>5.649600000000002E-4</v>
      </c>
      <c r="E65">
        <v>-3.9691722119900609E-3</v>
      </c>
      <c r="H65">
        <f>B65/E65</f>
        <v>-53.339437192679767</v>
      </c>
    </row>
    <row r="66" spans="1:8" x14ac:dyDescent="0.3">
      <c r="A66">
        <v>5.8496000000000025E-4</v>
      </c>
      <c r="B66">
        <v>0.26464266944652515</v>
      </c>
      <c r="D66">
        <v>5.8496000000000025E-4</v>
      </c>
      <c r="E66">
        <v>-5.088250716094366E-3</v>
      </c>
      <c r="H66">
        <f>B66/E66</f>
        <v>-52.010540402313211</v>
      </c>
    </row>
    <row r="67" spans="1:8" x14ac:dyDescent="0.3">
      <c r="A67">
        <v>6.0496000000000031E-4</v>
      </c>
      <c r="B67">
        <v>0.31308374508493131</v>
      </c>
      <c r="D67">
        <v>6.0496000000000031E-4</v>
      </c>
      <c r="E67">
        <v>-6.1270844668322192E-3</v>
      </c>
      <c r="H67">
        <f>B67/E67</f>
        <v>-51.098323644752952</v>
      </c>
    </row>
    <row r="68" spans="1:8" x14ac:dyDescent="0.3">
      <c r="A68">
        <v>6.2496000000000036E-4</v>
      </c>
      <c r="B68">
        <v>0.35641059750833115</v>
      </c>
      <c r="D68">
        <v>6.2496000000000036E-4</v>
      </c>
      <c r="E68">
        <v>-7.069290435385284E-3</v>
      </c>
      <c r="H68">
        <f>B68/E68</f>
        <v>-50.416742778641598</v>
      </c>
    </row>
    <row r="69" spans="1:8" x14ac:dyDescent="0.3">
      <c r="A69">
        <v>6.4496000000000041E-4</v>
      </c>
      <c r="B69">
        <v>0.39408994609349079</v>
      </c>
      <c r="D69">
        <v>6.4496000000000041E-4</v>
      </c>
      <c r="E69">
        <v>-7.9000094707829104E-3</v>
      </c>
      <c r="H69">
        <f>B69/E69</f>
        <v>-49.884743499482859</v>
      </c>
    </row>
    <row r="70" spans="1:8" x14ac:dyDescent="0.3">
      <c r="A70">
        <v>6.6496000000000046E-4</v>
      </c>
      <c r="B70">
        <v>0.42567183327227553</v>
      </c>
      <c r="D70">
        <v>6.6496000000000046E-4</v>
      </c>
      <c r="E70">
        <v>-8.6061406375893806E-3</v>
      </c>
      <c r="H70">
        <f>B70/E70</f>
        <v>-49.461407987344742</v>
      </c>
    </row>
    <row r="71" spans="1:8" x14ac:dyDescent="0.3">
      <c r="A71">
        <v>6.8496000000000052E-4</v>
      </c>
      <c r="B71">
        <v>0.45079593566608267</v>
      </c>
      <c r="D71">
        <v>6.8496000000000052E-4</v>
      </c>
      <c r="E71">
        <v>-9.1765478254818445E-3</v>
      </c>
      <c r="H71">
        <f>B71/E71</f>
        <v>-49.124784640068299</v>
      </c>
    </row>
    <row r="72" spans="1:8" x14ac:dyDescent="0.3">
      <c r="A72">
        <v>7.0496000000000057E-4</v>
      </c>
      <c r="B72">
        <v>0.46918050979472525</v>
      </c>
      <c r="D72">
        <v>7.0496000000000057E-4</v>
      </c>
      <c r="E72">
        <v>-9.6022353723625026E-3</v>
      </c>
      <c r="H72">
        <f>B72/E72</f>
        <v>-48.861592285598142</v>
      </c>
    </row>
    <row r="73" spans="1:8" x14ac:dyDescent="0.3">
      <c r="A73">
        <v>7.2496000000000062E-4</v>
      </c>
      <c r="B73">
        <v>0.48062181257979475</v>
      </c>
      <c r="D73">
        <v>7.2496000000000062E-4</v>
      </c>
      <c r="E73">
        <v>-9.8764899313236298E-3</v>
      </c>
      <c r="H73">
        <f>B73/E73</f>
        <v>-48.663221035186403</v>
      </c>
    </row>
    <row r="74" spans="1:8" x14ac:dyDescent="0.3">
      <c r="A74">
        <v>7.4496000000000067E-4</v>
      </c>
      <c r="B74">
        <v>0.48500628346654473</v>
      </c>
      <c r="D74">
        <v>7.4496000000000067E-4</v>
      </c>
      <c r="E74">
        <v>-9.9949863441386802E-3</v>
      </c>
      <c r="H74">
        <f>B74/E74</f>
        <v>-48.524957090208034</v>
      </c>
    </row>
    <row r="75" spans="1:8" x14ac:dyDescent="0.3">
      <c r="A75">
        <v>7.6496000000000073E-4</v>
      </c>
      <c r="B75">
        <v>0.48228373682025172</v>
      </c>
      <c r="D75">
        <v>7.6496000000000073E-4</v>
      </c>
      <c r="E75">
        <v>-9.9558558515912294E-3</v>
      </c>
      <c r="H75">
        <f>B75/E75</f>
        <v>-48.442217726883726</v>
      </c>
    </row>
    <row r="76" spans="1:8" x14ac:dyDescent="0.3">
      <c r="A76">
        <v>7.8496000000000078E-4</v>
      </c>
      <c r="B76">
        <v>0.47248570914501542</v>
      </c>
      <c r="D76">
        <v>7.8496000000000078E-4</v>
      </c>
      <c r="E76">
        <v>-9.759715564924179E-3</v>
      </c>
      <c r="H76">
        <f>B76/E76</f>
        <v>-48.41183188197617</v>
      </c>
    </row>
    <row r="77" spans="1:8" x14ac:dyDescent="0.3">
      <c r="A77">
        <v>8.0496000000000083E-4</v>
      </c>
      <c r="B77">
        <v>0.45570524335517604</v>
      </c>
      <c r="D77">
        <v>8.0496000000000083E-4</v>
      </c>
      <c r="E77">
        <v>-9.4096587336267943E-3</v>
      </c>
      <c r="H77">
        <f>B77/E77</f>
        <v>-48.429518673896915</v>
      </c>
    </row>
    <row r="78" spans="1:8" x14ac:dyDescent="0.3">
      <c r="A78">
        <v>8.2496000000000088E-4</v>
      </c>
      <c r="B78">
        <v>0.43212607286031357</v>
      </c>
      <c r="D78">
        <v>8.2496000000000088E-4</v>
      </c>
      <c r="E78">
        <v>-8.911205963042448E-3</v>
      </c>
      <c r="H78">
        <f>B78/E78</f>
        <v>-48.49243465502596</v>
      </c>
    </row>
    <row r="79" spans="1:8" x14ac:dyDescent="0.3">
      <c r="A79">
        <v>8.4496000000000094E-4</v>
      </c>
      <c r="B79">
        <v>0.40201050085970458</v>
      </c>
      <c r="D79">
        <v>8.4496000000000094E-4</v>
      </c>
      <c r="E79">
        <v>-8.2722181511245101E-3</v>
      </c>
      <c r="H79">
        <f>B79/E79</f>
        <v>-48.597666734049561</v>
      </c>
    </row>
    <row r="80" spans="1:8" x14ac:dyDescent="0.3">
      <c r="A80">
        <v>8.6496000000000099E-4</v>
      </c>
      <c r="B80">
        <v>0.3656979537146885</v>
      </c>
      <c r="D80">
        <v>8.6496000000000099E-4</v>
      </c>
      <c r="E80">
        <v>-7.5027725173797436E-3</v>
      </c>
      <c r="H80">
        <f>B80/E80</f>
        <v>-48.741708863965968</v>
      </c>
    </row>
    <row r="81" spans="1:8" x14ac:dyDescent="0.3">
      <c r="A81">
        <v>8.8496000000000104E-4</v>
      </c>
      <c r="B81">
        <v>0.32361844908784043</v>
      </c>
      <c r="D81">
        <v>8.8496000000000104E-4</v>
      </c>
      <c r="E81">
        <v>-6.6150036790968373E-3</v>
      </c>
      <c r="H81">
        <f>B81/E81</f>
        <v>-48.921884973467598</v>
      </c>
    </row>
    <row r="82" spans="1:8" x14ac:dyDescent="0.3">
      <c r="A82">
        <v>9.0496000000000109E-4</v>
      </c>
      <c r="B82">
        <v>0.2762847115957392</v>
      </c>
      <c r="D82">
        <v>9.0496000000000109E-4</v>
      </c>
      <c r="E82">
        <v>-5.6229122811829223E-3</v>
      </c>
      <c r="H82">
        <f>B82/E82</f>
        <v>-49.135518709819834</v>
      </c>
    </row>
    <row r="83" spans="1:8" x14ac:dyDescent="0.3">
      <c r="A83">
        <v>9.2496000000000115E-4</v>
      </c>
      <c r="B83">
        <v>0.22430345707776667</v>
      </c>
      <c r="D83">
        <v>9.2496000000000115E-4</v>
      </c>
      <c r="E83">
        <v>-4.5421441976297716E-3</v>
      </c>
      <c r="H83">
        <f>B83/E83</f>
        <v>-49.382724836172088</v>
      </c>
    </row>
    <row r="84" spans="1:8" x14ac:dyDescent="0.3">
      <c r="A84">
        <v>9.449600000000012E-4</v>
      </c>
      <c r="B84">
        <v>0.16836497005683349</v>
      </c>
      <c r="D84">
        <v>9.449600000000012E-4</v>
      </c>
      <c r="E84">
        <v>-3.3897437867345765E-3</v>
      </c>
      <c r="H84">
        <f>B84/E84</f>
        <v>-49.668936842870828</v>
      </c>
    </row>
    <row r="85" spans="1:8" x14ac:dyDescent="0.3">
      <c r="A85">
        <v>9.6496000000000125E-4</v>
      </c>
      <c r="B85">
        <v>0.10924982765319413</v>
      </c>
      <c r="D85">
        <v>9.6496000000000125E-4</v>
      </c>
      <c r="E85">
        <v>-2.1838850913877906E-3</v>
      </c>
      <c r="H85">
        <f>B85/E85</f>
        <v>-50.025446890051022</v>
      </c>
    </row>
    <row r="86" spans="1:8" x14ac:dyDescent="0.3">
      <c r="A86">
        <v>9.849600000000013E-4</v>
      </c>
      <c r="B86">
        <v>4.7813749101328185E-2</v>
      </c>
      <c r="D86">
        <v>9.849600000000013E-4</v>
      </c>
      <c r="E86">
        <v>-9.4358522356010124E-4</v>
      </c>
      <c r="H86">
        <f>B86/E86</f>
        <v>-50.672422487636283</v>
      </c>
    </row>
    <row r="87" spans="1:8" x14ac:dyDescent="0.3">
      <c r="A87">
        <v>1E-3</v>
      </c>
      <c r="B87">
        <v>6.4518217739717443E-4</v>
      </c>
      <c r="D87">
        <v>1E-3</v>
      </c>
      <c r="E87" s="1">
        <v>-2.4492935982947099E-18</v>
      </c>
      <c r="H87">
        <f>B87/E87</f>
        <v>-263415614137224.91</v>
      </c>
    </row>
    <row r="88" spans="1:8" x14ac:dyDescent="0.3">
      <c r="A88" t="s">
        <v>35</v>
      </c>
      <c r="B88">
        <f>AVERAGE(B62:B87)</f>
        <v>0.30367839866489993</v>
      </c>
      <c r="E88">
        <f>AVERAGE(E31:E61)</f>
        <v>5.1762324747232627E-3</v>
      </c>
      <c r="H88">
        <f>AVERAGE(H31:H87)</f>
        <v>-4621326563860.2832</v>
      </c>
    </row>
    <row r="89" spans="1:8" x14ac:dyDescent="0.3">
      <c r="B89">
        <f>E88/B88</f>
        <v>1.7045112518638775E-2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2021-04-09T18:18:28Z</dcterms:created>
  <dcterms:modified xsi:type="dcterms:W3CDTF">2021-04-09T19:11:12Z</dcterms:modified>
</cp:coreProperties>
</file>