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Junior Year\Spring2021\Micro Electronics I\Lab\Lab 11\"/>
    </mc:Choice>
  </mc:AlternateContent>
  <xr:revisionPtr revIDLastSave="0" documentId="13_ncr:1_{80C905D1-F403-4EF8-8114-7392AD2940DB}" xr6:coauthVersionLast="46" xr6:coauthVersionMax="46" xr10:uidLastSave="{00000000-0000-0000-0000-000000000000}"/>
  <bookViews>
    <workbookView xWindow="-108" yWindow="-108" windowWidth="23256" windowHeight="12576" xr2:uid="{0511D6F1-3F00-483C-8E18-48000640C3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  <c r="J9" i="1"/>
  <c r="D17" i="1"/>
  <c r="D18" i="1"/>
  <c r="D19" i="1"/>
  <c r="D20" i="1"/>
  <c r="D21" i="1"/>
  <c r="D22" i="1"/>
  <c r="D23" i="1"/>
  <c r="D24" i="1"/>
  <c r="D25" i="1"/>
  <c r="D26" i="1"/>
  <c r="D27" i="1"/>
  <c r="D28" i="1"/>
  <c r="C17" i="1"/>
  <c r="C18" i="1"/>
  <c r="C19" i="1"/>
  <c r="C20" i="1"/>
  <c r="C21" i="1"/>
  <c r="C22" i="1"/>
  <c r="C23" i="1"/>
  <c r="C24" i="1"/>
  <c r="C25" i="1"/>
  <c r="C26" i="1"/>
  <c r="C27" i="1"/>
  <c r="C28" i="1"/>
  <c r="B17" i="1"/>
  <c r="D16" i="1"/>
  <c r="C16" i="1"/>
  <c r="B16" i="1"/>
</calcChain>
</file>

<file path=xl/sharedStrings.xml><?xml version="1.0" encoding="utf-8"?>
<sst xmlns="http://schemas.openxmlformats.org/spreadsheetml/2006/main" count="12" uniqueCount="8">
  <si>
    <t>Freq (Hz)</t>
  </si>
  <si>
    <t>Vout</t>
  </si>
  <si>
    <t>Av(Gain)=Vout/Vin</t>
  </si>
  <si>
    <t>20*log(Av)(dB)</t>
  </si>
  <si>
    <t>BJT</t>
  </si>
  <si>
    <t>R</t>
  </si>
  <si>
    <t>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</si>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</sst>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BJT</a:t>
            </a:r>
            <a:r>
              <a:rPr lang="en-US" baseline="0"/>
              <a:t> Bode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Sheet1!$A$16:$A$28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 formatCode="0.00E+00">
                  <c:v>1000</c:v>
                </c:pt>
                <c:pt idx="4" formatCode="0.00E+00">
                  <c:v>2000</c:v>
                </c:pt>
                <c:pt idx="5" formatCode="0.00E+00">
                  <c:v>10000</c:v>
                </c:pt>
                <c:pt idx="6" formatCode="0.00E+00">
                  <c:v>50000</c:v>
                </c:pt>
                <c:pt idx="7" formatCode="0.00E+00">
                  <c:v>100000</c:v>
                </c:pt>
                <c:pt idx="8" formatCode="0.00E+00">
                  <c:v>1000000</c:v>
                </c:pt>
                <c:pt idx="9" formatCode="0.00E+00">
                  <c:v>10000000</c:v>
                </c:pt>
                <c:pt idx="10" formatCode="0.00E+00">
                  <c:v>20000000</c:v>
                </c:pt>
                <c:pt idx="11" formatCode="0.00E+00">
                  <c:v>50000000</c:v>
                </c:pt>
                <c:pt idx="12" formatCode="0.00E+00">
                  <c:v>100000000</c:v>
                </c:pt>
              </c:numCache>
            </c:numRef>
          </c:xVal>
          <c:yVal>
            <c:numRef>
              <c:f>Sheet1!$D$16:$D$28</c:f>
              <c:numCache>
                <c:formatCode>General</c:formatCode>
                <c:ptCount val="13"/>
                <c:pt idx="0">
                  <c:v>31.02123042187872</c:v>
                </c:pt>
                <c:pt idx="1">
                  <c:v>37.084699392323181</c:v>
                </c:pt>
                <c:pt idx="2">
                  <c:v>44.036678609487012</c:v>
                </c:pt>
                <c:pt idx="3">
                  <c:v>47.526793451420701</c:v>
                </c:pt>
                <c:pt idx="4">
                  <c:v>49.124890703231387</c:v>
                </c:pt>
                <c:pt idx="5">
                  <c:v>49.803665972517415</c:v>
                </c:pt>
                <c:pt idx="6">
                  <c:v>49.830035324746532</c:v>
                </c:pt>
                <c:pt idx="7">
                  <c:v>49.836195331840003</c:v>
                </c:pt>
                <c:pt idx="8">
                  <c:v>49.882535074725013</c:v>
                </c:pt>
                <c:pt idx="9">
                  <c:v>48.571118405033509</c:v>
                </c:pt>
                <c:pt idx="10">
                  <c:v>46.716777391599081</c:v>
                </c:pt>
                <c:pt idx="11">
                  <c:v>40.900980259779224</c:v>
                </c:pt>
                <c:pt idx="12">
                  <c:v>35.11407389368572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7-4B73-9154-56138BAF9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598544"/>
        <c:axId val="2012598960"/>
      </c:scatterChart>
      <c:valAx>
        <c:axId val="20125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98960"/>
        <c:crosses val="autoZero"/>
        <c:crossBetween val="midCat"/>
      </c:valAx>
      <c:valAx>
        <c:axId val="201259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  <a:r>
                  <a:rPr lang="en-US" baseline="0"/>
                  <a:t>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MOSFET Frequency Response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 formatCode="0.00E+00">
                  <c:v>1000</c:v>
                </c:pt>
                <c:pt idx="5" formatCode="0.00E+00">
                  <c:v>500000</c:v>
                </c:pt>
                <c:pt idx="6" formatCode="0.00E+00">
                  <c:v>1000000</c:v>
                </c:pt>
                <c:pt idx="7" formatCode="0.00E+00">
                  <c:v>10000000</c:v>
                </c:pt>
                <c:pt idx="8" formatCode="0.00E+00">
                  <c:v>20000000</c:v>
                </c:pt>
                <c:pt idx="9" formatCode="0.00E+00">
                  <c:v>50000000</c:v>
                </c:pt>
                <c:pt idx="10" formatCode="0.00E+00">
                  <c:v>100000000</c:v>
                </c:pt>
              </c:numCache>
            </c:numRef>
          </c:xVal>
          <c:yVal>
            <c:numRef>
              <c:f>Sheet1!$D$2:$D$12</c:f>
              <c:numCache>
                <c:formatCode>0.00E+00</c:formatCode>
                <c:ptCount val="11"/>
                <c:pt idx="0">
                  <c:v>1.8001498800865499</c:v>
                </c:pt>
                <c:pt idx="1">
                  <c:v>3.3227979031061343</c:v>
                </c:pt>
                <c:pt idx="2">
                  <c:v>3.0933475524515091</c:v>
                </c:pt>
                <c:pt idx="3">
                  <c:v>3.1522779135528749</c:v>
                </c:pt>
                <c:pt idx="4">
                  <c:v>3.1645350771890151</c:v>
                </c:pt>
                <c:pt idx="5">
                  <c:v>2.71632333595679</c:v>
                </c:pt>
                <c:pt idx="6">
                  <c:v>2.6308335541268701</c:v>
                </c:pt>
                <c:pt idx="7">
                  <c:v>2.4322472679624503</c:v>
                </c:pt>
                <c:pt idx="8">
                  <c:v>1.631698327796959</c:v>
                </c:pt>
                <c:pt idx="9">
                  <c:v>-1.5975334741855216</c:v>
                </c:pt>
                <c:pt idx="10">
                  <c:v>-6.9756030867336927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3-4FB3-9A99-C00A7CD51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891232"/>
        <c:axId val="2068890816"/>
      </c:scatterChart>
      <c:valAx>
        <c:axId val="20688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90816"/>
        <c:crosses val="autoZero"/>
        <c:crossBetween val="midCat"/>
      </c:valAx>
      <c:valAx>
        <c:axId val="20688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Gain</a:t>
                </a:r>
                <a:r>
                  <a:rPr lang="en-US" baseline="0"/>
                  <a:t>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89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13</xdr:row>
      <xdr:rowOff>7620</xdr:rowOff>
    </xdr:from>
    <xdr:to>
      <xdr:col>11</xdr:col>
      <xdr:colOff>312420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053EE-1056-4054-B055-F9B639D64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106680</xdr:rowOff>
    </xdr:from>
    <xdr:to>
      <xdr:col>15</xdr:col>
      <xdr:colOff>304800</xdr:colOff>
      <xdr:row>15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071CD6-4144-4A51-B350-42860F3DB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FFE8-FD79-464C-A5BF-397A732EE177}">
  <dimension ref="A1:J28"/>
  <sheetViews>
    <sheetView tabSelected="1" workbookViewId="0">
      <selection activeCell="F12" sqref="F12"/>
    </sheetView>
  </sheetViews>
  <sheetFormatPr defaultRowHeight="14.4" x14ac:dyDescent="0.3"/>
  <cols>
    <col min="3" max="3" width="16.109375" bestFit="1" customWidth="1"/>
    <col min="4" max="4" width="12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>
        <v>20</v>
      </c>
      <c r="B2" s="1">
        <v>1.23029E-2</v>
      </c>
      <c r="C2" s="1">
        <f>B2/0.01</f>
        <v>1.2302900000000001</v>
      </c>
      <c r="D2" s="1">
        <f>20*LOG(C2)</f>
        <v>1.8001498800865499</v>
      </c>
    </row>
    <row r="3" spans="1:10" x14ac:dyDescent="0.3">
      <c r="A3">
        <v>50</v>
      </c>
      <c r="B3" s="1">
        <v>1.46602E-2</v>
      </c>
      <c r="C3" s="1">
        <f t="shared" ref="C3:C12" si="0">B3/0.01</f>
        <v>1.4660199999999999</v>
      </c>
      <c r="D3" s="1">
        <f t="shared" ref="D3:D12" si="1">20*LOG(C3)</f>
        <v>3.3227979031061343</v>
      </c>
    </row>
    <row r="4" spans="1:10" x14ac:dyDescent="0.3">
      <c r="A4">
        <v>100</v>
      </c>
      <c r="B4" s="1">
        <v>1.4278000000000001E-2</v>
      </c>
      <c r="C4" s="1">
        <f t="shared" si="0"/>
        <v>1.4278</v>
      </c>
      <c r="D4" s="1">
        <f t="shared" si="1"/>
        <v>3.0933475524515091</v>
      </c>
    </row>
    <row r="5" spans="1:10" x14ac:dyDescent="0.3">
      <c r="A5">
        <v>200</v>
      </c>
      <c r="B5" s="1">
        <v>1.4375199999999999E-2</v>
      </c>
      <c r="C5" s="1">
        <f t="shared" si="0"/>
        <v>1.4375199999999999</v>
      </c>
      <c r="D5" s="1">
        <f t="shared" si="1"/>
        <v>3.1522779135528749</v>
      </c>
    </row>
    <row r="6" spans="1:10" x14ac:dyDescent="0.3">
      <c r="A6" s="1">
        <v>1000</v>
      </c>
      <c r="B6" s="1">
        <v>1.43955E-2</v>
      </c>
      <c r="C6" s="1">
        <f t="shared" si="0"/>
        <v>1.4395500000000001</v>
      </c>
      <c r="D6" s="1">
        <f t="shared" si="1"/>
        <v>3.1645350771890151</v>
      </c>
    </row>
    <row r="7" spans="1:10" x14ac:dyDescent="0.3">
      <c r="A7" s="1">
        <v>500000</v>
      </c>
      <c r="B7" s="1">
        <v>1.36715E-2</v>
      </c>
      <c r="C7" s="1">
        <f t="shared" si="0"/>
        <v>1.3671499999999999</v>
      </c>
      <c r="D7" s="1">
        <f t="shared" si="1"/>
        <v>2.71632333595679</v>
      </c>
      <c r="I7" t="s">
        <v>5</v>
      </c>
      <c r="J7" s="1">
        <v>9.9999999999999995E-7</v>
      </c>
    </row>
    <row r="8" spans="1:10" x14ac:dyDescent="0.3">
      <c r="A8" s="1">
        <v>1000000</v>
      </c>
      <c r="B8" s="1">
        <v>1.35376E-2</v>
      </c>
      <c r="C8" s="1">
        <f t="shared" si="0"/>
        <v>1.3537600000000001</v>
      </c>
      <c r="D8" s="1">
        <f t="shared" si="1"/>
        <v>2.6308335541268701</v>
      </c>
      <c r="I8" t="s">
        <v>6</v>
      </c>
      <c r="J8" s="1">
        <v>10000</v>
      </c>
    </row>
    <row r="9" spans="1:10" x14ac:dyDescent="0.3">
      <c r="A9" s="1">
        <v>10000000</v>
      </c>
      <c r="B9" s="2">
        <v>1.32316E-2</v>
      </c>
      <c r="C9" s="1">
        <f t="shared" si="0"/>
        <v>1.3231599999999999</v>
      </c>
      <c r="D9" s="1">
        <f t="shared" si="1"/>
        <v>2.4322472679624503</v>
      </c>
      <c r="I9" t="s">
        <v>7</v>
      </c>
      <c r="J9">
        <f>1/(2*PI()*J7*J8)</f>
        <v>15.915494309189537</v>
      </c>
    </row>
    <row r="10" spans="1:10" x14ac:dyDescent="0.3">
      <c r="A10" s="1">
        <v>20000000</v>
      </c>
      <c r="B10" s="1">
        <v>1.20666E-2</v>
      </c>
      <c r="C10" s="1">
        <f t="shared" si="0"/>
        <v>1.2066600000000001</v>
      </c>
      <c r="D10" s="1">
        <f t="shared" si="1"/>
        <v>1.631698327796959</v>
      </c>
    </row>
    <row r="11" spans="1:10" x14ac:dyDescent="0.3">
      <c r="A11" s="1">
        <v>50000000</v>
      </c>
      <c r="B11" s="1">
        <v>8.3199999999999993E-3</v>
      </c>
      <c r="C11" s="1">
        <f t="shared" si="0"/>
        <v>0.83199999999999996</v>
      </c>
      <c r="D11" s="1">
        <f t="shared" si="1"/>
        <v>-1.5975334741855216</v>
      </c>
    </row>
    <row r="12" spans="1:10" x14ac:dyDescent="0.3">
      <c r="A12" s="1">
        <v>100000000</v>
      </c>
      <c r="B12" s="1">
        <v>4.4793999999999997E-3</v>
      </c>
      <c r="C12" s="1">
        <f t="shared" si="0"/>
        <v>0.44793999999999995</v>
      </c>
      <c r="D12" s="1">
        <f t="shared" si="1"/>
        <v>-6.9756030867336927</v>
      </c>
    </row>
    <row r="14" spans="1:10" x14ac:dyDescent="0.3">
      <c r="A14" t="s">
        <v>4</v>
      </c>
    </row>
    <row r="15" spans="1:10" x14ac:dyDescent="0.3">
      <c r="A15" t="s">
        <v>0</v>
      </c>
      <c r="B15" t="s">
        <v>1</v>
      </c>
      <c r="C15" t="s">
        <v>2</v>
      </c>
      <c r="D15" t="s">
        <v>3</v>
      </c>
    </row>
    <row r="16" spans="1:10" x14ac:dyDescent="0.3">
      <c r="A16">
        <v>100</v>
      </c>
      <c r="B16">
        <f>0.3556817</f>
        <v>0.35568169999999999</v>
      </c>
      <c r="C16">
        <f>B16/0.01</f>
        <v>35.568169999999995</v>
      </c>
      <c r="D16">
        <f>20*LOG(C16)</f>
        <v>31.02123042187872</v>
      </c>
    </row>
    <row r="17" spans="1:4" x14ac:dyDescent="0.3">
      <c r="A17">
        <v>200</v>
      </c>
      <c r="B17">
        <f>0.714883</f>
        <v>0.71488300000000005</v>
      </c>
      <c r="C17">
        <f t="shared" ref="C17:C28" si="2">B17/0.01</f>
        <v>71.48830000000001</v>
      </c>
      <c r="D17">
        <f t="shared" ref="D17:D28" si="3">20*LOG(C17)</f>
        <v>37.084699392323181</v>
      </c>
    </row>
    <row r="18" spans="1:4" x14ac:dyDescent="0.3">
      <c r="A18">
        <v>500</v>
      </c>
      <c r="B18" s="1">
        <v>1.5915999999999999</v>
      </c>
      <c r="C18">
        <f t="shared" si="2"/>
        <v>159.16</v>
      </c>
      <c r="D18">
        <f t="shared" si="3"/>
        <v>44.036678609487012</v>
      </c>
    </row>
    <row r="19" spans="1:4" x14ac:dyDescent="0.3">
      <c r="A19" s="1">
        <v>1000</v>
      </c>
      <c r="B19">
        <v>2.3786999999999998</v>
      </c>
      <c r="C19">
        <f t="shared" si="2"/>
        <v>237.86999999999998</v>
      </c>
      <c r="D19">
        <f t="shared" si="3"/>
        <v>47.526793451420701</v>
      </c>
    </row>
    <row r="20" spans="1:4" x14ac:dyDescent="0.3">
      <c r="A20" s="1">
        <v>2000</v>
      </c>
      <c r="B20">
        <v>2.8592</v>
      </c>
      <c r="C20">
        <f t="shared" si="2"/>
        <v>285.92</v>
      </c>
      <c r="D20">
        <f t="shared" si="3"/>
        <v>49.124890703231387</v>
      </c>
    </row>
    <row r="21" spans="1:4" x14ac:dyDescent="0.3">
      <c r="A21" s="1">
        <v>10000</v>
      </c>
      <c r="B21">
        <v>3.0916000000000001</v>
      </c>
      <c r="C21">
        <f t="shared" si="2"/>
        <v>309.16000000000003</v>
      </c>
      <c r="D21">
        <f t="shared" si="3"/>
        <v>49.803665972517415</v>
      </c>
    </row>
    <row r="22" spans="1:4" x14ac:dyDescent="0.3">
      <c r="A22" s="1">
        <v>50000</v>
      </c>
      <c r="B22">
        <v>3.101</v>
      </c>
      <c r="C22">
        <f t="shared" si="2"/>
        <v>310.09999999999997</v>
      </c>
      <c r="D22">
        <f t="shared" si="3"/>
        <v>49.830035324746532</v>
      </c>
    </row>
    <row r="23" spans="1:4" x14ac:dyDescent="0.3">
      <c r="A23" s="1">
        <v>100000</v>
      </c>
      <c r="B23">
        <v>3.1032000000000002</v>
      </c>
      <c r="C23">
        <f t="shared" si="2"/>
        <v>310.32</v>
      </c>
      <c r="D23">
        <f t="shared" si="3"/>
        <v>49.836195331840003</v>
      </c>
    </row>
    <row r="24" spans="1:4" x14ac:dyDescent="0.3">
      <c r="A24" s="1">
        <v>1000000</v>
      </c>
      <c r="B24">
        <v>3.1198000000000001</v>
      </c>
      <c r="C24">
        <f t="shared" si="2"/>
        <v>311.98</v>
      </c>
      <c r="D24">
        <f t="shared" si="3"/>
        <v>49.882535074725013</v>
      </c>
    </row>
    <row r="25" spans="1:4" x14ac:dyDescent="0.3">
      <c r="A25" s="1">
        <v>10000000</v>
      </c>
      <c r="B25">
        <v>2.6825999999999999</v>
      </c>
      <c r="C25">
        <f t="shared" si="2"/>
        <v>268.26</v>
      </c>
      <c r="D25">
        <f t="shared" si="3"/>
        <v>48.571118405033509</v>
      </c>
    </row>
    <row r="26" spans="1:4" x14ac:dyDescent="0.3">
      <c r="A26" s="1">
        <v>20000000</v>
      </c>
      <c r="B26">
        <v>2.1669</v>
      </c>
      <c r="C26">
        <f t="shared" si="2"/>
        <v>216.69</v>
      </c>
      <c r="D26">
        <f t="shared" si="3"/>
        <v>46.716777391599081</v>
      </c>
    </row>
    <row r="27" spans="1:4" x14ac:dyDescent="0.3">
      <c r="A27" s="1">
        <v>50000000</v>
      </c>
      <c r="B27">
        <v>1.1093</v>
      </c>
      <c r="C27">
        <f t="shared" si="2"/>
        <v>110.92999999999999</v>
      </c>
      <c r="D27">
        <f t="shared" si="3"/>
        <v>40.900980259779224</v>
      </c>
    </row>
    <row r="28" spans="1:4" x14ac:dyDescent="0.3">
      <c r="A28" s="1">
        <v>100000000</v>
      </c>
      <c r="B28" s="1">
        <v>0.56977540000000004</v>
      </c>
      <c r="C28">
        <f t="shared" si="2"/>
        <v>56.977540000000005</v>
      </c>
      <c r="D28">
        <f t="shared" si="3"/>
        <v>35.11407389368572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2021-04-23T23:01:13Z</dcterms:created>
  <dcterms:modified xsi:type="dcterms:W3CDTF">2021-04-30T21:15:46Z</dcterms:modified>
</cp:coreProperties>
</file>