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lano IP" sheetId="2" r:id="rId5"/>
    <sheet state="visible" name="Info" sheetId="3" r:id="rId6"/>
  </sheets>
  <definedNames/>
  <calcPr/>
  <extLst>
    <ext uri="GoogleSheetsCustomDataVersion2">
      <go:sheetsCustomData xmlns:go="http://customooxmlschemas.google.com/" r:id="rId7" roundtripDataChecksum="0Z5FH7MJDA9ihYOrKtonDSHbXhAm2qnxXy688G6IAJ8="/>
    </ext>
  </extLst>
</workbook>
</file>

<file path=xl/sharedStrings.xml><?xml version="1.0" encoding="utf-8"?>
<sst xmlns="http://schemas.openxmlformats.org/spreadsheetml/2006/main" count="262" uniqueCount="79">
  <si>
    <t>DATA</t>
  </si>
  <si>
    <t>Detalhe</t>
  </si>
  <si>
    <t>Responsável</t>
  </si>
  <si>
    <t xml:space="preserve">PLANO IP - </t>
  </si>
  <si>
    <t>COMPONENTE</t>
  </si>
  <si>
    <t>X</t>
  </si>
  <si>
    <t>Y</t>
  </si>
  <si>
    <t>Z</t>
  </si>
  <si>
    <t>INI</t>
  </si>
  <si>
    <t>FIM</t>
  </si>
  <si>
    <t>TOTAL</t>
  </si>
  <si>
    <t>RETAGUARDA (VLAN 10)</t>
  </si>
  <si>
    <t>Back Office</t>
  </si>
  <si>
    <t>.</t>
  </si>
  <si>
    <t>ao</t>
  </si>
  <si>
    <t xml:space="preserve">   Servers/Omnia</t>
  </si>
  <si>
    <t xml:space="preserve">   Printers</t>
  </si>
  <si>
    <t xml:space="preserve">   Workstations Static IP</t>
  </si>
  <si>
    <t xml:space="preserve">   CFTV Cisco</t>
  </si>
  <si>
    <t xml:space="preserve">   Relógio de Ponto</t>
  </si>
  <si>
    <t xml:space="preserve">   Controle de Acesso</t>
  </si>
  <si>
    <t xml:space="preserve">   Cofre</t>
  </si>
  <si>
    <t>FREE</t>
  </si>
  <si>
    <t>Network Equipaments</t>
  </si>
  <si>
    <t xml:space="preserve">   Access Points</t>
  </si>
  <si>
    <t xml:space="preserve">   Cashiers Switches</t>
  </si>
  <si>
    <t xml:space="preserve">   Backbone Switches</t>
  </si>
  <si>
    <t>Gerenciamento VLAN 10</t>
  </si>
  <si>
    <t xml:space="preserve">   IP VLAN - Principal</t>
  </si>
  <si>
    <t xml:space="preserve">   IP VLAN - Backup</t>
  </si>
  <si>
    <t xml:space="preserve">   IP VLAN - HSRP</t>
  </si>
  <si>
    <t>Subnet VLAN 10</t>
  </si>
  <si>
    <t>Mask VLAN 10</t>
  </si>
  <si>
    <t>Default Gateway VLAN 10</t>
  </si>
  <si>
    <t>FRENTE DE CAIXA (VLAN 21)</t>
  </si>
  <si>
    <t>Calypso/TP Linux</t>
  </si>
  <si>
    <t>Cashiers</t>
  </si>
  <si>
    <t>SAT</t>
  </si>
  <si>
    <t>Reserved for peripheral device on cashiers</t>
  </si>
  <si>
    <t>Terminal de Consultas (Rede)</t>
  </si>
  <si>
    <t>Gerenciamento VLAN 21</t>
  </si>
  <si>
    <t>Subnet VLAN 21</t>
  </si>
  <si>
    <t>Mask VLAN 21</t>
  </si>
  <si>
    <t>Default Gateway VLAN 21</t>
  </si>
  <si>
    <t>LOCAL WIRELESS (VLAN 50)</t>
  </si>
  <si>
    <t>Coletores de Dados</t>
  </si>
  <si>
    <t>Terminal de Consulta (Wi-Fi)</t>
  </si>
  <si>
    <t>Equipamentos Wi-Fi - Tablets</t>
  </si>
  <si>
    <t>Free</t>
  </si>
  <si>
    <t>Gerenciamento VLAN 50</t>
  </si>
  <si>
    <t>IP VLAN - Principal</t>
  </si>
  <si>
    <t>IP VLAN - Backup</t>
  </si>
  <si>
    <t>IP VLAN - HSRP</t>
  </si>
  <si>
    <t>Subnet VLAN 50</t>
  </si>
  <si>
    <t>Mask VLAN 50</t>
  </si>
  <si>
    <t>Default Gateway VLAN 50</t>
  </si>
  <si>
    <t>Sigla</t>
  </si>
  <si>
    <t>PLA</t>
  </si>
  <si>
    <t>Site</t>
  </si>
  <si>
    <t>Atacadão linha amarela</t>
  </si>
  <si>
    <t>1º Octeto</t>
  </si>
  <si>
    <t>2º Octeto</t>
  </si>
  <si>
    <t>3º Octeto</t>
  </si>
  <si>
    <t>4º Octeto</t>
  </si>
  <si>
    <t>Rede</t>
  </si>
  <si>
    <t>A</t>
  </si>
  <si>
    <t>B</t>
  </si>
  <si>
    <t>C</t>
  </si>
  <si>
    <t>D</t>
  </si>
  <si>
    <t>Mask</t>
  </si>
  <si>
    <t>/24</t>
  </si>
  <si>
    <t>10.240.116.0/24</t>
  </si>
  <si>
    <t>VLAN 10</t>
  </si>
  <si>
    <t>I</t>
  </si>
  <si>
    <t>/25</t>
  </si>
  <si>
    <t>VLAN 20</t>
  </si>
  <si>
    <t>N</t>
  </si>
  <si>
    <t>/26</t>
  </si>
  <si>
    <t>VLAN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</si>
</sst>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1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FFFFFF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b/>
      <sz val="10.0"/>
      <color rgb="FFFF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2" fontId="5" numFmtId="0" xfId="0" applyAlignment="1" applyBorder="1" applyFill="1" applyFont="1">
      <alignment horizontal="left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164" xfId="0" applyAlignment="1" applyBorder="1" applyFont="1" applyNumberFormat="1">
      <alignment shrinkToFit="0" vertical="center" wrapText="1"/>
    </xf>
    <xf borderId="4" fillId="3" fontId="5" numFmtId="0" xfId="0" applyAlignment="1" applyBorder="1" applyFill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" fillId="0" fontId="3" numFmtId="164" xfId="0" applyAlignment="1" applyBorder="1" applyFont="1" applyNumberFormat="1">
      <alignment horizontal="center" shrinkToFit="0" vertical="center" wrapText="0"/>
    </xf>
    <xf borderId="6" fillId="0" fontId="7" numFmtId="0" xfId="0" applyAlignment="1" applyBorder="1" applyFont="1">
      <alignment horizontal="left" shrinkToFit="0" vertical="bottom" wrapText="0"/>
    </xf>
    <xf borderId="7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shrinkToFit="0" vertical="bottom" wrapText="0"/>
    </xf>
    <xf borderId="1" fillId="0" fontId="8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1" fillId="0" fontId="7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10" fillId="0" fontId="8" numFmtId="0" xfId="0" applyAlignment="1" applyBorder="1" applyFont="1">
      <alignment horizontal="center" shrinkToFit="0" vertical="bottom" wrapText="0"/>
    </xf>
    <xf borderId="3" fillId="4" fontId="3" numFmtId="0" xfId="0" applyAlignment="1" applyBorder="1" applyFill="1" applyFont="1">
      <alignment horizontal="left" shrinkToFit="0" vertical="bottom" wrapText="0"/>
    </xf>
    <xf borderId="3" fillId="4" fontId="3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horizontal="center" shrinkToFit="0" vertical="bottom" wrapText="0"/>
    </xf>
    <xf borderId="12" fillId="4" fontId="3" numFmtId="0" xfId="0" applyAlignment="1" applyBorder="1" applyFont="1">
      <alignment horizontal="center" shrinkToFit="0" vertical="bottom" wrapText="0"/>
    </xf>
    <xf borderId="0" fillId="0" fontId="8" numFmtId="164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1" fillId="0" fontId="3" numFmtId="0" xfId="0" applyAlignment="1" applyBorder="1" applyFont="1">
      <alignment horizontal="left" shrinkToFit="0" vertical="bottom" wrapText="0"/>
    </xf>
    <xf borderId="6" fillId="0" fontId="6" numFmtId="0" xfId="0" applyAlignment="1" applyBorder="1" applyFont="1">
      <alignment horizontal="left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" fillId="4" fontId="3" numFmtId="0" xfId="0" applyAlignment="1" applyBorder="1" applyFont="1">
      <alignment shrinkToFit="0" vertical="bottom" wrapText="0"/>
    </xf>
    <xf borderId="6" fillId="5" fontId="2" numFmtId="0" xfId="0" applyAlignment="1" applyBorder="1" applyFill="1" applyFont="1">
      <alignment horizontal="left" shrinkToFit="0" vertical="bottom" wrapText="0"/>
    </xf>
    <xf borderId="5" fillId="0" fontId="4" numFmtId="0" xfId="0" applyBorder="1" applyFont="1"/>
    <xf borderId="9" fillId="0" fontId="4" numFmtId="0" xfId="0" applyBorder="1" applyFont="1"/>
    <xf borderId="0" fillId="0" fontId="2" numFmtId="0" xfId="0" applyAlignment="1" applyFont="1">
      <alignment horizontal="center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3" fillId="4" fontId="3" numFmtId="0" xfId="0" applyAlignment="1" applyBorder="1" applyFont="1">
      <alignment shrinkToFit="0" vertical="center" wrapText="0"/>
    </xf>
    <xf borderId="14" fillId="0" fontId="4" numFmtId="0" xfId="0" applyBorder="1" applyFont="1"/>
    <xf borderId="1" fillId="5" fontId="2" numFmtId="0" xfId="0" applyAlignment="1" applyBorder="1" applyFont="1">
      <alignment horizontal="center" shrinkToFit="0" vertical="bottom" wrapText="0"/>
    </xf>
    <xf borderId="3" fillId="5" fontId="2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52.63"/>
    <col customWidth="1" min="3" max="3" width="15.38"/>
    <col customWidth="1" min="4" max="6" width="9.1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0.75"/>
    <col customWidth="1" min="2" max="2" width="4.38"/>
    <col customWidth="1" min="3" max="3" width="1.0"/>
    <col customWidth="1" min="4" max="4" width="5.25"/>
    <col customWidth="1" min="5" max="5" width="1.0"/>
    <col customWidth="1" min="6" max="6" width="4.0"/>
    <col customWidth="1" min="7" max="7" width="1.0"/>
    <col customWidth="1" min="8" max="8" width="6.0"/>
    <col customWidth="1" min="9" max="9" width="2.63"/>
    <col customWidth="1" min="10" max="10" width="5.88"/>
    <col customWidth="1" min="11" max="11" width="8.0"/>
    <col customWidth="1" min="12" max="12" width="3.75"/>
    <col customWidth="1" min="13" max="13" width="28.75"/>
    <col customWidth="1" min="14" max="14" width="20.88"/>
    <col customWidth="1" min="15" max="16" width="9.13"/>
    <col customWidth="1" min="17" max="30" width="8.7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2.75" customHeight="1">
      <c r="A2" s="6" t="s">
        <v>3</v>
      </c>
      <c r="B2" s="7" t="str">
        <f>IF(Info!$B$1="","Sigla",Info!$B$1)</f>
        <v>PLA</v>
      </c>
      <c r="C2" s="7"/>
      <c r="D2" s="8" t="str">
        <f>IF(Info!$B$2="","Nome do Site",Info!$B$2)</f>
        <v>Atacadão linha amarela</v>
      </c>
      <c r="E2" s="8"/>
      <c r="F2" s="8"/>
      <c r="G2" s="8"/>
      <c r="H2" s="8"/>
      <c r="I2" s="8"/>
      <c r="J2" s="8"/>
      <c r="K2" s="5"/>
      <c r="L2" s="4"/>
      <c r="M2" s="4"/>
      <c r="N2" s="4"/>
      <c r="O2" s="4"/>
      <c r="P2" s="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2.7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2.75" customHeight="1">
      <c r="A4" s="12" t="s">
        <v>4</v>
      </c>
      <c r="B4" s="13" t="s">
        <v>5</v>
      </c>
      <c r="C4" s="13"/>
      <c r="D4" s="13" t="s">
        <v>6</v>
      </c>
      <c r="E4" s="13"/>
      <c r="F4" s="13" t="s">
        <v>7</v>
      </c>
      <c r="G4" s="13"/>
      <c r="H4" s="13" t="s">
        <v>8</v>
      </c>
      <c r="I4" s="13"/>
      <c r="J4" s="13" t="s">
        <v>9</v>
      </c>
      <c r="K4" s="14" t="s">
        <v>10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2.75" customHeight="1">
      <c r="A6" s="15" t="s">
        <v>11</v>
      </c>
      <c r="B6" s="4"/>
      <c r="C6" s="4"/>
      <c r="D6" s="4"/>
      <c r="E6" s="16"/>
      <c r="F6" s="4"/>
      <c r="G6" s="4"/>
      <c r="H6" s="4"/>
      <c r="I6" s="4"/>
      <c r="J6" s="4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17" t="s">
        <v>12</v>
      </c>
      <c r="B7" s="18">
        <f>Info!$B$9</f>
        <v>10</v>
      </c>
      <c r="C7" s="19" t="s">
        <v>13</v>
      </c>
      <c r="D7" s="20">
        <f>Info!$C$9</f>
        <v>240</v>
      </c>
      <c r="E7" s="19" t="s">
        <v>13</v>
      </c>
      <c r="F7" s="20">
        <f>Info!$D$9</f>
        <v>116</v>
      </c>
      <c r="G7" s="19" t="s">
        <v>13</v>
      </c>
      <c r="H7" s="20">
        <f>IF(Info!$E$6="",Info!$E$5,Info!$E$9+1)</f>
        <v>1</v>
      </c>
      <c r="I7" s="19" t="s">
        <v>14</v>
      </c>
      <c r="J7" s="19">
        <f>IF(Info!$E$6="",Info!$E$5,$H$7+61)</f>
        <v>62</v>
      </c>
      <c r="K7" s="21">
        <f>IF(Info!$E$6="","",J7-H7+1)</f>
        <v>62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2.75" customHeight="1">
      <c r="A8" s="22" t="s">
        <v>15</v>
      </c>
      <c r="B8" s="23">
        <f>Info!$B$9</f>
        <v>10</v>
      </c>
      <c r="C8" s="24" t="s">
        <v>13</v>
      </c>
      <c r="D8" s="25">
        <f>Info!$C$9</f>
        <v>240</v>
      </c>
      <c r="E8" s="24" t="s">
        <v>13</v>
      </c>
      <c r="F8" s="25">
        <f>Info!$D$9</f>
        <v>116</v>
      </c>
      <c r="G8" s="26" t="s">
        <v>13</v>
      </c>
      <c r="H8" s="26">
        <f>H7</f>
        <v>1</v>
      </c>
      <c r="I8" s="26" t="s">
        <v>14</v>
      </c>
      <c r="J8" s="27">
        <f>IF(Info!$E$6="",Info!$E$5,$H$8+11)</f>
        <v>12</v>
      </c>
      <c r="K8" s="28">
        <f>IF(Info!$E$6="","",J8-H8+1)</f>
        <v>12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2.75" customHeight="1">
      <c r="A9" s="22" t="s">
        <v>16</v>
      </c>
      <c r="B9" s="23">
        <f>Info!$B$9</f>
        <v>10</v>
      </c>
      <c r="C9" s="24" t="s">
        <v>13</v>
      </c>
      <c r="D9" s="25">
        <f>Info!$C$9</f>
        <v>240</v>
      </c>
      <c r="E9" s="24" t="s">
        <v>13</v>
      </c>
      <c r="F9" s="25">
        <f>Info!$D$9</f>
        <v>116</v>
      </c>
      <c r="G9" s="29" t="s">
        <v>13</v>
      </c>
      <c r="H9" s="26">
        <f>IF(Info!$E$6="",Info!$E$5,J8+1)</f>
        <v>13</v>
      </c>
      <c r="I9" s="26" t="s">
        <v>14</v>
      </c>
      <c r="J9" s="27">
        <f>IF(Info!$E$6="",Info!$E$5,H9+19)</f>
        <v>32</v>
      </c>
      <c r="K9" s="28">
        <f>IF(Info!$E$6="","",J9-H9+1)</f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2.75" customHeight="1">
      <c r="A10" s="22" t="s">
        <v>17</v>
      </c>
      <c r="B10" s="23">
        <f>Info!$B$9</f>
        <v>10</v>
      </c>
      <c r="C10" s="24" t="s">
        <v>13</v>
      </c>
      <c r="D10" s="25">
        <f>Info!$C$9</f>
        <v>240</v>
      </c>
      <c r="E10" s="24" t="s">
        <v>13</v>
      </c>
      <c r="F10" s="25">
        <f>Info!$D$9</f>
        <v>116</v>
      </c>
      <c r="G10" s="30" t="s">
        <v>13</v>
      </c>
      <c r="H10" s="26">
        <f>IF(Info!$E$6="",Info!$E$5,J9+1)</f>
        <v>33</v>
      </c>
      <c r="I10" s="30" t="s">
        <v>14</v>
      </c>
      <c r="J10" s="27">
        <f>IF(Info!$E$6="",Info!$E$5,H10+9)</f>
        <v>42</v>
      </c>
      <c r="K10" s="28">
        <f>IF(Info!$E$6="","",J10-H10+1)</f>
        <v>10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2.75" customHeight="1">
      <c r="A11" s="22" t="s">
        <v>18</v>
      </c>
      <c r="B11" s="23">
        <f>Info!$B$9</f>
        <v>10</v>
      </c>
      <c r="C11" s="24" t="s">
        <v>13</v>
      </c>
      <c r="D11" s="25">
        <f>Info!$C$9</f>
        <v>240</v>
      </c>
      <c r="E11" s="24" t="s">
        <v>13</v>
      </c>
      <c r="F11" s="25">
        <f>Info!$D$9</f>
        <v>116</v>
      </c>
      <c r="G11" s="30" t="s">
        <v>13</v>
      </c>
      <c r="H11" s="26">
        <f>IF(Info!$E$6="",Info!$E$5,J10+1)</f>
        <v>43</v>
      </c>
      <c r="I11" s="30" t="s">
        <v>14</v>
      </c>
      <c r="J11" s="27">
        <f>IF(Info!$E$6="",Info!$E$5,H11+4)</f>
        <v>47</v>
      </c>
      <c r="K11" s="28">
        <f>IF(Info!$E$6="","",J11-H11+1)</f>
        <v>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2.75" customHeight="1">
      <c r="A12" s="22" t="s">
        <v>19</v>
      </c>
      <c r="B12" s="23">
        <f>Info!$B$9</f>
        <v>10</v>
      </c>
      <c r="C12" s="24" t="s">
        <v>13</v>
      </c>
      <c r="D12" s="25">
        <f>Info!$C$9</f>
        <v>240</v>
      </c>
      <c r="E12" s="24" t="s">
        <v>13</v>
      </c>
      <c r="F12" s="25">
        <f>Info!$D$9</f>
        <v>116</v>
      </c>
      <c r="G12" s="30" t="s">
        <v>13</v>
      </c>
      <c r="H12" s="26">
        <f>IF(Info!$E$6="",Info!$E$5,J11+1)</f>
        <v>48</v>
      </c>
      <c r="I12" s="30" t="s">
        <v>14</v>
      </c>
      <c r="J12" s="27">
        <f>IF(Info!$E$6="",Info!$E$5,H12+4)</f>
        <v>52</v>
      </c>
      <c r="K12" s="28">
        <f>IF(Info!$E$6="","",J12-H12+1)</f>
        <v>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2.75" customHeight="1">
      <c r="A13" s="22" t="s">
        <v>20</v>
      </c>
      <c r="B13" s="23">
        <f>Info!$B$9</f>
        <v>10</v>
      </c>
      <c r="C13" s="24" t="s">
        <v>13</v>
      </c>
      <c r="D13" s="25">
        <f>Info!$C$9</f>
        <v>240</v>
      </c>
      <c r="E13" s="24" t="s">
        <v>13</v>
      </c>
      <c r="F13" s="25">
        <f>Info!$D$9</f>
        <v>116</v>
      </c>
      <c r="G13" s="30" t="s">
        <v>13</v>
      </c>
      <c r="H13" s="26">
        <f>IF(Info!$E$6="",Info!$E$5,J12+1)</f>
        <v>53</v>
      </c>
      <c r="I13" s="30" t="s">
        <v>14</v>
      </c>
      <c r="J13" s="27">
        <f>IF(Info!$E$6="",Info!$E$5,H13+4)</f>
        <v>57</v>
      </c>
      <c r="K13" s="28">
        <f>IF(Info!$E$6="","",J13-H13+1)</f>
        <v>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2.75" customHeight="1">
      <c r="A14" s="22" t="s">
        <v>21</v>
      </c>
      <c r="B14" s="23">
        <f>Info!$B$9</f>
        <v>10</v>
      </c>
      <c r="C14" s="24" t="s">
        <v>13</v>
      </c>
      <c r="D14" s="25">
        <f>Info!$C$9</f>
        <v>240</v>
      </c>
      <c r="E14" s="24" t="s">
        <v>13</v>
      </c>
      <c r="F14" s="25">
        <f>Info!$D$9</f>
        <v>116</v>
      </c>
      <c r="G14" s="30" t="s">
        <v>13</v>
      </c>
      <c r="H14" s="26">
        <f>IF(Info!$E$6="",Info!$E$5,J13+1)</f>
        <v>58</v>
      </c>
      <c r="I14" s="30" t="s">
        <v>14</v>
      </c>
      <c r="J14" s="27">
        <f>IF(Info!$E$6="",Info!$E$5,H14+4)</f>
        <v>62</v>
      </c>
      <c r="K14" s="28">
        <f>IF(Info!$E$6="","",J14-H14+1)</f>
        <v>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7" t="s">
        <v>22</v>
      </c>
      <c r="B15" s="18">
        <f>Info!$B$9</f>
        <v>10</v>
      </c>
      <c r="C15" s="19" t="s">
        <v>13</v>
      </c>
      <c r="D15" s="20">
        <f>Info!$C$9</f>
        <v>240</v>
      </c>
      <c r="E15" s="19" t="s">
        <v>13</v>
      </c>
      <c r="F15" s="20">
        <f>Info!$D$9</f>
        <v>116</v>
      </c>
      <c r="G15" s="19" t="s">
        <v>13</v>
      </c>
      <c r="H15" s="16">
        <f>IF(Info!$E$6="",Info!$E$5,J14+1)</f>
        <v>63</v>
      </c>
      <c r="I15" s="19" t="s">
        <v>14</v>
      </c>
      <c r="J15" s="31">
        <f>IF(Info!$E$6="",Info!$E$5,H15+48)</f>
        <v>111</v>
      </c>
      <c r="K15" s="21">
        <f>IF(Info!$E$6="","",J15-H15+1)</f>
        <v>49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2" t="s">
        <v>23</v>
      </c>
      <c r="B16" s="18">
        <f>Info!$B$9</f>
        <v>10</v>
      </c>
      <c r="C16" s="19" t="s">
        <v>13</v>
      </c>
      <c r="D16" s="20">
        <f>Info!$C$9</f>
        <v>240</v>
      </c>
      <c r="E16" s="19" t="s">
        <v>13</v>
      </c>
      <c r="F16" s="20">
        <f>Info!$D$9</f>
        <v>116</v>
      </c>
      <c r="G16" s="19" t="s">
        <v>13</v>
      </c>
      <c r="H16" s="16">
        <f>IF(Info!$E$6="",Info!$E$5,J15+1)</f>
        <v>112</v>
      </c>
      <c r="I16" s="19" t="s">
        <v>14</v>
      </c>
      <c r="J16" s="31">
        <f>IF(Info!$E$6="",Info!$E$5,H16+18)</f>
        <v>130</v>
      </c>
      <c r="K16" s="21">
        <f>IF(Info!$E$6="","",J16-H16+1)</f>
        <v>19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2.75" customHeight="1">
      <c r="A17" s="33" t="s">
        <v>24</v>
      </c>
      <c r="B17" s="23">
        <f>Info!$B$9</f>
        <v>10</v>
      </c>
      <c r="C17" s="24" t="s">
        <v>13</v>
      </c>
      <c r="D17" s="25">
        <f>Info!$C$9</f>
        <v>240</v>
      </c>
      <c r="E17" s="24" t="s">
        <v>13</v>
      </c>
      <c r="F17" s="25">
        <f>Info!$D$9</f>
        <v>116</v>
      </c>
      <c r="G17" s="26" t="s">
        <v>13</v>
      </c>
      <c r="H17" s="26">
        <f>H16</f>
        <v>112</v>
      </c>
      <c r="I17" s="26" t="s">
        <v>14</v>
      </c>
      <c r="J17" s="27">
        <f>IF(Info!$E$6="",Info!$E$5,H17+4)</f>
        <v>116</v>
      </c>
      <c r="K17" s="28">
        <f>IF(Info!$E$6="","",J17-H17+1)</f>
        <v>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2.75" customHeight="1">
      <c r="A18" s="33" t="s">
        <v>25</v>
      </c>
      <c r="B18" s="23">
        <f>Info!$B$9</f>
        <v>10</v>
      </c>
      <c r="C18" s="24" t="s">
        <v>13</v>
      </c>
      <c r="D18" s="25">
        <f>Info!$C$9</f>
        <v>240</v>
      </c>
      <c r="E18" s="24" t="s">
        <v>13</v>
      </c>
      <c r="F18" s="25">
        <f>Info!$D$9</f>
        <v>116</v>
      </c>
      <c r="G18" s="26" t="s">
        <v>13</v>
      </c>
      <c r="H18" s="26">
        <f>IF(Info!$E$6="",Info!$E$5,J17+1)</f>
        <v>117</v>
      </c>
      <c r="I18" s="26" t="s">
        <v>14</v>
      </c>
      <c r="J18" s="27">
        <f>IF(Info!$E$6="",Info!$E$5,H18+4)</f>
        <v>121</v>
      </c>
      <c r="K18" s="28">
        <f>IF(Info!$E$6="","",J18-H18+1)</f>
        <v>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2.75" customHeight="1">
      <c r="A19" s="33" t="s">
        <v>26</v>
      </c>
      <c r="B19" s="23">
        <f>Info!$B$9</f>
        <v>10</v>
      </c>
      <c r="C19" s="24" t="s">
        <v>13</v>
      </c>
      <c r="D19" s="25">
        <f>Info!$C$9</f>
        <v>240</v>
      </c>
      <c r="E19" s="24" t="s">
        <v>13</v>
      </c>
      <c r="F19" s="25">
        <f>Info!$D$9</f>
        <v>116</v>
      </c>
      <c r="G19" s="30" t="s">
        <v>13</v>
      </c>
      <c r="H19" s="26">
        <f>IF(Info!$E$6="",Info!$E$5,J18+1)</f>
        <v>122</v>
      </c>
      <c r="I19" s="30" t="s">
        <v>14</v>
      </c>
      <c r="J19" s="27">
        <f>IF(Info!$E$6="",Info!$E$5,H19+4)</f>
        <v>126</v>
      </c>
      <c r="K19" s="28">
        <f>IF(Info!$E$6="","",J19-H19+1)</f>
        <v>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2.75" customHeight="1">
      <c r="A20" s="34" t="s">
        <v>27</v>
      </c>
      <c r="B20" s="18">
        <f>Info!$B$9</f>
        <v>10</v>
      </c>
      <c r="C20" s="19" t="s">
        <v>13</v>
      </c>
      <c r="D20" s="20">
        <f>Info!$C$9</f>
        <v>240</v>
      </c>
      <c r="E20" s="19" t="s">
        <v>13</v>
      </c>
      <c r="F20" s="20">
        <f>Info!$D$9</f>
        <v>116</v>
      </c>
      <c r="G20" s="16" t="s">
        <v>13</v>
      </c>
      <c r="H20" s="16">
        <f t="shared" ref="H20:H21" si="1">H19</f>
        <v>122</v>
      </c>
      <c r="I20" s="16" t="s">
        <v>14</v>
      </c>
      <c r="J20" s="16">
        <f>J19</f>
        <v>126</v>
      </c>
      <c r="K20" s="21">
        <f>IF(Info!$E$6="","",J20-H20+1)</f>
        <v>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2.75" customHeight="1">
      <c r="A21" s="33" t="s">
        <v>28</v>
      </c>
      <c r="B21" s="23">
        <f>Info!$B$9</f>
        <v>10</v>
      </c>
      <c r="C21" s="24" t="s">
        <v>13</v>
      </c>
      <c r="D21" s="25">
        <f>Info!$C$9</f>
        <v>240</v>
      </c>
      <c r="E21" s="24" t="s">
        <v>13</v>
      </c>
      <c r="F21" s="25">
        <f>Info!$D$9</f>
        <v>116</v>
      </c>
      <c r="G21" s="30" t="s">
        <v>13</v>
      </c>
      <c r="H21" s="30">
        <f t="shared" si="1"/>
        <v>122</v>
      </c>
      <c r="I21" s="30" t="s">
        <v>14</v>
      </c>
      <c r="J21" s="35">
        <f>H21</f>
        <v>122</v>
      </c>
      <c r="K21" s="28">
        <f>IF(Info!$E$6="","",J21-H21+1)</f>
        <v>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2.75" customHeight="1">
      <c r="A22" s="33" t="s">
        <v>29</v>
      </c>
      <c r="B22" s="23">
        <f>Info!$B$9</f>
        <v>10</v>
      </c>
      <c r="C22" s="24" t="s">
        <v>13</v>
      </c>
      <c r="D22" s="25">
        <f>Info!$C$9</f>
        <v>240</v>
      </c>
      <c r="E22" s="24" t="s">
        <v>13</v>
      </c>
      <c r="F22" s="25">
        <f>Info!$D$9</f>
        <v>116</v>
      </c>
      <c r="G22" s="30" t="s">
        <v>13</v>
      </c>
      <c r="H22" s="26">
        <f>IF(Info!$E$6="",Info!$E$5,J21+1)</f>
        <v>123</v>
      </c>
      <c r="I22" s="30" t="s">
        <v>14</v>
      </c>
      <c r="J22" s="27">
        <f>IF(Info!$E$6="",Info!$E$5,H22)</f>
        <v>123</v>
      </c>
      <c r="K22" s="28">
        <f>IF(Info!$E$6="","",J22-H22+1)</f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2.75" customHeight="1">
      <c r="A23" s="22" t="s">
        <v>30</v>
      </c>
      <c r="B23" s="23">
        <f>Info!$B$9</f>
        <v>10</v>
      </c>
      <c r="C23" s="24" t="s">
        <v>13</v>
      </c>
      <c r="D23" s="25">
        <f>Info!$C$9</f>
        <v>240</v>
      </c>
      <c r="E23" s="24" t="s">
        <v>13</v>
      </c>
      <c r="F23" s="25">
        <f>Info!$D$9</f>
        <v>116</v>
      </c>
      <c r="G23" s="30" t="s">
        <v>13</v>
      </c>
      <c r="H23" s="26">
        <f>IF(Info!$E$6="",Info!$E$5,J22+3)</f>
        <v>126</v>
      </c>
      <c r="I23" s="30" t="s">
        <v>14</v>
      </c>
      <c r="J23" s="27">
        <f>H23</f>
        <v>126</v>
      </c>
      <c r="K23" s="28">
        <f>IF(Info!$E$6="","",J23-H23+1)</f>
        <v>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2.75" customHeight="1">
      <c r="A24" s="36" t="s">
        <v>31</v>
      </c>
      <c r="B24" s="37">
        <f>IF(Info!$B$9="",Info!$B$5,Info!$B$9)</f>
        <v>10</v>
      </c>
      <c r="C24" s="38" t="s">
        <v>13</v>
      </c>
      <c r="D24" s="38">
        <f>IF(Info!$C$9="",Info!$C$5,Info!$C$9)</f>
        <v>240</v>
      </c>
      <c r="E24" s="38" t="s">
        <v>13</v>
      </c>
      <c r="F24" s="38">
        <f>Info!$D$9</f>
        <v>116</v>
      </c>
      <c r="G24" s="38" t="s">
        <v>13</v>
      </c>
      <c r="H24" s="38">
        <f>Info!E9</f>
        <v>0</v>
      </c>
      <c r="I24" s="39"/>
      <c r="J24" s="29"/>
      <c r="K24" s="4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2.75" customHeight="1">
      <c r="A25" s="36" t="s">
        <v>32</v>
      </c>
      <c r="B25" s="37">
        <v>255.0</v>
      </c>
      <c r="C25" s="38" t="s">
        <v>13</v>
      </c>
      <c r="D25" s="38">
        <v>255.0</v>
      </c>
      <c r="E25" s="38" t="s">
        <v>13</v>
      </c>
      <c r="F25" s="38">
        <v>255.0</v>
      </c>
      <c r="G25" s="38" t="s">
        <v>13</v>
      </c>
      <c r="H25" s="38">
        <v>128.0</v>
      </c>
      <c r="I25" s="39"/>
      <c r="J25" s="7"/>
      <c r="K25" s="4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2.75" customHeight="1">
      <c r="A26" s="36" t="s">
        <v>33</v>
      </c>
      <c r="B26" s="37">
        <f>IF(Info!$B$9="",Info!$B$5,Info!$B$9)</f>
        <v>10</v>
      </c>
      <c r="C26" s="38" t="s">
        <v>13</v>
      </c>
      <c r="D26" s="38">
        <f>IF(Info!$C$9="",Info!$C$5,Info!$C$9)</f>
        <v>240</v>
      </c>
      <c r="E26" s="38" t="s">
        <v>13</v>
      </c>
      <c r="F26" s="38">
        <f>Info!$D$9</f>
        <v>116</v>
      </c>
      <c r="G26" s="38" t="s">
        <v>13</v>
      </c>
      <c r="H26" s="38">
        <f>H23</f>
        <v>126</v>
      </c>
      <c r="I26" s="39"/>
      <c r="J26" s="7"/>
      <c r="K26" s="4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2.75" customHeight="1">
      <c r="A28" s="15" t="s">
        <v>34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2.75" customHeight="1">
      <c r="A29" s="42" t="s">
        <v>35</v>
      </c>
      <c r="B29" s="18">
        <f>Info!$B$12</f>
        <v>10</v>
      </c>
      <c r="C29" s="16" t="s">
        <v>13</v>
      </c>
      <c r="D29" s="20">
        <f>Info!$C$12</f>
        <v>240</v>
      </c>
      <c r="E29" s="16" t="s">
        <v>13</v>
      </c>
      <c r="F29" s="20">
        <f>Info!$D$12</f>
        <v>116</v>
      </c>
      <c r="G29" s="16" t="s">
        <v>13</v>
      </c>
      <c r="H29" s="20">
        <f>IF(Info!$E$6="",Info!$E$5,Info!$E$12+1)</f>
        <v>129</v>
      </c>
      <c r="I29" s="16" t="s">
        <v>14</v>
      </c>
      <c r="J29" s="16">
        <f>IF(Info!$E$6="",Info!$E$5,H29+1)</f>
        <v>130</v>
      </c>
      <c r="K29" s="21">
        <f>IF(Info!$E$6="","",J29-H29+1)</f>
        <v>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2.75" customHeight="1">
      <c r="A30" s="43" t="s">
        <v>36</v>
      </c>
      <c r="B30" s="18">
        <f>Info!$B$12</f>
        <v>10</v>
      </c>
      <c r="C30" s="16" t="s">
        <v>13</v>
      </c>
      <c r="D30" s="20">
        <f>Info!$C$12</f>
        <v>240</v>
      </c>
      <c r="E30" s="16" t="s">
        <v>13</v>
      </c>
      <c r="F30" s="19">
        <f>Info!$D$12</f>
        <v>116</v>
      </c>
      <c r="G30" s="16" t="s">
        <v>13</v>
      </c>
      <c r="H30" s="16">
        <f>IF(Info!$E$6="",Info!$E$5,J29+1)</f>
        <v>131</v>
      </c>
      <c r="I30" s="16" t="s">
        <v>14</v>
      </c>
      <c r="J30" s="16">
        <f>IF(Info!$E$6="",Info!$E$5,H30+14)</f>
        <v>145</v>
      </c>
      <c r="K30" s="21">
        <f>IF(Info!$E$6="","",J30-H30+1)</f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2.75" customHeight="1">
      <c r="A31" s="43" t="s">
        <v>37</v>
      </c>
      <c r="B31" s="18">
        <f>Info!$B$12</f>
        <v>10</v>
      </c>
      <c r="C31" s="16" t="s">
        <v>13</v>
      </c>
      <c r="D31" s="20">
        <f>Info!$C$12</f>
        <v>240</v>
      </c>
      <c r="E31" s="16" t="s">
        <v>13</v>
      </c>
      <c r="F31" s="19">
        <f>Info!$D$12</f>
        <v>116</v>
      </c>
      <c r="G31" s="16" t="s">
        <v>13</v>
      </c>
      <c r="H31" s="16">
        <f>IF(Info!$E$6="",Info!$E$5,J30+1)</f>
        <v>146</v>
      </c>
      <c r="I31" s="16" t="s">
        <v>14</v>
      </c>
      <c r="J31" s="16">
        <f>IF(Info!$E$6="",Info!$E$5,H31+9)</f>
        <v>155</v>
      </c>
      <c r="K31" s="21">
        <f>IF(Info!$E$6="","",J31-H31+1)</f>
        <v>10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2.75" customHeight="1">
      <c r="A32" s="43" t="s">
        <v>38</v>
      </c>
      <c r="B32" s="18">
        <f>Info!$B$12</f>
        <v>10</v>
      </c>
      <c r="C32" s="16" t="s">
        <v>13</v>
      </c>
      <c r="D32" s="20">
        <f>Info!$C$12</f>
        <v>240</v>
      </c>
      <c r="E32" s="16" t="s">
        <v>13</v>
      </c>
      <c r="F32" s="20">
        <f>Info!$D$12</f>
        <v>116</v>
      </c>
      <c r="G32" s="16" t="s">
        <v>13</v>
      </c>
      <c r="H32" s="16">
        <f>IF(Info!$E$6="",Info!$E$5,J31+1)</f>
        <v>156</v>
      </c>
      <c r="I32" s="16" t="s">
        <v>14</v>
      </c>
      <c r="J32" s="16">
        <f>IF(Info!$E$6="",Info!$E$5,H32+9)</f>
        <v>165</v>
      </c>
      <c r="K32" s="21">
        <f>IF(Info!$E$6="","",J32-H32+1)</f>
        <v>10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2.75" customHeight="1">
      <c r="A33" s="43" t="s">
        <v>39</v>
      </c>
      <c r="B33" s="18">
        <f>Info!$B$12</f>
        <v>10</v>
      </c>
      <c r="C33" s="16" t="s">
        <v>13</v>
      </c>
      <c r="D33" s="20">
        <f>Info!$C$12</f>
        <v>240</v>
      </c>
      <c r="E33" s="16" t="s">
        <v>13</v>
      </c>
      <c r="F33" s="20">
        <f>Info!$D$12</f>
        <v>116</v>
      </c>
      <c r="G33" s="16" t="s">
        <v>13</v>
      </c>
      <c r="H33" s="16">
        <f>IF(Info!$E$6="",Info!$E$5,J32+1)</f>
        <v>166</v>
      </c>
      <c r="I33" s="16" t="s">
        <v>14</v>
      </c>
      <c r="J33" s="16">
        <f>IF(Info!$E$6="",Info!$E$5,H33+9)</f>
        <v>175</v>
      </c>
      <c r="K33" s="21">
        <f>IF(Info!$E$6="","",J33-H33+1)</f>
        <v>10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2.75" customHeight="1">
      <c r="A34" s="43" t="s">
        <v>22</v>
      </c>
      <c r="B34" s="18">
        <f>Info!$B$12</f>
        <v>10</v>
      </c>
      <c r="C34" s="16" t="s">
        <v>13</v>
      </c>
      <c r="D34" s="20">
        <f>Info!$C$12</f>
        <v>240</v>
      </c>
      <c r="E34" s="16" t="s">
        <v>13</v>
      </c>
      <c r="F34" s="19">
        <f>Info!$D$12</f>
        <v>116</v>
      </c>
      <c r="G34" s="16" t="s">
        <v>13</v>
      </c>
      <c r="H34" s="16">
        <f>IF(Info!$E$6="",Info!$E$5,J33+1)</f>
        <v>176</v>
      </c>
      <c r="I34" s="16" t="s">
        <v>14</v>
      </c>
      <c r="J34" s="16">
        <f>IF(Info!$E$6="",Info!$E$5,H34+9)</f>
        <v>185</v>
      </c>
      <c r="K34" s="21">
        <f>IF(Info!$E$6="","",J34-H34+1)</f>
        <v>10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2.75" customHeight="1">
      <c r="A35" s="34" t="s">
        <v>40</v>
      </c>
      <c r="B35" s="18">
        <f>Info!$B$12</f>
        <v>10</v>
      </c>
      <c r="C35" s="16" t="s">
        <v>13</v>
      </c>
      <c r="D35" s="20">
        <f>Info!$C$12</f>
        <v>240</v>
      </c>
      <c r="E35" s="16" t="s">
        <v>13</v>
      </c>
      <c r="F35" s="20">
        <f>Info!$D$12</f>
        <v>116</v>
      </c>
      <c r="G35" s="16" t="s">
        <v>13</v>
      </c>
      <c r="H35" s="16">
        <f>IF(Info!$E$6="",Info!$E$5,J34+1)</f>
        <v>186</v>
      </c>
      <c r="I35" s="16" t="s">
        <v>14</v>
      </c>
      <c r="J35" s="16">
        <f>IF(Info!$E$6="",Info!$E$5,H35+4)</f>
        <v>190</v>
      </c>
      <c r="K35" s="21">
        <f>IF(Info!$E$6="","",J35-H35+1)</f>
        <v>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2.75" customHeight="1">
      <c r="A36" s="33" t="s">
        <v>28</v>
      </c>
      <c r="B36" s="23">
        <f>Info!$B$12</f>
        <v>10</v>
      </c>
      <c r="C36" s="26" t="s">
        <v>13</v>
      </c>
      <c r="D36" s="25">
        <f>Info!$C$12</f>
        <v>240</v>
      </c>
      <c r="E36" s="26" t="s">
        <v>13</v>
      </c>
      <c r="F36" s="25">
        <f>Info!$D$12</f>
        <v>116</v>
      </c>
      <c r="G36" s="30" t="s">
        <v>13</v>
      </c>
      <c r="H36" s="30">
        <f>H35</f>
        <v>186</v>
      </c>
      <c r="I36" s="30" t="s">
        <v>14</v>
      </c>
      <c r="J36" s="35">
        <f t="shared" ref="J36:J38" si="2">H36</f>
        <v>186</v>
      </c>
      <c r="K36" s="28">
        <f>IF(Info!$E$6="","",J36-H36+1)</f>
        <v>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2.75" customHeight="1">
      <c r="A37" s="33" t="s">
        <v>29</v>
      </c>
      <c r="B37" s="23">
        <f>Info!$B$12</f>
        <v>10</v>
      </c>
      <c r="C37" s="26" t="s">
        <v>13</v>
      </c>
      <c r="D37" s="25">
        <f>Info!$C$12</f>
        <v>240</v>
      </c>
      <c r="E37" s="26" t="s">
        <v>13</v>
      </c>
      <c r="F37" s="25">
        <f>Info!$D$12</f>
        <v>116</v>
      </c>
      <c r="G37" s="30" t="s">
        <v>13</v>
      </c>
      <c r="H37" s="26">
        <f>IF(Info!$E$6="",Info!$E$5,J36+1)</f>
        <v>187</v>
      </c>
      <c r="I37" s="30" t="s">
        <v>14</v>
      </c>
      <c r="J37" s="35">
        <f t="shared" si="2"/>
        <v>187</v>
      </c>
      <c r="K37" s="28">
        <f>IF(Info!$E$6="","",J37-H37+1)</f>
        <v>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2.75" customHeight="1">
      <c r="A38" s="33" t="s">
        <v>30</v>
      </c>
      <c r="B38" s="23">
        <f>Info!$B$12</f>
        <v>10</v>
      </c>
      <c r="C38" s="26" t="s">
        <v>13</v>
      </c>
      <c r="D38" s="24">
        <f>Info!$C$12</f>
        <v>240</v>
      </c>
      <c r="E38" s="26" t="s">
        <v>13</v>
      </c>
      <c r="F38" s="25">
        <f>Info!$D$12</f>
        <v>116</v>
      </c>
      <c r="G38" s="30" t="s">
        <v>13</v>
      </c>
      <c r="H38" s="26">
        <f>IF(Info!$E$6="",Info!$E$5,J37+3)</f>
        <v>190</v>
      </c>
      <c r="I38" s="30" t="s">
        <v>14</v>
      </c>
      <c r="J38" s="27">
        <f t="shared" si="2"/>
        <v>190</v>
      </c>
      <c r="K38" s="28">
        <f>IF(Info!$E$6="","",J38-H38+1)</f>
        <v>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2.75" customHeight="1">
      <c r="A39" s="44" t="s">
        <v>41</v>
      </c>
      <c r="B39" s="37">
        <f>IF(Info!$B$12="",Info!$B$5,Info!$B$12)</f>
        <v>10</v>
      </c>
      <c r="C39" s="38" t="s">
        <v>13</v>
      </c>
      <c r="D39" s="38">
        <f>IF(Info!$C$12="",Info!$C$5,Info!$C$12)</f>
        <v>240</v>
      </c>
      <c r="E39" s="38" t="s">
        <v>13</v>
      </c>
      <c r="F39" s="38">
        <f>Info!$D$12</f>
        <v>116</v>
      </c>
      <c r="G39" s="38" t="s">
        <v>13</v>
      </c>
      <c r="H39" s="38">
        <f>Info!E12</f>
        <v>128</v>
      </c>
      <c r="I39" s="39"/>
      <c r="J39" s="7"/>
      <c r="K39" s="4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2.75" customHeight="1">
      <c r="A40" s="44" t="s">
        <v>42</v>
      </c>
      <c r="B40" s="37">
        <v>255.0</v>
      </c>
      <c r="C40" s="38" t="s">
        <v>13</v>
      </c>
      <c r="D40" s="38">
        <v>255.0</v>
      </c>
      <c r="E40" s="38" t="s">
        <v>13</v>
      </c>
      <c r="F40" s="38">
        <v>255.0</v>
      </c>
      <c r="G40" s="38" t="s">
        <v>13</v>
      </c>
      <c r="H40" s="38">
        <v>192.0</v>
      </c>
      <c r="I40" s="39"/>
      <c r="J40" s="7"/>
      <c r="K40" s="4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2.75" customHeight="1">
      <c r="A41" s="44" t="s">
        <v>43</v>
      </c>
      <c r="B41" s="37">
        <f>IF(Info!$B$12="",Info!$B$5,Info!$B$12)</f>
        <v>10</v>
      </c>
      <c r="C41" s="38" t="s">
        <v>13</v>
      </c>
      <c r="D41" s="38">
        <f>IF(Info!$C$12="",Info!$C$5,Info!$C$12)</f>
        <v>240</v>
      </c>
      <c r="E41" s="38" t="s">
        <v>13</v>
      </c>
      <c r="F41" s="38">
        <f>Info!$D$12</f>
        <v>116</v>
      </c>
      <c r="G41" s="38" t="s">
        <v>13</v>
      </c>
      <c r="H41" s="38">
        <f>H38</f>
        <v>190</v>
      </c>
      <c r="I41" s="39"/>
      <c r="J41" s="7"/>
      <c r="K41" s="4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2.75" customHeight="1">
      <c r="A42" s="45"/>
      <c r="B42" s="4"/>
      <c r="C42" s="4"/>
      <c r="D42" s="4"/>
      <c r="E42" s="4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2.75" customHeight="1">
      <c r="A43" s="15" t="s">
        <v>44</v>
      </c>
      <c r="B43" s="4"/>
      <c r="C43" s="4"/>
      <c r="D43" s="4"/>
      <c r="E43" s="4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2.75" customHeight="1">
      <c r="A44" s="42" t="s">
        <v>45</v>
      </c>
      <c r="B44" s="18">
        <f>Info!$B$15</f>
        <v>10</v>
      </c>
      <c r="C44" s="16" t="s">
        <v>13</v>
      </c>
      <c r="D44" s="20">
        <f>Info!$C$15</f>
        <v>240</v>
      </c>
      <c r="E44" s="16" t="s">
        <v>13</v>
      </c>
      <c r="F44" s="20">
        <f>Info!$D$15</f>
        <v>116</v>
      </c>
      <c r="G44" s="16" t="s">
        <v>13</v>
      </c>
      <c r="H44" s="20">
        <f>IF(Info!$E$6="",Info!$E$5,Info!E15+1)</f>
        <v>193</v>
      </c>
      <c r="I44" s="16" t="s">
        <v>14</v>
      </c>
      <c r="J44" s="16">
        <f>IF(Info!$E$6="",Info!$E$5,H44+19)</f>
        <v>212</v>
      </c>
      <c r="K44" s="21">
        <f>IF(Info!$E$6="","",J44-H44+1)</f>
        <v>20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2.75" customHeight="1">
      <c r="A45" s="46" t="s">
        <v>46</v>
      </c>
      <c r="B45" s="18">
        <f>Info!$B$15</f>
        <v>10</v>
      </c>
      <c r="C45" s="16" t="s">
        <v>13</v>
      </c>
      <c r="D45" s="20">
        <f>Info!$C$15</f>
        <v>240</v>
      </c>
      <c r="E45" s="16" t="s">
        <v>13</v>
      </c>
      <c r="F45" s="20">
        <f>Info!$D$15</f>
        <v>116</v>
      </c>
      <c r="G45" s="16" t="s">
        <v>13</v>
      </c>
      <c r="H45" s="16">
        <f>IF(Info!$E$6="",Info!$E$5,J44+1)</f>
        <v>213</v>
      </c>
      <c r="I45" s="16" t="s">
        <v>14</v>
      </c>
      <c r="J45" s="16">
        <f>IF(Info!$E$6="",Info!$E$5,H45+9)</f>
        <v>222</v>
      </c>
      <c r="K45" s="21">
        <f>IF(Info!$E$6="","",J45-H45+1)</f>
        <v>10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2.75" customHeight="1">
      <c r="A46" s="46" t="s">
        <v>47</v>
      </c>
      <c r="B46" s="18">
        <f>Info!$B$15</f>
        <v>10</v>
      </c>
      <c r="C46" s="16" t="s">
        <v>13</v>
      </c>
      <c r="D46" s="20">
        <f>Info!$C$15</f>
        <v>240</v>
      </c>
      <c r="E46" s="16" t="s">
        <v>13</v>
      </c>
      <c r="F46" s="20">
        <f>Info!$D$15</f>
        <v>116</v>
      </c>
      <c r="G46" s="16" t="s">
        <v>13</v>
      </c>
      <c r="H46" s="16">
        <f>IF(Info!$E$6="",Info!$E$5,J45+1)</f>
        <v>223</v>
      </c>
      <c r="I46" s="16" t="s">
        <v>14</v>
      </c>
      <c r="J46" s="16">
        <f>IF(Info!$E$6="",Info!$E$5,H46+9)</f>
        <v>232</v>
      </c>
      <c r="K46" s="21">
        <f>IF(Info!$E$6="","",J46-H46+1)</f>
        <v>10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2.75" customHeight="1">
      <c r="A47" s="42" t="s">
        <v>48</v>
      </c>
      <c r="B47" s="18">
        <f>Info!$B$15</f>
        <v>10</v>
      </c>
      <c r="C47" s="16" t="s">
        <v>13</v>
      </c>
      <c r="D47" s="20">
        <f>Info!$C$15</f>
        <v>240</v>
      </c>
      <c r="E47" s="16" t="s">
        <v>13</v>
      </c>
      <c r="F47" s="20">
        <f>Info!$D$15</f>
        <v>116</v>
      </c>
      <c r="G47" s="16" t="s">
        <v>13</v>
      </c>
      <c r="H47" s="16">
        <f>IF(Info!$E$6="",Info!$E$5,J46+1)</f>
        <v>233</v>
      </c>
      <c r="I47" s="16" t="s">
        <v>14</v>
      </c>
      <c r="J47" s="16">
        <f>IF(Info!$E$6="",Info!$E$5,H47+12)</f>
        <v>245</v>
      </c>
      <c r="K47" s="21">
        <f>IF(Info!$E$6="","",J47-H47+1)</f>
        <v>13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2.75" customHeight="1">
      <c r="A48" s="42" t="s">
        <v>49</v>
      </c>
      <c r="B48" s="18">
        <f>Info!$B$15</f>
        <v>10</v>
      </c>
      <c r="C48" s="16" t="s">
        <v>13</v>
      </c>
      <c r="D48" s="20">
        <f>Info!$C$15</f>
        <v>240</v>
      </c>
      <c r="E48" s="16" t="s">
        <v>13</v>
      </c>
      <c r="F48" s="20">
        <f>Info!$D$15</f>
        <v>116</v>
      </c>
      <c r="G48" s="16" t="s">
        <v>13</v>
      </c>
      <c r="H48" s="16">
        <f>IF(Info!$E$6="",Info!$E$5,J47+1)</f>
        <v>246</v>
      </c>
      <c r="I48" s="16" t="s">
        <v>14</v>
      </c>
      <c r="J48" s="16">
        <f>IF(Info!$E$6="",Info!$E$5,H48+4)</f>
        <v>250</v>
      </c>
      <c r="K48" s="21">
        <f>IF(Info!$E$6="","",J48-H48+1)</f>
        <v>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2.75" customHeight="1">
      <c r="A49" s="33" t="s">
        <v>50</v>
      </c>
      <c r="B49" s="23">
        <f>Info!$B$15</f>
        <v>10</v>
      </c>
      <c r="C49" s="26" t="s">
        <v>13</v>
      </c>
      <c r="D49" s="25">
        <f>Info!$C$15</f>
        <v>240</v>
      </c>
      <c r="E49" s="26" t="s">
        <v>13</v>
      </c>
      <c r="F49" s="25">
        <f>Info!$D$15</f>
        <v>116</v>
      </c>
      <c r="G49" s="30" t="s">
        <v>13</v>
      </c>
      <c r="H49" s="30">
        <f>H48</f>
        <v>246</v>
      </c>
      <c r="I49" s="30" t="s">
        <v>14</v>
      </c>
      <c r="J49" s="35">
        <f t="shared" ref="J49:J51" si="3">H49</f>
        <v>246</v>
      </c>
      <c r="K49" s="28">
        <f>IF(Info!$E$6="","",J49-H49+1)</f>
        <v>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2.75" customHeight="1">
      <c r="A50" s="33" t="s">
        <v>51</v>
      </c>
      <c r="B50" s="23">
        <f>Info!$B$15</f>
        <v>10</v>
      </c>
      <c r="C50" s="26" t="s">
        <v>13</v>
      </c>
      <c r="D50" s="25">
        <f>Info!$C$15</f>
        <v>240</v>
      </c>
      <c r="E50" s="26" t="s">
        <v>13</v>
      </c>
      <c r="F50" s="25">
        <f>Info!$D$15</f>
        <v>116</v>
      </c>
      <c r="G50" s="30" t="s">
        <v>13</v>
      </c>
      <c r="H50" s="26">
        <f>IF(Info!$E$6="",Info!$E$5,J49+1)</f>
        <v>247</v>
      </c>
      <c r="I50" s="30" t="s">
        <v>14</v>
      </c>
      <c r="J50" s="35">
        <f t="shared" si="3"/>
        <v>247</v>
      </c>
      <c r="K50" s="28">
        <f>IF(Info!$E$6="","",J50-H50+1)</f>
        <v>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2.75" customHeight="1">
      <c r="A51" s="33" t="s">
        <v>52</v>
      </c>
      <c r="B51" s="23">
        <f>Info!$B$15</f>
        <v>10</v>
      </c>
      <c r="C51" s="26" t="s">
        <v>13</v>
      </c>
      <c r="D51" s="25">
        <f>Info!$C$15</f>
        <v>240</v>
      </c>
      <c r="E51" s="26" t="s">
        <v>13</v>
      </c>
      <c r="F51" s="25">
        <f>Info!$D$15</f>
        <v>116</v>
      </c>
      <c r="G51" s="30" t="s">
        <v>13</v>
      </c>
      <c r="H51" s="26">
        <f>IF(Info!$E$6="",Info!$E$5,J50+3)</f>
        <v>250</v>
      </c>
      <c r="I51" s="30" t="s">
        <v>14</v>
      </c>
      <c r="J51" s="27">
        <f t="shared" si="3"/>
        <v>250</v>
      </c>
      <c r="K51" s="28">
        <f>IF(Info!$E$6="","",J51-H51+1)</f>
        <v>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2.75" customHeight="1">
      <c r="A52" s="44" t="s">
        <v>53</v>
      </c>
      <c r="B52" s="37">
        <f>IF(Info!$B$15="",Info!$B$5,Info!$B$15)</f>
        <v>10</v>
      </c>
      <c r="C52" s="38" t="s">
        <v>13</v>
      </c>
      <c r="D52" s="38">
        <f>IF(Info!$C$15="",Info!$C$5,Info!$C$15)</f>
        <v>240</v>
      </c>
      <c r="E52" s="38" t="s">
        <v>13</v>
      </c>
      <c r="F52" s="38">
        <f>Info!$D$15</f>
        <v>116</v>
      </c>
      <c r="G52" s="38" t="s">
        <v>13</v>
      </c>
      <c r="H52" s="38">
        <f>IF(Info!$E$6="",Info!$E$5,Info!E15)</f>
        <v>192</v>
      </c>
      <c r="I52" s="39"/>
      <c r="J52" s="7"/>
      <c r="K52" s="4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2.75" customHeight="1">
      <c r="A53" s="44" t="s">
        <v>54</v>
      </c>
      <c r="B53" s="37">
        <v>255.0</v>
      </c>
      <c r="C53" s="38" t="s">
        <v>13</v>
      </c>
      <c r="D53" s="38">
        <v>255.0</v>
      </c>
      <c r="E53" s="38" t="s">
        <v>13</v>
      </c>
      <c r="F53" s="38">
        <v>255.0</v>
      </c>
      <c r="G53" s="38" t="s">
        <v>13</v>
      </c>
      <c r="H53" s="38">
        <v>192.0</v>
      </c>
      <c r="I53" s="39"/>
      <c r="J53" s="7"/>
      <c r="K53" s="4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2.75" customHeight="1">
      <c r="A54" s="44" t="s">
        <v>55</v>
      </c>
      <c r="B54" s="37">
        <f>B51</f>
        <v>10</v>
      </c>
      <c r="C54" s="38" t="s">
        <v>13</v>
      </c>
      <c r="D54" s="38">
        <f>D51</f>
        <v>240</v>
      </c>
      <c r="E54" s="38" t="s">
        <v>13</v>
      </c>
      <c r="F54" s="38">
        <f>F51</f>
        <v>116</v>
      </c>
      <c r="G54" s="38" t="s">
        <v>13</v>
      </c>
      <c r="H54" s="38">
        <f>H51</f>
        <v>250</v>
      </c>
      <c r="I54" s="39"/>
      <c r="J54" s="7"/>
      <c r="K54" s="4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K255" s="47"/>
    </row>
    <row r="256" ht="15.75" customHeight="1">
      <c r="K256" s="47"/>
    </row>
    <row r="257" ht="15.75" customHeight="1">
      <c r="K257" s="47"/>
    </row>
    <row r="258" ht="15.75" customHeight="1">
      <c r="K258" s="47"/>
    </row>
    <row r="259" ht="15.75" customHeight="1">
      <c r="K259" s="47"/>
    </row>
    <row r="260" ht="15.75" customHeight="1">
      <c r="K260" s="47"/>
    </row>
    <row r="261" ht="15.75" customHeight="1">
      <c r="K261" s="47"/>
    </row>
    <row r="262" ht="15.75" customHeight="1">
      <c r="K262" s="47"/>
    </row>
    <row r="263" ht="15.75" customHeight="1">
      <c r="K263" s="47"/>
    </row>
    <row r="264" ht="15.75" customHeight="1">
      <c r="K264" s="47"/>
    </row>
    <row r="265" ht="15.75" customHeight="1">
      <c r="K265" s="47"/>
    </row>
    <row r="266" ht="15.75" customHeight="1">
      <c r="K266" s="47"/>
    </row>
    <row r="267" ht="15.75" customHeight="1">
      <c r="K267" s="47"/>
    </row>
    <row r="268" ht="15.75" customHeight="1">
      <c r="K268" s="47"/>
    </row>
    <row r="269" ht="15.75" customHeight="1">
      <c r="K269" s="47"/>
    </row>
    <row r="270" ht="15.75" customHeight="1">
      <c r="K270" s="47"/>
    </row>
    <row r="271" ht="15.75" customHeight="1">
      <c r="K271" s="47"/>
    </row>
    <row r="272" ht="15.75" customHeight="1">
      <c r="K272" s="47"/>
    </row>
    <row r="273" ht="15.75" customHeight="1">
      <c r="K273" s="47"/>
    </row>
    <row r="274" ht="15.75" customHeight="1">
      <c r="K274" s="47"/>
    </row>
    <row r="275" ht="15.75" customHeight="1">
      <c r="K275" s="47"/>
    </row>
    <row r="276" ht="15.75" customHeight="1">
      <c r="K276" s="47"/>
    </row>
    <row r="277" ht="15.75" customHeight="1">
      <c r="K277" s="47"/>
    </row>
    <row r="278" ht="15.75" customHeight="1">
      <c r="K278" s="47"/>
    </row>
    <row r="279" ht="15.75" customHeight="1">
      <c r="K279" s="47"/>
    </row>
    <row r="280" ht="15.75" customHeight="1">
      <c r="K280" s="47"/>
    </row>
    <row r="281" ht="15.75" customHeight="1">
      <c r="K281" s="47"/>
    </row>
    <row r="282" ht="15.75" customHeight="1">
      <c r="K282" s="47"/>
    </row>
    <row r="283" ht="15.75" customHeight="1">
      <c r="K283" s="47"/>
    </row>
    <row r="284" ht="15.75" customHeight="1">
      <c r="K284" s="47"/>
    </row>
    <row r="285" ht="15.75" customHeight="1">
      <c r="K285" s="47"/>
    </row>
    <row r="286" ht="15.75" customHeight="1">
      <c r="K286" s="47"/>
    </row>
    <row r="287" ht="15.75" customHeight="1">
      <c r="K287" s="47"/>
    </row>
    <row r="288" ht="15.75" customHeight="1">
      <c r="K288" s="47"/>
    </row>
    <row r="289" ht="15.75" customHeight="1">
      <c r="K289" s="47"/>
    </row>
    <row r="290" ht="15.75" customHeight="1">
      <c r="K290" s="47"/>
    </row>
    <row r="291" ht="15.75" customHeight="1">
      <c r="K291" s="47"/>
    </row>
    <row r="292" ht="15.75" customHeight="1">
      <c r="K292" s="47"/>
    </row>
    <row r="293" ht="15.75" customHeight="1">
      <c r="K293" s="47"/>
    </row>
    <row r="294" ht="15.75" customHeight="1">
      <c r="K294" s="47"/>
    </row>
    <row r="295" ht="15.75" customHeight="1">
      <c r="K295" s="47"/>
    </row>
    <row r="296" ht="15.75" customHeight="1">
      <c r="K296" s="47"/>
    </row>
    <row r="297" ht="15.75" customHeight="1">
      <c r="K297" s="47"/>
    </row>
    <row r="298" ht="15.75" customHeight="1">
      <c r="K298" s="47"/>
    </row>
    <row r="299" ht="15.75" customHeight="1">
      <c r="K299" s="47"/>
    </row>
    <row r="300" ht="15.75" customHeight="1">
      <c r="K300" s="47"/>
    </row>
    <row r="301" ht="15.75" customHeight="1">
      <c r="K301" s="47"/>
    </row>
    <row r="302" ht="15.75" customHeight="1">
      <c r="K302" s="47"/>
    </row>
    <row r="303" ht="15.75" customHeight="1">
      <c r="K303" s="47"/>
    </row>
    <row r="304" ht="15.75" customHeight="1">
      <c r="K304" s="47"/>
    </row>
    <row r="305" ht="15.75" customHeight="1">
      <c r="K305" s="47"/>
    </row>
    <row r="306" ht="15.75" customHeight="1">
      <c r="K306" s="47"/>
    </row>
    <row r="307" ht="15.75" customHeight="1">
      <c r="K307" s="47"/>
    </row>
    <row r="308" ht="15.75" customHeight="1">
      <c r="K308" s="47"/>
    </row>
    <row r="309" ht="15.75" customHeight="1">
      <c r="K309" s="47"/>
    </row>
    <row r="310" ht="15.75" customHeight="1">
      <c r="K310" s="47"/>
    </row>
    <row r="311" ht="15.75" customHeight="1">
      <c r="K311" s="47"/>
    </row>
    <row r="312" ht="15.75" customHeight="1">
      <c r="K312" s="47"/>
    </row>
    <row r="313" ht="15.75" customHeight="1">
      <c r="K313" s="47"/>
    </row>
    <row r="314" ht="15.75" customHeight="1">
      <c r="K314" s="47"/>
    </row>
    <row r="315" ht="15.75" customHeight="1">
      <c r="K315" s="47"/>
    </row>
    <row r="316" ht="15.75" customHeight="1">
      <c r="K316" s="47"/>
    </row>
    <row r="317" ht="15.75" customHeight="1">
      <c r="K317" s="47"/>
    </row>
    <row r="318" ht="15.75" customHeight="1">
      <c r="K318" s="47"/>
    </row>
    <row r="319" ht="15.75" customHeight="1">
      <c r="K319" s="47"/>
    </row>
    <row r="320" ht="15.75" customHeight="1">
      <c r="K320" s="47"/>
    </row>
    <row r="321" ht="15.75" customHeight="1">
      <c r="K321" s="47"/>
    </row>
    <row r="322" ht="15.75" customHeight="1">
      <c r="K322" s="47"/>
    </row>
    <row r="323" ht="15.75" customHeight="1">
      <c r="K323" s="47"/>
    </row>
    <row r="324" ht="15.75" customHeight="1">
      <c r="K324" s="47"/>
    </row>
    <row r="325" ht="15.75" customHeight="1">
      <c r="K325" s="47"/>
    </row>
    <row r="326" ht="15.75" customHeight="1">
      <c r="K326" s="47"/>
    </row>
    <row r="327" ht="15.75" customHeight="1">
      <c r="K327" s="47"/>
    </row>
    <row r="328" ht="15.75" customHeight="1">
      <c r="K328" s="47"/>
    </row>
    <row r="329" ht="15.75" customHeight="1">
      <c r="K329" s="47"/>
    </row>
    <row r="330" ht="15.75" customHeight="1">
      <c r="K330" s="47"/>
    </row>
    <row r="331" ht="15.75" customHeight="1">
      <c r="K331" s="47"/>
    </row>
    <row r="332" ht="15.75" customHeight="1">
      <c r="K332" s="47"/>
    </row>
    <row r="333" ht="15.75" customHeight="1">
      <c r="K333" s="47"/>
    </row>
    <row r="334" ht="15.75" customHeight="1">
      <c r="K334" s="47"/>
    </row>
    <row r="335" ht="15.75" customHeight="1">
      <c r="K335" s="47"/>
    </row>
    <row r="336" ht="15.75" customHeight="1">
      <c r="K336" s="47"/>
    </row>
    <row r="337" ht="15.75" customHeight="1">
      <c r="K337" s="47"/>
    </row>
    <row r="338" ht="15.75" customHeight="1">
      <c r="K338" s="47"/>
    </row>
    <row r="339" ht="15.75" customHeight="1">
      <c r="K339" s="47"/>
    </row>
    <row r="340" ht="15.75" customHeight="1">
      <c r="K340" s="47"/>
    </row>
    <row r="341" ht="15.75" customHeight="1">
      <c r="K341" s="47"/>
    </row>
    <row r="342" ht="15.75" customHeight="1">
      <c r="K342" s="47"/>
    </row>
    <row r="343" ht="15.75" customHeight="1">
      <c r="K343" s="47"/>
    </row>
    <row r="344" ht="15.75" customHeight="1">
      <c r="K344" s="47"/>
    </row>
    <row r="345" ht="15.75" customHeight="1">
      <c r="K345" s="47"/>
    </row>
    <row r="346" ht="15.75" customHeight="1">
      <c r="K346" s="47"/>
    </row>
    <row r="347" ht="15.75" customHeight="1">
      <c r="K347" s="47"/>
    </row>
    <row r="348" ht="15.75" customHeight="1">
      <c r="K348" s="47"/>
    </row>
    <row r="349" ht="15.75" customHeight="1">
      <c r="K349" s="47"/>
    </row>
    <row r="350" ht="15.75" customHeight="1">
      <c r="K350" s="47"/>
    </row>
    <row r="351" ht="15.75" customHeight="1">
      <c r="K351" s="47"/>
    </row>
    <row r="352" ht="15.75" customHeight="1">
      <c r="K352" s="47"/>
    </row>
    <row r="353" ht="15.75" customHeight="1">
      <c r="K353" s="47"/>
    </row>
    <row r="354" ht="15.75" customHeight="1">
      <c r="K354" s="47"/>
    </row>
    <row r="355" ht="15.75" customHeight="1">
      <c r="K355" s="47"/>
    </row>
    <row r="356" ht="15.75" customHeight="1">
      <c r="K356" s="47"/>
    </row>
    <row r="357" ht="15.75" customHeight="1">
      <c r="K357" s="47"/>
    </row>
    <row r="358" ht="15.75" customHeight="1">
      <c r="K358" s="47"/>
    </row>
    <row r="359" ht="15.75" customHeight="1">
      <c r="K359" s="47"/>
    </row>
    <row r="360" ht="15.75" customHeight="1">
      <c r="K360" s="47"/>
    </row>
    <row r="361" ht="15.75" customHeight="1">
      <c r="K361" s="47"/>
    </row>
    <row r="362" ht="15.75" customHeight="1">
      <c r="K362" s="47"/>
    </row>
    <row r="363" ht="15.75" customHeight="1">
      <c r="K363" s="47"/>
    </row>
    <row r="364" ht="15.75" customHeight="1">
      <c r="K364" s="47"/>
    </row>
    <row r="365" ht="15.75" customHeight="1">
      <c r="K365" s="47"/>
    </row>
    <row r="366" ht="15.75" customHeight="1">
      <c r="K366" s="47"/>
    </row>
    <row r="367" ht="15.75" customHeight="1">
      <c r="K367" s="47"/>
    </row>
    <row r="368" ht="15.75" customHeight="1">
      <c r="K368" s="47"/>
    </row>
    <row r="369" ht="15.75" customHeight="1">
      <c r="K369" s="47"/>
    </row>
    <row r="370" ht="15.75" customHeight="1">
      <c r="K370" s="47"/>
    </row>
    <row r="371" ht="15.75" customHeight="1">
      <c r="K371" s="47"/>
    </row>
    <row r="372" ht="15.75" customHeight="1">
      <c r="K372" s="47"/>
    </row>
    <row r="373" ht="15.75" customHeight="1">
      <c r="K373" s="47"/>
    </row>
    <row r="374" ht="15.75" customHeight="1">
      <c r="K374" s="47"/>
    </row>
    <row r="375" ht="15.75" customHeight="1">
      <c r="K375" s="47"/>
    </row>
    <row r="376" ht="15.75" customHeight="1">
      <c r="K376" s="47"/>
    </row>
    <row r="377" ht="15.75" customHeight="1">
      <c r="K377" s="47"/>
    </row>
    <row r="378" ht="15.75" customHeight="1">
      <c r="K378" s="47"/>
    </row>
    <row r="379" ht="15.75" customHeight="1">
      <c r="K379" s="47"/>
    </row>
    <row r="380" ht="15.75" customHeight="1">
      <c r="K380" s="47"/>
    </row>
    <row r="381" ht="15.75" customHeight="1">
      <c r="K381" s="47"/>
    </row>
    <row r="382" ht="15.75" customHeight="1">
      <c r="K382" s="47"/>
    </row>
    <row r="383" ht="15.75" customHeight="1">
      <c r="K383" s="47"/>
    </row>
    <row r="384" ht="15.75" customHeight="1">
      <c r="K384" s="47"/>
    </row>
    <row r="385" ht="15.75" customHeight="1">
      <c r="K385" s="47"/>
    </row>
    <row r="386" ht="15.75" customHeight="1">
      <c r="K386" s="47"/>
    </row>
    <row r="387" ht="15.75" customHeight="1">
      <c r="K387" s="47"/>
    </row>
    <row r="388" ht="15.75" customHeight="1">
      <c r="K388" s="47"/>
    </row>
    <row r="389" ht="15.75" customHeight="1">
      <c r="K389" s="47"/>
    </row>
    <row r="390" ht="15.75" customHeight="1">
      <c r="K390" s="47"/>
    </row>
    <row r="391" ht="15.75" customHeight="1">
      <c r="K391" s="47"/>
    </row>
    <row r="392" ht="15.75" customHeight="1">
      <c r="K392" s="47"/>
    </row>
    <row r="393" ht="15.75" customHeight="1">
      <c r="K393" s="47"/>
    </row>
    <row r="394" ht="15.75" customHeight="1">
      <c r="K394" s="47"/>
    </row>
    <row r="395" ht="15.75" customHeight="1">
      <c r="K395" s="47"/>
    </row>
    <row r="396" ht="15.75" customHeight="1">
      <c r="K396" s="47"/>
    </row>
    <row r="397" ht="15.75" customHeight="1">
      <c r="K397" s="47"/>
    </row>
    <row r="398" ht="15.75" customHeight="1">
      <c r="K398" s="47"/>
    </row>
    <row r="399" ht="15.75" customHeight="1">
      <c r="K399" s="47"/>
    </row>
    <row r="400" ht="15.75" customHeight="1">
      <c r="K400" s="47"/>
    </row>
    <row r="401" ht="15.75" customHeight="1">
      <c r="K401" s="47"/>
    </row>
    <row r="402" ht="15.75" customHeight="1">
      <c r="K402" s="47"/>
    </row>
    <row r="403" ht="15.75" customHeight="1">
      <c r="K403" s="47"/>
    </row>
    <row r="404" ht="15.75" customHeight="1">
      <c r="K404" s="47"/>
    </row>
    <row r="405" ht="15.75" customHeight="1">
      <c r="K405" s="47"/>
    </row>
    <row r="406" ht="15.75" customHeight="1">
      <c r="K406" s="47"/>
    </row>
    <row r="407" ht="15.75" customHeight="1">
      <c r="K407" s="47"/>
    </row>
    <row r="408" ht="15.75" customHeight="1">
      <c r="K408" s="47"/>
    </row>
    <row r="409" ht="15.75" customHeight="1">
      <c r="K409" s="47"/>
    </row>
    <row r="410" ht="15.75" customHeight="1">
      <c r="K410" s="47"/>
    </row>
    <row r="411" ht="15.75" customHeight="1">
      <c r="K411" s="47"/>
    </row>
    <row r="412" ht="15.75" customHeight="1">
      <c r="K412" s="47"/>
    </row>
    <row r="413" ht="15.75" customHeight="1">
      <c r="K413" s="47"/>
    </row>
    <row r="414" ht="15.75" customHeight="1">
      <c r="K414" s="47"/>
    </row>
    <row r="415" ht="15.75" customHeight="1">
      <c r="K415" s="47"/>
    </row>
    <row r="416" ht="15.75" customHeight="1">
      <c r="K416" s="47"/>
    </row>
    <row r="417" ht="15.75" customHeight="1">
      <c r="K417" s="47"/>
    </row>
    <row r="418" ht="15.75" customHeight="1">
      <c r="K418" s="47"/>
    </row>
    <row r="419" ht="15.75" customHeight="1">
      <c r="K419" s="47"/>
    </row>
    <row r="420" ht="15.75" customHeight="1">
      <c r="K420" s="47"/>
    </row>
    <row r="421" ht="15.75" customHeight="1">
      <c r="K421" s="47"/>
    </row>
    <row r="422" ht="15.75" customHeight="1">
      <c r="K422" s="47"/>
    </row>
    <row r="423" ht="15.75" customHeight="1">
      <c r="K423" s="47"/>
    </row>
    <row r="424" ht="15.75" customHeight="1">
      <c r="K424" s="47"/>
    </row>
    <row r="425" ht="15.75" customHeight="1">
      <c r="K425" s="47"/>
    </row>
    <row r="426" ht="15.75" customHeight="1">
      <c r="K426" s="47"/>
    </row>
    <row r="427" ht="15.75" customHeight="1">
      <c r="K427" s="47"/>
    </row>
    <row r="428" ht="15.75" customHeight="1">
      <c r="K428" s="47"/>
    </row>
    <row r="429" ht="15.75" customHeight="1">
      <c r="K429" s="47"/>
    </row>
    <row r="430" ht="15.75" customHeight="1">
      <c r="K430" s="47"/>
    </row>
    <row r="431" ht="15.75" customHeight="1">
      <c r="K431" s="47"/>
    </row>
    <row r="432" ht="15.75" customHeight="1">
      <c r="K432" s="47"/>
    </row>
    <row r="433" ht="15.75" customHeight="1">
      <c r="K433" s="47"/>
    </row>
    <row r="434" ht="15.75" customHeight="1">
      <c r="K434" s="47"/>
    </row>
    <row r="435" ht="15.75" customHeight="1">
      <c r="K435" s="47"/>
    </row>
    <row r="436" ht="15.75" customHeight="1">
      <c r="K436" s="47"/>
    </row>
    <row r="437" ht="15.75" customHeight="1">
      <c r="K437" s="47"/>
    </row>
    <row r="438" ht="15.75" customHeight="1">
      <c r="K438" s="47"/>
    </row>
    <row r="439" ht="15.75" customHeight="1">
      <c r="K439" s="47"/>
    </row>
    <row r="440" ht="15.75" customHeight="1">
      <c r="K440" s="47"/>
    </row>
    <row r="441" ht="15.75" customHeight="1">
      <c r="K441" s="47"/>
    </row>
    <row r="442" ht="15.75" customHeight="1">
      <c r="K442" s="47"/>
    </row>
    <row r="443" ht="15.75" customHeight="1">
      <c r="K443" s="47"/>
    </row>
    <row r="444" ht="15.75" customHeight="1">
      <c r="K444" s="47"/>
    </row>
    <row r="445" ht="15.75" customHeight="1">
      <c r="K445" s="47"/>
    </row>
    <row r="446" ht="15.75" customHeight="1">
      <c r="K446" s="47"/>
    </row>
    <row r="447" ht="15.75" customHeight="1">
      <c r="K447" s="47"/>
    </row>
    <row r="448" ht="15.75" customHeight="1">
      <c r="K448" s="47"/>
    </row>
    <row r="449" ht="15.75" customHeight="1">
      <c r="K449" s="47"/>
    </row>
    <row r="450" ht="15.75" customHeight="1">
      <c r="K450" s="47"/>
    </row>
    <row r="451" ht="15.75" customHeight="1">
      <c r="K451" s="47"/>
    </row>
    <row r="452" ht="15.75" customHeight="1">
      <c r="K452" s="47"/>
    </row>
    <row r="453" ht="15.75" customHeight="1">
      <c r="K453" s="47"/>
    </row>
    <row r="454" ht="15.75" customHeight="1">
      <c r="K454" s="47"/>
    </row>
    <row r="455" ht="15.75" customHeight="1">
      <c r="K455" s="47"/>
    </row>
    <row r="456" ht="15.75" customHeight="1">
      <c r="K456" s="47"/>
    </row>
    <row r="457" ht="15.75" customHeight="1">
      <c r="K457" s="47"/>
    </row>
    <row r="458" ht="15.75" customHeight="1">
      <c r="K458" s="47"/>
    </row>
    <row r="459" ht="15.75" customHeight="1">
      <c r="K459" s="47"/>
    </row>
    <row r="460" ht="15.75" customHeight="1">
      <c r="K460" s="47"/>
    </row>
    <row r="461" ht="15.75" customHeight="1">
      <c r="K461" s="47"/>
    </row>
    <row r="462" ht="15.75" customHeight="1">
      <c r="K462" s="47"/>
    </row>
    <row r="463" ht="15.75" customHeight="1">
      <c r="K463" s="47"/>
    </row>
    <row r="464" ht="15.75" customHeight="1">
      <c r="K464" s="47"/>
    </row>
    <row r="465" ht="15.75" customHeight="1">
      <c r="K465" s="47"/>
    </row>
    <row r="466" ht="15.75" customHeight="1">
      <c r="K466" s="47"/>
    </row>
    <row r="467" ht="15.75" customHeight="1">
      <c r="K467" s="47"/>
    </row>
    <row r="468" ht="15.75" customHeight="1">
      <c r="K468" s="47"/>
    </row>
    <row r="469" ht="15.75" customHeight="1">
      <c r="K469" s="47"/>
    </row>
    <row r="470" ht="15.75" customHeight="1">
      <c r="K470" s="47"/>
    </row>
    <row r="471" ht="15.75" customHeight="1">
      <c r="K471" s="47"/>
    </row>
    <row r="472" ht="15.75" customHeight="1">
      <c r="K472" s="47"/>
    </row>
    <row r="473" ht="15.75" customHeight="1">
      <c r="K473" s="47"/>
    </row>
    <row r="474" ht="15.75" customHeight="1">
      <c r="K474" s="47"/>
    </row>
    <row r="475" ht="15.75" customHeight="1">
      <c r="K475" s="47"/>
    </row>
    <row r="476" ht="15.75" customHeight="1">
      <c r="K476" s="47"/>
    </row>
    <row r="477" ht="15.75" customHeight="1">
      <c r="K477" s="47"/>
    </row>
    <row r="478" ht="15.75" customHeight="1">
      <c r="K478" s="47"/>
    </row>
    <row r="479" ht="15.75" customHeight="1">
      <c r="K479" s="47"/>
    </row>
    <row r="480" ht="15.75" customHeight="1">
      <c r="K480" s="47"/>
    </row>
    <row r="481" ht="15.75" customHeight="1">
      <c r="K481" s="47"/>
    </row>
    <row r="482" ht="15.75" customHeight="1">
      <c r="K482" s="47"/>
    </row>
    <row r="483" ht="15.75" customHeight="1">
      <c r="K483" s="47"/>
    </row>
    <row r="484" ht="15.75" customHeight="1">
      <c r="K484" s="47"/>
    </row>
    <row r="485" ht="15.75" customHeight="1">
      <c r="K485" s="47"/>
    </row>
    <row r="486" ht="15.75" customHeight="1">
      <c r="K486" s="47"/>
    </row>
    <row r="487" ht="15.75" customHeight="1">
      <c r="K487" s="47"/>
    </row>
    <row r="488" ht="15.75" customHeight="1">
      <c r="K488" s="47"/>
    </row>
    <row r="489" ht="15.75" customHeight="1">
      <c r="K489" s="47"/>
    </row>
    <row r="490" ht="15.75" customHeight="1">
      <c r="K490" s="47"/>
    </row>
    <row r="491" ht="15.75" customHeight="1">
      <c r="K491" s="47"/>
    </row>
    <row r="492" ht="15.75" customHeight="1">
      <c r="K492" s="47"/>
    </row>
    <row r="493" ht="15.75" customHeight="1">
      <c r="K493" s="47"/>
    </row>
    <row r="494" ht="15.75" customHeight="1">
      <c r="K494" s="47"/>
    </row>
    <row r="495" ht="15.75" customHeight="1">
      <c r="K495" s="47"/>
    </row>
    <row r="496" ht="15.75" customHeight="1">
      <c r="K496" s="47"/>
    </row>
    <row r="497" ht="15.75" customHeight="1">
      <c r="K497" s="47"/>
    </row>
    <row r="498" ht="15.75" customHeight="1">
      <c r="K498" s="47"/>
    </row>
    <row r="499" ht="15.75" customHeight="1">
      <c r="K499" s="47"/>
    </row>
    <row r="500" ht="15.75" customHeight="1">
      <c r="K500" s="47"/>
    </row>
    <row r="501" ht="15.75" customHeight="1">
      <c r="K501" s="47"/>
    </row>
    <row r="502" ht="15.75" customHeight="1">
      <c r="K502" s="47"/>
    </row>
    <row r="503" ht="15.75" customHeight="1">
      <c r="K503" s="47"/>
    </row>
    <row r="504" ht="15.75" customHeight="1">
      <c r="K504" s="47"/>
    </row>
    <row r="505" ht="15.75" customHeight="1">
      <c r="K505" s="47"/>
    </row>
    <row r="506" ht="15.75" customHeight="1">
      <c r="K506" s="47"/>
    </row>
    <row r="507" ht="15.75" customHeight="1">
      <c r="K507" s="47"/>
    </row>
    <row r="508" ht="15.75" customHeight="1">
      <c r="K508" s="47"/>
    </row>
    <row r="509" ht="15.75" customHeight="1">
      <c r="K509" s="47"/>
    </row>
    <row r="510" ht="15.75" customHeight="1">
      <c r="K510" s="47"/>
    </row>
    <row r="511" ht="15.75" customHeight="1">
      <c r="K511" s="47"/>
    </row>
    <row r="512" ht="15.75" customHeight="1">
      <c r="K512" s="47"/>
    </row>
    <row r="513" ht="15.75" customHeight="1">
      <c r="K513" s="47"/>
    </row>
    <row r="514" ht="15.75" customHeight="1">
      <c r="K514" s="47"/>
    </row>
    <row r="515" ht="15.75" customHeight="1">
      <c r="K515" s="47"/>
    </row>
    <row r="516" ht="15.75" customHeight="1">
      <c r="K516" s="47"/>
    </row>
    <row r="517" ht="15.75" customHeight="1">
      <c r="K517" s="47"/>
    </row>
    <row r="518" ht="15.75" customHeight="1">
      <c r="K518" s="47"/>
    </row>
    <row r="519" ht="15.75" customHeight="1">
      <c r="K519" s="47"/>
    </row>
    <row r="520" ht="15.75" customHeight="1">
      <c r="K520" s="47"/>
    </row>
    <row r="521" ht="15.75" customHeight="1">
      <c r="K521" s="47"/>
    </row>
    <row r="522" ht="15.75" customHeight="1">
      <c r="K522" s="47"/>
    </row>
    <row r="523" ht="15.75" customHeight="1">
      <c r="K523" s="47"/>
    </row>
    <row r="524" ht="15.75" customHeight="1">
      <c r="K524" s="47"/>
    </row>
    <row r="525" ht="15.75" customHeight="1">
      <c r="K525" s="47"/>
    </row>
    <row r="526" ht="15.75" customHeight="1">
      <c r="K526" s="47"/>
    </row>
    <row r="527" ht="15.75" customHeight="1">
      <c r="K527" s="47"/>
    </row>
    <row r="528" ht="15.75" customHeight="1">
      <c r="K528" s="47"/>
    </row>
    <row r="529" ht="15.75" customHeight="1">
      <c r="K529" s="47"/>
    </row>
    <row r="530" ht="15.75" customHeight="1">
      <c r="K530" s="47"/>
    </row>
    <row r="531" ht="15.75" customHeight="1">
      <c r="K531" s="47"/>
    </row>
    <row r="532" ht="15.75" customHeight="1">
      <c r="K532" s="47"/>
    </row>
    <row r="533" ht="15.75" customHeight="1">
      <c r="K533" s="47"/>
    </row>
    <row r="534" ht="15.75" customHeight="1">
      <c r="K534" s="47"/>
    </row>
    <row r="535" ht="15.75" customHeight="1">
      <c r="K535" s="47"/>
    </row>
    <row r="536" ht="15.75" customHeight="1">
      <c r="K536" s="47"/>
    </row>
    <row r="537" ht="15.75" customHeight="1">
      <c r="K537" s="47"/>
    </row>
    <row r="538" ht="15.75" customHeight="1">
      <c r="K538" s="47"/>
    </row>
    <row r="539" ht="15.75" customHeight="1">
      <c r="K539" s="47"/>
    </row>
    <row r="540" ht="15.75" customHeight="1">
      <c r="K540" s="47"/>
    </row>
    <row r="541" ht="15.75" customHeight="1">
      <c r="K541" s="47"/>
    </row>
    <row r="542" ht="15.75" customHeight="1">
      <c r="K542" s="47"/>
    </row>
    <row r="543" ht="15.75" customHeight="1">
      <c r="K543" s="47"/>
    </row>
    <row r="544" ht="15.75" customHeight="1">
      <c r="K544" s="47"/>
    </row>
    <row r="545" ht="15.75" customHeight="1">
      <c r="K545" s="47"/>
    </row>
    <row r="546" ht="15.75" customHeight="1">
      <c r="K546" s="47"/>
    </row>
    <row r="547" ht="15.75" customHeight="1">
      <c r="K547" s="47"/>
    </row>
    <row r="548" ht="15.75" customHeight="1">
      <c r="K548" s="47"/>
    </row>
    <row r="549" ht="15.75" customHeight="1">
      <c r="K549" s="47"/>
    </row>
    <row r="550" ht="15.75" customHeight="1">
      <c r="K550" s="47"/>
    </row>
    <row r="551" ht="15.75" customHeight="1">
      <c r="K551" s="47"/>
    </row>
    <row r="552" ht="15.75" customHeight="1">
      <c r="K552" s="47"/>
    </row>
    <row r="553" ht="15.75" customHeight="1">
      <c r="K553" s="47"/>
    </row>
    <row r="554" ht="15.75" customHeight="1">
      <c r="K554" s="47"/>
    </row>
    <row r="555" ht="15.75" customHeight="1">
      <c r="K555" s="47"/>
    </row>
    <row r="556" ht="15.75" customHeight="1">
      <c r="K556" s="47"/>
    </row>
    <row r="557" ht="15.75" customHeight="1">
      <c r="K557" s="47"/>
    </row>
    <row r="558" ht="15.75" customHeight="1">
      <c r="K558" s="47"/>
    </row>
    <row r="559" ht="15.75" customHeight="1">
      <c r="K559" s="47"/>
    </row>
    <row r="560" ht="15.75" customHeight="1">
      <c r="K560" s="47"/>
    </row>
    <row r="561" ht="15.75" customHeight="1">
      <c r="K561" s="47"/>
    </row>
    <row r="562" ht="15.75" customHeight="1">
      <c r="K562" s="47"/>
    </row>
    <row r="563" ht="15.75" customHeight="1">
      <c r="K563" s="47"/>
    </row>
    <row r="564" ht="15.75" customHeight="1">
      <c r="K564" s="47"/>
    </row>
    <row r="565" ht="15.75" customHeight="1">
      <c r="K565" s="47"/>
    </row>
    <row r="566" ht="15.75" customHeight="1">
      <c r="K566" s="47"/>
    </row>
    <row r="567" ht="15.75" customHeight="1">
      <c r="K567" s="47"/>
    </row>
    <row r="568" ht="15.75" customHeight="1">
      <c r="K568" s="47"/>
    </row>
    <row r="569" ht="15.75" customHeight="1">
      <c r="K569" s="47"/>
    </row>
    <row r="570" ht="15.75" customHeight="1">
      <c r="K570" s="47"/>
    </row>
    <row r="571" ht="15.75" customHeight="1">
      <c r="K571" s="47"/>
    </row>
    <row r="572" ht="15.75" customHeight="1">
      <c r="K572" s="47"/>
    </row>
    <row r="573" ht="15.75" customHeight="1">
      <c r="K573" s="47"/>
    </row>
    <row r="574" ht="15.75" customHeight="1">
      <c r="K574" s="47"/>
    </row>
    <row r="575" ht="15.75" customHeight="1">
      <c r="K575" s="47"/>
    </row>
    <row r="576" ht="15.75" customHeight="1">
      <c r="K576" s="47"/>
    </row>
    <row r="577" ht="15.75" customHeight="1">
      <c r="K577" s="47"/>
    </row>
    <row r="578" ht="15.75" customHeight="1">
      <c r="K578" s="47"/>
    </row>
    <row r="579" ht="15.75" customHeight="1">
      <c r="K579" s="47"/>
    </row>
    <row r="580" ht="15.75" customHeight="1">
      <c r="K580" s="47"/>
    </row>
    <row r="581" ht="15.75" customHeight="1">
      <c r="K581" s="47"/>
    </row>
    <row r="582" ht="15.75" customHeight="1">
      <c r="K582" s="47"/>
    </row>
    <row r="583" ht="15.75" customHeight="1">
      <c r="K583" s="47"/>
    </row>
    <row r="584" ht="15.75" customHeight="1">
      <c r="K584" s="47"/>
    </row>
    <row r="585" ht="15.75" customHeight="1">
      <c r="K585" s="47"/>
    </row>
    <row r="586" ht="15.75" customHeight="1">
      <c r="K586" s="47"/>
    </row>
    <row r="587" ht="15.75" customHeight="1">
      <c r="K587" s="47"/>
    </row>
    <row r="588" ht="15.75" customHeight="1">
      <c r="K588" s="47"/>
    </row>
    <row r="589" ht="15.75" customHeight="1">
      <c r="K589" s="47"/>
    </row>
    <row r="590" ht="15.75" customHeight="1">
      <c r="K590" s="47"/>
    </row>
    <row r="591" ht="15.75" customHeight="1">
      <c r="K591" s="47"/>
    </row>
    <row r="592" ht="15.75" customHeight="1">
      <c r="K592" s="47"/>
    </row>
    <row r="593" ht="15.75" customHeight="1">
      <c r="K593" s="47"/>
    </row>
    <row r="594" ht="15.75" customHeight="1">
      <c r="K594" s="47"/>
    </row>
    <row r="595" ht="15.75" customHeight="1">
      <c r="K595" s="47"/>
    </row>
    <row r="596" ht="15.75" customHeight="1">
      <c r="K596" s="47"/>
    </row>
    <row r="597" ht="15.75" customHeight="1">
      <c r="K597" s="47"/>
    </row>
    <row r="598" ht="15.75" customHeight="1">
      <c r="K598" s="47"/>
    </row>
    <row r="599" ht="15.75" customHeight="1">
      <c r="K599" s="47"/>
    </row>
    <row r="600" ht="15.75" customHeight="1">
      <c r="K600" s="47"/>
    </row>
    <row r="601" ht="15.75" customHeight="1">
      <c r="K601" s="47"/>
    </row>
    <row r="602" ht="15.75" customHeight="1">
      <c r="K602" s="47"/>
    </row>
    <row r="603" ht="15.75" customHeight="1">
      <c r="K603" s="47"/>
    </row>
    <row r="604" ht="15.75" customHeight="1">
      <c r="K604" s="47"/>
    </row>
    <row r="605" ht="15.75" customHeight="1">
      <c r="K605" s="47"/>
    </row>
    <row r="606" ht="15.75" customHeight="1">
      <c r="K606" s="47"/>
    </row>
    <row r="607" ht="15.75" customHeight="1">
      <c r="K607" s="47"/>
    </row>
    <row r="608" ht="15.75" customHeight="1">
      <c r="K608" s="47"/>
    </row>
    <row r="609" ht="15.75" customHeight="1">
      <c r="K609" s="47"/>
    </row>
    <row r="610" ht="15.75" customHeight="1">
      <c r="K610" s="47"/>
    </row>
    <row r="611" ht="15.75" customHeight="1">
      <c r="K611" s="47"/>
    </row>
    <row r="612" ht="15.75" customHeight="1">
      <c r="K612" s="47"/>
    </row>
    <row r="613" ht="15.75" customHeight="1">
      <c r="K613" s="47"/>
    </row>
    <row r="614" ht="15.75" customHeight="1">
      <c r="K614" s="47"/>
    </row>
    <row r="615" ht="15.75" customHeight="1">
      <c r="K615" s="47"/>
    </row>
    <row r="616" ht="15.75" customHeight="1">
      <c r="K616" s="47"/>
    </row>
    <row r="617" ht="15.75" customHeight="1">
      <c r="K617" s="47"/>
    </row>
    <row r="618" ht="15.75" customHeight="1">
      <c r="K618" s="47"/>
    </row>
    <row r="619" ht="15.75" customHeight="1">
      <c r="K619" s="47"/>
    </row>
    <row r="620" ht="15.75" customHeight="1">
      <c r="K620" s="47"/>
    </row>
    <row r="621" ht="15.75" customHeight="1">
      <c r="K621" s="47"/>
    </row>
    <row r="622" ht="15.75" customHeight="1">
      <c r="K622" s="47"/>
    </row>
    <row r="623" ht="15.75" customHeight="1">
      <c r="K623" s="47"/>
    </row>
    <row r="624" ht="15.75" customHeight="1">
      <c r="K624" s="47"/>
    </row>
    <row r="625" ht="15.75" customHeight="1">
      <c r="K625" s="47"/>
    </row>
    <row r="626" ht="15.75" customHeight="1">
      <c r="K626" s="47"/>
    </row>
    <row r="627" ht="15.75" customHeight="1">
      <c r="K627" s="47"/>
    </row>
    <row r="628" ht="15.75" customHeight="1">
      <c r="K628" s="47"/>
    </row>
    <row r="629" ht="15.75" customHeight="1">
      <c r="K629" s="47"/>
    </row>
    <row r="630" ht="15.75" customHeight="1">
      <c r="K630" s="47"/>
    </row>
    <row r="631" ht="15.75" customHeight="1">
      <c r="K631" s="47"/>
    </row>
    <row r="632" ht="15.75" customHeight="1">
      <c r="K632" s="47"/>
    </row>
    <row r="633" ht="15.75" customHeight="1">
      <c r="K633" s="47"/>
    </row>
    <row r="634" ht="15.75" customHeight="1">
      <c r="K634" s="47"/>
    </row>
    <row r="635" ht="15.75" customHeight="1">
      <c r="K635" s="47"/>
    </row>
    <row r="636" ht="15.75" customHeight="1">
      <c r="K636" s="47"/>
    </row>
    <row r="637" ht="15.75" customHeight="1">
      <c r="K637" s="47"/>
    </row>
    <row r="638" ht="15.75" customHeight="1">
      <c r="K638" s="47"/>
    </row>
    <row r="639" ht="15.75" customHeight="1">
      <c r="K639" s="47"/>
    </row>
    <row r="640" ht="15.75" customHeight="1">
      <c r="K640" s="47"/>
    </row>
    <row r="641" ht="15.75" customHeight="1">
      <c r="K641" s="47"/>
    </row>
    <row r="642" ht="15.75" customHeight="1">
      <c r="K642" s="47"/>
    </row>
    <row r="643" ht="15.75" customHeight="1">
      <c r="K643" s="47"/>
    </row>
    <row r="644" ht="15.75" customHeight="1">
      <c r="K644" s="47"/>
    </row>
    <row r="645" ht="15.75" customHeight="1">
      <c r="K645" s="47"/>
    </row>
    <row r="646" ht="15.75" customHeight="1">
      <c r="K646" s="47"/>
    </row>
    <row r="647" ht="15.75" customHeight="1">
      <c r="K647" s="47"/>
    </row>
    <row r="648" ht="15.75" customHeight="1">
      <c r="K648" s="47"/>
    </row>
    <row r="649" ht="15.75" customHeight="1">
      <c r="K649" s="47"/>
    </row>
    <row r="650" ht="15.75" customHeight="1">
      <c r="K650" s="47"/>
    </row>
    <row r="651" ht="15.75" customHeight="1">
      <c r="K651" s="47"/>
    </row>
    <row r="652" ht="15.75" customHeight="1">
      <c r="K652" s="47"/>
    </row>
    <row r="653" ht="15.75" customHeight="1">
      <c r="K653" s="47"/>
    </row>
    <row r="654" ht="15.75" customHeight="1">
      <c r="K654" s="47"/>
    </row>
    <row r="655" ht="15.75" customHeight="1">
      <c r="K655" s="47"/>
    </row>
    <row r="656" ht="15.75" customHeight="1">
      <c r="K656" s="47"/>
    </row>
    <row r="657" ht="15.75" customHeight="1">
      <c r="K657" s="47"/>
    </row>
    <row r="658" ht="15.75" customHeight="1">
      <c r="K658" s="47"/>
    </row>
    <row r="659" ht="15.75" customHeight="1">
      <c r="K659" s="47"/>
    </row>
    <row r="660" ht="15.75" customHeight="1">
      <c r="K660" s="47"/>
    </row>
    <row r="661" ht="15.75" customHeight="1">
      <c r="K661" s="47"/>
    </row>
    <row r="662" ht="15.75" customHeight="1">
      <c r="K662" s="47"/>
    </row>
    <row r="663" ht="15.75" customHeight="1">
      <c r="K663" s="47"/>
    </row>
    <row r="664" ht="15.75" customHeight="1">
      <c r="K664" s="47"/>
    </row>
    <row r="665" ht="15.75" customHeight="1">
      <c r="K665" s="47"/>
    </row>
    <row r="666" ht="15.75" customHeight="1">
      <c r="K666" s="47"/>
    </row>
    <row r="667" ht="15.75" customHeight="1">
      <c r="K667" s="47"/>
    </row>
    <row r="668" ht="15.75" customHeight="1">
      <c r="K668" s="47"/>
    </row>
    <row r="669" ht="15.75" customHeight="1">
      <c r="K669" s="47"/>
    </row>
    <row r="670" ht="15.75" customHeight="1">
      <c r="K670" s="47"/>
    </row>
    <row r="671" ht="15.75" customHeight="1">
      <c r="K671" s="47"/>
    </row>
    <row r="672" ht="15.75" customHeight="1">
      <c r="K672" s="47"/>
    </row>
    <row r="673" ht="15.75" customHeight="1">
      <c r="K673" s="47"/>
    </row>
    <row r="674" ht="15.75" customHeight="1">
      <c r="K674" s="47"/>
    </row>
    <row r="675" ht="15.75" customHeight="1">
      <c r="K675" s="47"/>
    </row>
    <row r="676" ht="15.75" customHeight="1">
      <c r="K676" s="47"/>
    </row>
    <row r="677" ht="15.75" customHeight="1">
      <c r="K677" s="47"/>
    </row>
    <row r="678" ht="15.75" customHeight="1">
      <c r="K678" s="47"/>
    </row>
    <row r="679" ht="15.75" customHeight="1">
      <c r="K679" s="47"/>
    </row>
    <row r="680" ht="15.75" customHeight="1">
      <c r="K680" s="47"/>
    </row>
    <row r="681" ht="15.75" customHeight="1">
      <c r="K681" s="47"/>
    </row>
    <row r="682" ht="15.75" customHeight="1">
      <c r="K682" s="47"/>
    </row>
    <row r="683" ht="15.75" customHeight="1">
      <c r="K683" s="47"/>
    </row>
    <row r="684" ht="15.75" customHeight="1">
      <c r="K684" s="47"/>
    </row>
    <row r="685" ht="15.75" customHeight="1">
      <c r="K685" s="47"/>
    </row>
    <row r="686" ht="15.75" customHeight="1">
      <c r="K686" s="47"/>
    </row>
    <row r="687" ht="15.75" customHeight="1">
      <c r="K687" s="47"/>
    </row>
    <row r="688" ht="15.75" customHeight="1">
      <c r="K688" s="47"/>
    </row>
    <row r="689" ht="15.75" customHeight="1">
      <c r="K689" s="47"/>
    </row>
    <row r="690" ht="15.75" customHeight="1">
      <c r="K690" s="47"/>
    </row>
    <row r="691" ht="15.75" customHeight="1">
      <c r="K691" s="47"/>
    </row>
    <row r="692" ht="15.75" customHeight="1">
      <c r="K692" s="47"/>
    </row>
    <row r="693" ht="15.75" customHeight="1">
      <c r="K693" s="47"/>
    </row>
    <row r="694" ht="15.75" customHeight="1">
      <c r="K694" s="47"/>
    </row>
    <row r="695" ht="15.75" customHeight="1">
      <c r="K695" s="47"/>
    </row>
    <row r="696" ht="15.75" customHeight="1">
      <c r="K696" s="47"/>
    </row>
    <row r="697" ht="15.75" customHeight="1">
      <c r="K697" s="47"/>
    </row>
    <row r="698" ht="15.75" customHeight="1">
      <c r="K698" s="47"/>
    </row>
    <row r="699" ht="15.75" customHeight="1">
      <c r="K699" s="47"/>
    </row>
    <row r="700" ht="15.75" customHeight="1">
      <c r="K700" s="47"/>
    </row>
    <row r="701" ht="15.75" customHeight="1">
      <c r="K701" s="47"/>
    </row>
    <row r="702" ht="15.75" customHeight="1">
      <c r="K702" s="47"/>
    </row>
    <row r="703" ht="15.75" customHeight="1">
      <c r="K703" s="47"/>
    </row>
    <row r="704" ht="15.75" customHeight="1">
      <c r="K704" s="47"/>
    </row>
    <row r="705" ht="15.75" customHeight="1">
      <c r="K705" s="47"/>
    </row>
    <row r="706" ht="15.75" customHeight="1">
      <c r="K706" s="47"/>
    </row>
    <row r="707" ht="15.75" customHeight="1">
      <c r="K707" s="47"/>
    </row>
    <row r="708" ht="15.75" customHeight="1">
      <c r="K708" s="47"/>
    </row>
    <row r="709" ht="15.75" customHeight="1">
      <c r="K709" s="47"/>
    </row>
    <row r="710" ht="15.75" customHeight="1">
      <c r="K710" s="47"/>
    </row>
    <row r="711" ht="15.75" customHeight="1">
      <c r="K711" s="47"/>
    </row>
    <row r="712" ht="15.75" customHeight="1">
      <c r="K712" s="47"/>
    </row>
    <row r="713" ht="15.75" customHeight="1">
      <c r="K713" s="47"/>
    </row>
    <row r="714" ht="15.75" customHeight="1">
      <c r="K714" s="47"/>
    </row>
    <row r="715" ht="15.75" customHeight="1">
      <c r="K715" s="47"/>
    </row>
    <row r="716" ht="15.75" customHeight="1">
      <c r="K716" s="47"/>
    </row>
    <row r="717" ht="15.75" customHeight="1">
      <c r="K717" s="47"/>
    </row>
    <row r="718" ht="15.75" customHeight="1">
      <c r="K718" s="47"/>
    </row>
    <row r="719" ht="15.75" customHeight="1">
      <c r="K719" s="47"/>
    </row>
    <row r="720" ht="15.75" customHeight="1">
      <c r="K720" s="47"/>
    </row>
    <row r="721" ht="15.75" customHeight="1">
      <c r="K721" s="47"/>
    </row>
    <row r="722" ht="15.75" customHeight="1">
      <c r="K722" s="47"/>
    </row>
    <row r="723" ht="15.75" customHeight="1">
      <c r="K723" s="47"/>
    </row>
    <row r="724" ht="15.75" customHeight="1">
      <c r="K724" s="47"/>
    </row>
    <row r="725" ht="15.75" customHeight="1">
      <c r="K725" s="47"/>
    </row>
    <row r="726" ht="15.75" customHeight="1">
      <c r="K726" s="47"/>
    </row>
    <row r="727" ht="15.75" customHeight="1">
      <c r="K727" s="47"/>
    </row>
    <row r="728" ht="15.75" customHeight="1">
      <c r="K728" s="47"/>
    </row>
    <row r="729" ht="15.75" customHeight="1">
      <c r="K729" s="47"/>
    </row>
    <row r="730" ht="15.75" customHeight="1">
      <c r="K730" s="47"/>
    </row>
    <row r="731" ht="15.75" customHeight="1">
      <c r="K731" s="47"/>
    </row>
    <row r="732" ht="15.75" customHeight="1">
      <c r="K732" s="47"/>
    </row>
    <row r="733" ht="15.75" customHeight="1">
      <c r="K733" s="47"/>
    </row>
    <row r="734" ht="15.75" customHeight="1">
      <c r="K734" s="47"/>
    </row>
    <row r="735" ht="15.75" customHeight="1">
      <c r="K735" s="47"/>
    </row>
    <row r="736" ht="15.75" customHeight="1">
      <c r="K736" s="47"/>
    </row>
    <row r="737" ht="15.75" customHeight="1">
      <c r="K737" s="47"/>
    </row>
    <row r="738" ht="15.75" customHeight="1">
      <c r="K738" s="47"/>
    </row>
    <row r="739" ht="15.75" customHeight="1">
      <c r="K739" s="47"/>
    </row>
    <row r="740" ht="15.75" customHeight="1">
      <c r="K740" s="47"/>
    </row>
    <row r="741" ht="15.75" customHeight="1">
      <c r="K741" s="47"/>
    </row>
    <row r="742" ht="15.75" customHeight="1">
      <c r="K742" s="47"/>
    </row>
    <row r="743" ht="15.75" customHeight="1">
      <c r="K743" s="47"/>
    </row>
    <row r="744" ht="15.75" customHeight="1">
      <c r="K744" s="47"/>
    </row>
    <row r="745" ht="15.75" customHeight="1">
      <c r="K745" s="47"/>
    </row>
    <row r="746" ht="15.75" customHeight="1">
      <c r="K746" s="47"/>
    </row>
    <row r="747" ht="15.75" customHeight="1">
      <c r="K747" s="47"/>
    </row>
    <row r="748" ht="15.75" customHeight="1">
      <c r="K748" s="47"/>
    </row>
    <row r="749" ht="15.75" customHeight="1">
      <c r="K749" s="47"/>
    </row>
    <row r="750" ht="15.75" customHeight="1">
      <c r="K750" s="47"/>
    </row>
    <row r="751" ht="15.75" customHeight="1">
      <c r="K751" s="47"/>
    </row>
    <row r="752" ht="15.75" customHeight="1">
      <c r="K752" s="47"/>
    </row>
    <row r="753" ht="15.75" customHeight="1">
      <c r="K753" s="47"/>
    </row>
    <row r="754" ht="15.75" customHeight="1">
      <c r="K754" s="47"/>
    </row>
    <row r="755" ht="15.75" customHeight="1">
      <c r="K755" s="47"/>
    </row>
    <row r="756" ht="15.75" customHeight="1">
      <c r="K756" s="47"/>
    </row>
    <row r="757" ht="15.75" customHeight="1">
      <c r="K757" s="47"/>
    </row>
    <row r="758" ht="15.75" customHeight="1">
      <c r="K758" s="47"/>
    </row>
    <row r="759" ht="15.75" customHeight="1">
      <c r="K759" s="47"/>
    </row>
    <row r="760" ht="15.75" customHeight="1">
      <c r="K760" s="47"/>
    </row>
    <row r="761" ht="15.75" customHeight="1">
      <c r="K761" s="47"/>
    </row>
    <row r="762" ht="15.75" customHeight="1">
      <c r="K762" s="47"/>
    </row>
    <row r="763" ht="15.75" customHeight="1">
      <c r="K763" s="47"/>
    </row>
    <row r="764" ht="15.75" customHeight="1">
      <c r="K764" s="47"/>
    </row>
    <row r="765" ht="15.75" customHeight="1">
      <c r="K765" s="47"/>
    </row>
    <row r="766" ht="15.75" customHeight="1">
      <c r="K766" s="47"/>
    </row>
    <row r="767" ht="15.75" customHeight="1">
      <c r="K767" s="47"/>
    </row>
    <row r="768" ht="15.75" customHeight="1">
      <c r="K768" s="47"/>
    </row>
    <row r="769" ht="15.75" customHeight="1">
      <c r="K769" s="47"/>
    </row>
    <row r="770" ht="15.75" customHeight="1">
      <c r="K770" s="47"/>
    </row>
    <row r="771" ht="15.75" customHeight="1">
      <c r="K771" s="47"/>
    </row>
    <row r="772" ht="15.75" customHeight="1">
      <c r="K772" s="47"/>
    </row>
    <row r="773" ht="15.75" customHeight="1">
      <c r="K773" s="47"/>
    </row>
    <row r="774" ht="15.75" customHeight="1">
      <c r="K774" s="47"/>
    </row>
    <row r="775" ht="15.75" customHeight="1">
      <c r="K775" s="47"/>
    </row>
    <row r="776" ht="15.75" customHeight="1">
      <c r="K776" s="47"/>
    </row>
    <row r="777" ht="15.75" customHeight="1">
      <c r="K777" s="47"/>
    </row>
    <row r="778" ht="15.75" customHeight="1">
      <c r="K778" s="47"/>
    </row>
    <row r="779" ht="15.75" customHeight="1">
      <c r="K779" s="47"/>
    </row>
    <row r="780" ht="15.75" customHeight="1">
      <c r="K780" s="47"/>
    </row>
    <row r="781" ht="15.75" customHeight="1">
      <c r="K781" s="47"/>
    </row>
    <row r="782" ht="15.75" customHeight="1">
      <c r="K782" s="47"/>
    </row>
    <row r="783" ht="15.75" customHeight="1">
      <c r="K783" s="47"/>
    </row>
    <row r="784" ht="15.75" customHeight="1">
      <c r="K784" s="47"/>
    </row>
    <row r="785" ht="15.75" customHeight="1">
      <c r="K785" s="47"/>
    </row>
    <row r="786" ht="15.75" customHeight="1">
      <c r="K786" s="47"/>
    </row>
    <row r="787" ht="15.75" customHeight="1">
      <c r="K787" s="47"/>
    </row>
    <row r="788" ht="15.75" customHeight="1">
      <c r="K788" s="47"/>
    </row>
    <row r="789" ht="15.75" customHeight="1">
      <c r="K789" s="47"/>
    </row>
    <row r="790" ht="15.75" customHeight="1">
      <c r="K790" s="47"/>
    </row>
    <row r="791" ht="15.75" customHeight="1">
      <c r="K791" s="47"/>
    </row>
    <row r="792" ht="15.75" customHeight="1">
      <c r="K792" s="47"/>
    </row>
    <row r="793" ht="15.75" customHeight="1">
      <c r="K793" s="47"/>
    </row>
    <row r="794" ht="15.75" customHeight="1">
      <c r="K794" s="47"/>
    </row>
    <row r="795" ht="15.75" customHeight="1">
      <c r="K795" s="47"/>
    </row>
    <row r="796" ht="15.75" customHeight="1">
      <c r="K796" s="47"/>
    </row>
    <row r="797" ht="15.75" customHeight="1">
      <c r="K797" s="47"/>
    </row>
    <row r="798" ht="15.75" customHeight="1">
      <c r="K798" s="47"/>
    </row>
    <row r="799" ht="15.75" customHeight="1">
      <c r="K799" s="47"/>
    </row>
    <row r="800" ht="15.75" customHeight="1">
      <c r="K800" s="47"/>
    </row>
    <row r="801" ht="15.75" customHeight="1">
      <c r="K801" s="47"/>
    </row>
    <row r="802" ht="15.75" customHeight="1">
      <c r="K802" s="47"/>
    </row>
    <row r="803" ht="15.75" customHeight="1">
      <c r="K803" s="47"/>
    </row>
    <row r="804" ht="15.75" customHeight="1">
      <c r="K804" s="47"/>
    </row>
    <row r="805" ht="15.75" customHeight="1">
      <c r="K805" s="47"/>
    </row>
    <row r="806" ht="15.75" customHeight="1">
      <c r="K806" s="47"/>
    </row>
    <row r="807" ht="15.75" customHeight="1">
      <c r="K807" s="47"/>
    </row>
    <row r="808" ht="15.75" customHeight="1">
      <c r="K808" s="47"/>
    </row>
    <row r="809" ht="15.75" customHeight="1">
      <c r="K809" s="47"/>
    </row>
    <row r="810" ht="15.75" customHeight="1">
      <c r="K810" s="47"/>
    </row>
    <row r="811" ht="15.75" customHeight="1">
      <c r="K811" s="47"/>
    </row>
    <row r="812" ht="15.75" customHeight="1">
      <c r="K812" s="47"/>
    </row>
    <row r="813" ht="15.75" customHeight="1">
      <c r="K813" s="47"/>
    </row>
    <row r="814" ht="15.75" customHeight="1">
      <c r="K814" s="47"/>
    </row>
    <row r="815" ht="15.75" customHeight="1">
      <c r="K815" s="47"/>
    </row>
    <row r="816" ht="15.75" customHeight="1">
      <c r="K816" s="47"/>
    </row>
    <row r="817" ht="15.75" customHeight="1">
      <c r="K817" s="47"/>
    </row>
    <row r="818" ht="15.75" customHeight="1">
      <c r="K818" s="47"/>
    </row>
    <row r="819" ht="15.75" customHeight="1">
      <c r="K819" s="47"/>
    </row>
    <row r="820" ht="15.75" customHeight="1">
      <c r="K820" s="47"/>
    </row>
    <row r="821" ht="15.75" customHeight="1">
      <c r="K821" s="47"/>
    </row>
    <row r="822" ht="15.75" customHeight="1">
      <c r="K822" s="47"/>
    </row>
    <row r="823" ht="15.75" customHeight="1">
      <c r="K823" s="47"/>
    </row>
    <row r="824" ht="15.75" customHeight="1">
      <c r="K824" s="47"/>
    </row>
    <row r="825" ht="15.75" customHeight="1">
      <c r="K825" s="47"/>
    </row>
    <row r="826" ht="15.75" customHeight="1">
      <c r="K826" s="47"/>
    </row>
    <row r="827" ht="15.75" customHeight="1">
      <c r="K827" s="47"/>
    </row>
    <row r="828" ht="15.75" customHeight="1">
      <c r="K828" s="47"/>
    </row>
    <row r="829" ht="15.75" customHeight="1">
      <c r="K829" s="47"/>
    </row>
    <row r="830" ht="15.75" customHeight="1">
      <c r="K830" s="47"/>
    </row>
    <row r="831" ht="15.75" customHeight="1">
      <c r="K831" s="47"/>
    </row>
    <row r="832" ht="15.75" customHeight="1">
      <c r="K832" s="47"/>
    </row>
    <row r="833" ht="15.75" customHeight="1">
      <c r="K833" s="47"/>
    </row>
    <row r="834" ht="15.75" customHeight="1">
      <c r="K834" s="47"/>
    </row>
    <row r="835" ht="15.75" customHeight="1">
      <c r="K835" s="47"/>
    </row>
    <row r="836" ht="15.75" customHeight="1">
      <c r="K836" s="47"/>
    </row>
    <row r="837" ht="15.75" customHeight="1">
      <c r="K837" s="47"/>
    </row>
    <row r="838" ht="15.75" customHeight="1">
      <c r="K838" s="47"/>
    </row>
    <row r="839" ht="15.75" customHeight="1">
      <c r="K839" s="47"/>
    </row>
    <row r="840" ht="15.75" customHeight="1">
      <c r="K840" s="47"/>
    </row>
    <row r="841" ht="15.75" customHeight="1">
      <c r="K841" s="47"/>
    </row>
    <row r="842" ht="15.75" customHeight="1">
      <c r="K842" s="47"/>
    </row>
    <row r="843" ht="15.75" customHeight="1">
      <c r="K843" s="47"/>
    </row>
    <row r="844" ht="15.75" customHeight="1">
      <c r="K844" s="47"/>
    </row>
    <row r="845" ht="15.75" customHeight="1">
      <c r="K845" s="47"/>
    </row>
    <row r="846" ht="15.75" customHeight="1">
      <c r="K846" s="47"/>
    </row>
    <row r="847" ht="15.75" customHeight="1">
      <c r="K847" s="47"/>
    </row>
    <row r="848" ht="15.75" customHeight="1">
      <c r="K848" s="47"/>
    </row>
    <row r="849" ht="15.75" customHeight="1">
      <c r="K849" s="47"/>
    </row>
    <row r="850" ht="15.75" customHeight="1">
      <c r="K850" s="47"/>
    </row>
    <row r="851" ht="15.75" customHeight="1">
      <c r="K851" s="47"/>
    </row>
    <row r="852" ht="15.75" customHeight="1">
      <c r="K852" s="47"/>
    </row>
    <row r="853" ht="15.75" customHeight="1">
      <c r="K853" s="47"/>
    </row>
    <row r="854" ht="15.75" customHeight="1">
      <c r="K854" s="47"/>
    </row>
    <row r="855" ht="15.75" customHeight="1">
      <c r="K855" s="47"/>
    </row>
    <row r="856" ht="15.75" customHeight="1">
      <c r="K856" s="47"/>
    </row>
    <row r="857" ht="15.75" customHeight="1">
      <c r="K857" s="47"/>
    </row>
    <row r="858" ht="15.75" customHeight="1">
      <c r="K858" s="47"/>
    </row>
    <row r="859" ht="15.75" customHeight="1">
      <c r="K859" s="47"/>
    </row>
    <row r="860" ht="15.75" customHeight="1">
      <c r="K860" s="47"/>
    </row>
    <row r="861" ht="15.75" customHeight="1">
      <c r="K861" s="47"/>
    </row>
    <row r="862" ht="15.75" customHeight="1">
      <c r="K862" s="47"/>
    </row>
    <row r="863" ht="15.75" customHeight="1">
      <c r="K863" s="47"/>
    </row>
    <row r="864" ht="15.75" customHeight="1">
      <c r="K864" s="47"/>
    </row>
    <row r="865" ht="15.75" customHeight="1">
      <c r="K865" s="47"/>
    </row>
    <row r="866" ht="15.75" customHeight="1">
      <c r="K866" s="47"/>
    </row>
    <row r="867" ht="15.75" customHeight="1">
      <c r="K867" s="47"/>
    </row>
    <row r="868" ht="15.75" customHeight="1">
      <c r="K868" s="47"/>
    </row>
    <row r="869" ht="15.75" customHeight="1">
      <c r="K869" s="47"/>
    </row>
    <row r="870" ht="15.75" customHeight="1">
      <c r="K870" s="47"/>
    </row>
    <row r="871" ht="15.75" customHeight="1">
      <c r="K871" s="47"/>
    </row>
    <row r="872" ht="15.75" customHeight="1">
      <c r="K872" s="47"/>
    </row>
    <row r="873" ht="15.75" customHeight="1">
      <c r="K873" s="47"/>
    </row>
    <row r="874" ht="15.75" customHeight="1">
      <c r="K874" s="47"/>
    </row>
    <row r="875" ht="15.75" customHeight="1">
      <c r="K875" s="47"/>
    </row>
    <row r="876" ht="15.75" customHeight="1">
      <c r="K876" s="47"/>
    </row>
    <row r="877" ht="15.75" customHeight="1">
      <c r="K877" s="47"/>
    </row>
    <row r="878" ht="15.75" customHeight="1">
      <c r="K878" s="47"/>
    </row>
    <row r="879" ht="15.75" customHeight="1">
      <c r="K879" s="47"/>
    </row>
    <row r="880" ht="15.75" customHeight="1">
      <c r="K880" s="47"/>
    </row>
    <row r="881" ht="15.75" customHeight="1">
      <c r="K881" s="47"/>
    </row>
    <row r="882" ht="15.75" customHeight="1">
      <c r="K882" s="47"/>
    </row>
    <row r="883" ht="15.75" customHeight="1">
      <c r="K883" s="47"/>
    </row>
    <row r="884" ht="15.75" customHeight="1">
      <c r="K884" s="47"/>
    </row>
    <row r="885" ht="15.75" customHeight="1">
      <c r="K885" s="47"/>
    </row>
    <row r="886" ht="15.75" customHeight="1">
      <c r="K886" s="47"/>
    </row>
    <row r="887" ht="15.75" customHeight="1">
      <c r="K887" s="47"/>
    </row>
    <row r="888" ht="15.75" customHeight="1">
      <c r="K888" s="47"/>
    </row>
    <row r="889" ht="15.75" customHeight="1">
      <c r="K889" s="47"/>
    </row>
    <row r="890" ht="15.75" customHeight="1">
      <c r="K890" s="47"/>
    </row>
    <row r="891" ht="15.75" customHeight="1">
      <c r="K891" s="47"/>
    </row>
    <row r="892" ht="15.75" customHeight="1">
      <c r="K892" s="47"/>
    </row>
    <row r="893" ht="15.75" customHeight="1">
      <c r="K893" s="47"/>
    </row>
    <row r="894" ht="15.75" customHeight="1">
      <c r="K894" s="47"/>
    </row>
    <row r="895" ht="15.75" customHeight="1">
      <c r="K895" s="47"/>
    </row>
    <row r="896" ht="15.75" customHeight="1">
      <c r="K896" s="47"/>
    </row>
    <row r="897" ht="15.75" customHeight="1">
      <c r="K897" s="47"/>
    </row>
    <row r="898" ht="15.75" customHeight="1">
      <c r="K898" s="47"/>
    </row>
    <row r="899" ht="15.75" customHeight="1">
      <c r="K899" s="47"/>
    </row>
    <row r="900" ht="15.75" customHeight="1">
      <c r="K900" s="47"/>
    </row>
    <row r="901" ht="15.75" customHeight="1">
      <c r="K901" s="47"/>
    </row>
    <row r="902" ht="15.75" customHeight="1">
      <c r="K902" s="47"/>
    </row>
    <row r="903" ht="15.75" customHeight="1">
      <c r="K903" s="47"/>
    </row>
    <row r="904" ht="15.75" customHeight="1">
      <c r="K904" s="47"/>
    </row>
    <row r="905" ht="15.75" customHeight="1">
      <c r="K905" s="47"/>
    </row>
    <row r="906" ht="15.75" customHeight="1">
      <c r="K906" s="47"/>
    </row>
    <row r="907" ht="15.75" customHeight="1">
      <c r="K907" s="47"/>
    </row>
    <row r="908" ht="15.75" customHeight="1">
      <c r="K908" s="47"/>
    </row>
    <row r="909" ht="15.75" customHeight="1">
      <c r="K909" s="47"/>
    </row>
    <row r="910" ht="15.75" customHeight="1">
      <c r="K910" s="47"/>
    </row>
    <row r="911" ht="15.75" customHeight="1">
      <c r="K911" s="47"/>
    </row>
    <row r="912" ht="15.75" customHeight="1">
      <c r="K912" s="47"/>
    </row>
    <row r="913" ht="15.75" customHeight="1">
      <c r="K913" s="47"/>
    </row>
    <row r="914" ht="15.75" customHeight="1">
      <c r="K914" s="47"/>
    </row>
    <row r="915" ht="15.75" customHeight="1">
      <c r="K915" s="47"/>
    </row>
    <row r="916" ht="15.75" customHeight="1">
      <c r="K916" s="47"/>
    </row>
    <row r="917" ht="15.75" customHeight="1">
      <c r="K917" s="47"/>
    </row>
    <row r="918" ht="15.75" customHeight="1">
      <c r="K918" s="47"/>
    </row>
    <row r="919" ht="15.75" customHeight="1">
      <c r="K919" s="47"/>
    </row>
    <row r="920" ht="15.75" customHeight="1">
      <c r="K920" s="47"/>
    </row>
    <row r="921" ht="15.75" customHeight="1">
      <c r="K921" s="47"/>
    </row>
    <row r="922" ht="15.75" customHeight="1">
      <c r="K922" s="47"/>
    </row>
    <row r="923" ht="15.75" customHeight="1">
      <c r="K923" s="47"/>
    </row>
    <row r="924" ht="15.75" customHeight="1">
      <c r="K924" s="47"/>
    </row>
    <row r="925" ht="15.75" customHeight="1">
      <c r="K925" s="47"/>
    </row>
    <row r="926" ht="15.75" customHeight="1">
      <c r="K926" s="47"/>
    </row>
    <row r="927" ht="15.75" customHeight="1">
      <c r="K927" s="47"/>
    </row>
    <row r="928" ht="15.75" customHeight="1">
      <c r="K928" s="47"/>
    </row>
    <row r="929" ht="15.75" customHeight="1">
      <c r="K929" s="47"/>
    </row>
    <row r="930" ht="15.75" customHeight="1">
      <c r="K930" s="47"/>
    </row>
    <row r="931" ht="15.75" customHeight="1">
      <c r="K931" s="47"/>
    </row>
    <row r="932" ht="15.75" customHeight="1">
      <c r="K932" s="47"/>
    </row>
    <row r="933" ht="15.75" customHeight="1">
      <c r="K933" s="47"/>
    </row>
    <row r="934" ht="15.75" customHeight="1">
      <c r="K934" s="47"/>
    </row>
    <row r="935" ht="15.75" customHeight="1">
      <c r="K935" s="47"/>
    </row>
    <row r="936" ht="15.75" customHeight="1">
      <c r="K936" s="47"/>
    </row>
    <row r="937" ht="15.75" customHeight="1">
      <c r="K937" s="47"/>
    </row>
    <row r="938" ht="15.75" customHeight="1">
      <c r="K938" s="47"/>
    </row>
    <row r="939" ht="15.75" customHeight="1">
      <c r="K939" s="47"/>
    </row>
    <row r="940" ht="15.75" customHeight="1">
      <c r="K940" s="47"/>
    </row>
    <row r="941" ht="15.75" customHeight="1">
      <c r="K941" s="47"/>
    </row>
    <row r="942" ht="15.75" customHeight="1">
      <c r="K942" s="47"/>
    </row>
    <row r="943" ht="15.75" customHeight="1">
      <c r="K943" s="47"/>
    </row>
    <row r="944" ht="15.75" customHeight="1">
      <c r="K944" s="47"/>
    </row>
    <row r="945" ht="15.75" customHeight="1">
      <c r="K945" s="47"/>
    </row>
    <row r="946" ht="15.75" customHeight="1">
      <c r="K946" s="47"/>
    </row>
    <row r="947" ht="15.75" customHeight="1">
      <c r="K947" s="47"/>
    </row>
    <row r="948" ht="15.75" customHeight="1">
      <c r="K948" s="47"/>
    </row>
    <row r="949" ht="15.75" customHeight="1">
      <c r="K949" s="47"/>
    </row>
    <row r="950" ht="15.75" customHeight="1">
      <c r="K950" s="47"/>
    </row>
    <row r="951" ht="15.75" customHeight="1">
      <c r="K951" s="47"/>
    </row>
    <row r="952" ht="15.75" customHeight="1">
      <c r="K952" s="47"/>
    </row>
    <row r="953" ht="15.75" customHeight="1">
      <c r="K953" s="47"/>
    </row>
    <row r="954" ht="15.75" customHeight="1">
      <c r="K954" s="47"/>
    </row>
    <row r="955" ht="15.75" customHeight="1">
      <c r="K955" s="47"/>
    </row>
    <row r="956" ht="15.75" customHeight="1">
      <c r="K956" s="47"/>
    </row>
    <row r="957" ht="15.75" customHeight="1">
      <c r="K957" s="47"/>
    </row>
    <row r="958" ht="15.75" customHeight="1">
      <c r="K958" s="47"/>
    </row>
    <row r="959" ht="15.75" customHeight="1">
      <c r="K959" s="47"/>
    </row>
    <row r="960" ht="15.75" customHeight="1">
      <c r="K960" s="47"/>
    </row>
    <row r="961" ht="15.75" customHeight="1">
      <c r="K961" s="47"/>
    </row>
    <row r="962" ht="15.75" customHeight="1">
      <c r="K962" s="47"/>
    </row>
    <row r="963" ht="15.75" customHeight="1">
      <c r="K963" s="47"/>
    </row>
    <row r="964" ht="15.75" customHeight="1">
      <c r="K964" s="47"/>
    </row>
    <row r="965" ht="15.75" customHeight="1">
      <c r="K965" s="47"/>
    </row>
    <row r="966" ht="15.75" customHeight="1">
      <c r="K966" s="47"/>
    </row>
    <row r="967" ht="15.75" customHeight="1">
      <c r="K967" s="47"/>
    </row>
    <row r="968" ht="15.75" customHeight="1">
      <c r="K968" s="47"/>
    </row>
    <row r="969" ht="15.75" customHeight="1">
      <c r="K969" s="47"/>
    </row>
    <row r="970" ht="15.75" customHeight="1">
      <c r="K970" s="47"/>
    </row>
    <row r="971" ht="15.75" customHeight="1">
      <c r="K971" s="47"/>
    </row>
    <row r="972" ht="15.75" customHeight="1">
      <c r="K972" s="47"/>
    </row>
    <row r="973" ht="15.75" customHeight="1">
      <c r="K973" s="47"/>
    </row>
    <row r="974" ht="15.75" customHeight="1">
      <c r="K974" s="47"/>
    </row>
    <row r="975" ht="15.75" customHeight="1">
      <c r="K975" s="47"/>
    </row>
    <row r="976" ht="15.75" customHeight="1">
      <c r="K976" s="47"/>
    </row>
    <row r="977" ht="15.75" customHeight="1">
      <c r="K977" s="47"/>
    </row>
    <row r="978" ht="15.75" customHeight="1">
      <c r="K978" s="47"/>
    </row>
    <row r="979" ht="15.75" customHeight="1">
      <c r="K979" s="47"/>
    </row>
    <row r="980" ht="15.75" customHeight="1">
      <c r="K980" s="47"/>
    </row>
    <row r="981" ht="15.75" customHeight="1">
      <c r="K981" s="47"/>
    </row>
    <row r="982" ht="15.75" customHeight="1">
      <c r="K982" s="47"/>
    </row>
    <row r="983" ht="15.75" customHeight="1">
      <c r="K983" s="47"/>
    </row>
    <row r="984" ht="15.75" customHeight="1">
      <c r="K984" s="47"/>
    </row>
    <row r="985" ht="15.75" customHeight="1">
      <c r="K985" s="47"/>
    </row>
    <row r="986" ht="15.75" customHeight="1">
      <c r="K986" s="47"/>
    </row>
    <row r="987" ht="15.75" customHeight="1">
      <c r="K987" s="47"/>
    </row>
    <row r="988" ht="15.75" customHeight="1">
      <c r="K988" s="47"/>
    </row>
    <row r="989" ht="15.75" customHeight="1">
      <c r="K989" s="47"/>
    </row>
    <row r="990" ht="15.75" customHeight="1">
      <c r="K990" s="47"/>
    </row>
    <row r="991" ht="15.75" customHeight="1">
      <c r="K991" s="47"/>
    </row>
    <row r="992" ht="15.75" customHeight="1">
      <c r="K992" s="47"/>
    </row>
    <row r="993" ht="15.75" customHeight="1">
      <c r="K993" s="47"/>
    </row>
    <row r="994" ht="15.75" customHeight="1">
      <c r="K994" s="47"/>
    </row>
    <row r="995" ht="15.75" customHeight="1">
      <c r="K995" s="47"/>
    </row>
    <row r="996" ht="15.75" customHeight="1">
      <c r="K996" s="47"/>
    </row>
    <row r="997" ht="15.75" customHeight="1">
      <c r="K997" s="47"/>
    </row>
    <row r="998" ht="15.75" customHeight="1">
      <c r="K998" s="47"/>
    </row>
    <row r="999" ht="15.75" customHeight="1">
      <c r="K999" s="47"/>
    </row>
    <row r="1000" ht="15.75" customHeight="1">
      <c r="K1000" s="47"/>
    </row>
  </sheetData>
  <mergeCells count="1">
    <mergeCell ref="A3:K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63"/>
    <col customWidth="1" min="2" max="8" width="8.75"/>
    <col customWidth="1" min="9" max="9" width="28.88"/>
    <col customWidth="1" min="10" max="26" width="8.0"/>
  </cols>
  <sheetData>
    <row r="1" ht="12.75" customHeight="1">
      <c r="A1" s="48" t="s">
        <v>56</v>
      </c>
      <c r="B1" s="49" t="s">
        <v>57</v>
      </c>
      <c r="C1" s="50"/>
      <c r="D1" s="50"/>
      <c r="E1" s="51"/>
    </row>
    <row r="2" ht="12.75" customHeight="1">
      <c r="A2" s="48" t="s">
        <v>58</v>
      </c>
      <c r="B2" s="49" t="s">
        <v>59</v>
      </c>
      <c r="C2" s="50"/>
      <c r="D2" s="50"/>
      <c r="E2" s="51"/>
    </row>
    <row r="3" ht="12.75" customHeight="1">
      <c r="A3" s="9"/>
      <c r="B3" s="52"/>
      <c r="C3" s="52"/>
      <c r="D3" s="52"/>
      <c r="E3" s="52"/>
    </row>
    <row r="4" ht="12.75" customHeight="1">
      <c r="A4" s="48"/>
      <c r="B4" s="53" t="s">
        <v>60</v>
      </c>
      <c r="C4" s="53" t="s">
        <v>61</v>
      </c>
      <c r="D4" s="53" t="s">
        <v>62</v>
      </c>
      <c r="E4" s="37" t="s">
        <v>63</v>
      </c>
      <c r="F4" s="53"/>
    </row>
    <row r="5" ht="12.75" customHeight="1">
      <c r="A5" s="54" t="s">
        <v>64</v>
      </c>
      <c r="B5" s="53" t="s">
        <v>65</v>
      </c>
      <c r="C5" s="53" t="s">
        <v>66</v>
      </c>
      <c r="D5" s="53" t="s">
        <v>67</v>
      </c>
      <c r="E5" s="37" t="s">
        <v>68</v>
      </c>
      <c r="F5" s="53" t="s">
        <v>69</v>
      </c>
    </row>
    <row r="6" ht="12.75" customHeight="1">
      <c r="A6" s="55"/>
      <c r="B6" s="56">
        <v>10.0</v>
      </c>
      <c r="C6" s="56">
        <v>240.0</v>
      </c>
      <c r="D6" s="56">
        <v>116.0</v>
      </c>
      <c r="E6" s="57">
        <v>0.0</v>
      </c>
      <c r="F6" s="58" t="s">
        <v>70</v>
      </c>
    </row>
    <row r="7" ht="12.75" customHeight="1">
      <c r="A7" s="59"/>
      <c r="B7" s="52"/>
      <c r="C7" s="52"/>
      <c r="D7" s="52"/>
      <c r="E7" s="52"/>
      <c r="F7" s="60"/>
      <c r="I7" s="61" t="s">
        <v>71</v>
      </c>
    </row>
    <row r="8" ht="12.75" customHeight="1">
      <c r="A8" s="54" t="s">
        <v>72</v>
      </c>
      <c r="B8" s="53" t="s">
        <v>65</v>
      </c>
      <c r="C8" s="53" t="s">
        <v>66</v>
      </c>
      <c r="D8" s="53" t="s">
        <v>73</v>
      </c>
      <c r="E8" s="37" t="s">
        <v>68</v>
      </c>
      <c r="F8" s="53" t="s">
        <v>69</v>
      </c>
    </row>
    <row r="9" ht="12.75" customHeight="1">
      <c r="A9" s="55"/>
      <c r="B9" s="62">
        <f>IF($B$6="",$B$5,$B$6)</f>
        <v>10</v>
      </c>
      <c r="C9" s="62">
        <f>IF($C$6="",$C$5,$C$6)</f>
        <v>240</v>
      </c>
      <c r="D9" s="62">
        <f>IF($D$6="",$D$5,$D$6)</f>
        <v>116</v>
      </c>
      <c r="E9" s="62">
        <f>IF($E$6="",$E$5,$E$6)</f>
        <v>0</v>
      </c>
      <c r="F9" s="58" t="s">
        <v>74</v>
      </c>
    </row>
    <row r="10" ht="12.75" customHeight="1">
      <c r="F10" s="60"/>
    </row>
    <row r="11" ht="12.75" customHeight="1">
      <c r="A11" s="54" t="s">
        <v>75</v>
      </c>
      <c r="B11" s="53" t="s">
        <v>65</v>
      </c>
      <c r="C11" s="53" t="s">
        <v>66</v>
      </c>
      <c r="D11" s="53" t="s">
        <v>76</v>
      </c>
      <c r="E11" s="37" t="s">
        <v>68</v>
      </c>
      <c r="F11" s="53" t="s">
        <v>69</v>
      </c>
    </row>
    <row r="12" ht="12.75" customHeight="1">
      <c r="A12" s="55"/>
      <c r="B12" s="62">
        <f>IF($B$6="",$B$5,$B$6)</f>
        <v>10</v>
      </c>
      <c r="C12" s="62">
        <f>IF($C$6="",$C$5,$C$6)</f>
        <v>240</v>
      </c>
      <c r="D12" s="62">
        <f>IF($D$6="",$D$5,$D$6)</f>
        <v>116</v>
      </c>
      <c r="E12" s="62">
        <f>IF($E$6="",$E$5,$E$6+128)</f>
        <v>128</v>
      </c>
      <c r="F12" s="58" t="s">
        <v>77</v>
      </c>
    </row>
    <row r="13" ht="12.75" customHeight="1">
      <c r="F13" s="60"/>
    </row>
    <row r="14" ht="12.75" customHeight="1">
      <c r="A14" s="54" t="s">
        <v>78</v>
      </c>
      <c r="B14" s="53" t="s">
        <v>65</v>
      </c>
      <c r="C14" s="53" t="s">
        <v>66</v>
      </c>
      <c r="D14" s="53" t="s">
        <v>76</v>
      </c>
      <c r="E14" s="37" t="s">
        <v>68</v>
      </c>
      <c r="F14" s="53" t="s">
        <v>69</v>
      </c>
    </row>
    <row r="15" ht="12.75" customHeight="1">
      <c r="A15" s="55"/>
      <c r="B15" s="62">
        <f>IF($B$6="",$B$5,$B$6)</f>
        <v>10</v>
      </c>
      <c r="C15" s="62">
        <f>IF($C$6="",$C$5,$C$6)</f>
        <v>240</v>
      </c>
      <c r="D15" s="62">
        <f>IF($D$6="",$D$5,$D$6)</f>
        <v>116</v>
      </c>
      <c r="E15" s="62">
        <f>IF($E$6="",$E$5,$E$6+192)</f>
        <v>192</v>
      </c>
      <c r="F15" s="58" t="s">
        <v>77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E1"/>
    <mergeCell ref="B2:E2"/>
    <mergeCell ref="A5:A6"/>
    <mergeCell ref="A8:A9"/>
    <mergeCell ref="A11:A12"/>
    <mergeCell ref="A14:A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2002-06-20T20:10:48Z</dcterms:created>
  <dc:creator>CostaFR</dc:creator>
</cp:coreProperties>
</file>