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work\202209论文开题\ASE\上传版本\ReEP\Experimental data\RQ2\"/>
    </mc:Choice>
  </mc:AlternateContent>
  <xr:revisionPtr revIDLastSave="0" documentId="13_ncr:1_{6592F7B8-DE59-4D52-9858-A053CB5F26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R10" i="2"/>
  <c r="Q10" i="2"/>
  <c r="P10" i="2"/>
  <c r="O10" i="2"/>
  <c r="N10" i="2"/>
  <c r="M10" i="2"/>
  <c r="K10" i="2"/>
  <c r="H10" i="2"/>
  <c r="G10" i="2"/>
  <c r="F10" i="2"/>
  <c r="E10" i="2"/>
  <c r="D10" i="2"/>
  <c r="C10" i="2"/>
  <c r="R9" i="2"/>
  <c r="R11" i="2" s="1"/>
  <c r="Q9" i="2"/>
  <c r="Q11" i="2" s="1"/>
  <c r="P9" i="2"/>
  <c r="P11" i="2" s="1"/>
  <c r="O9" i="2"/>
  <c r="O11" i="2" s="1"/>
  <c r="N9" i="2"/>
  <c r="N11" i="2" s="1"/>
  <c r="M9" i="2"/>
  <c r="M11" i="2" s="1"/>
  <c r="L9" i="2"/>
  <c r="L11" i="2" s="1"/>
  <c r="K9" i="2"/>
  <c r="K11" i="2" s="1"/>
  <c r="J9" i="2"/>
  <c r="J11" i="2" s="1"/>
  <c r="I9" i="2"/>
  <c r="I11" i="2" s="1"/>
  <c r="H9" i="2"/>
  <c r="G9" i="2"/>
  <c r="G11" i="2" s="1"/>
  <c r="F9" i="2"/>
  <c r="F11" i="2" s="1"/>
  <c r="E9" i="2"/>
  <c r="E11" i="2" s="1"/>
  <c r="D9" i="2"/>
  <c r="D11" i="2" s="1"/>
  <c r="C9" i="2"/>
  <c r="C11" i="2" s="1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L10" i="2" s="1"/>
  <c r="K7" i="2"/>
  <c r="J7" i="2"/>
  <c r="J10" i="2" s="1"/>
  <c r="I7" i="2"/>
  <c r="I10" i="2" s="1"/>
  <c r="H7" i="2"/>
  <c r="G7" i="2"/>
  <c r="F7" i="2"/>
  <c r="E7" i="2"/>
  <c r="D7" i="2"/>
</calcChain>
</file>

<file path=xl/sharedStrings.xml><?xml version="1.0" encoding="utf-8"?>
<sst xmlns="http://schemas.openxmlformats.org/spreadsheetml/2006/main" count="32" uniqueCount="18">
  <si>
    <t>Tool</t>
    <phoneticPr fontId="1" type="noConversion"/>
  </si>
  <si>
    <t>Oyente</t>
    <phoneticPr fontId="1" type="noConversion"/>
  </si>
  <si>
    <t>Mythril</t>
    <phoneticPr fontId="1" type="noConversion"/>
  </si>
  <si>
    <t>Securify1</t>
    <phoneticPr fontId="1" type="noConversion"/>
  </si>
  <si>
    <t>Securify2</t>
    <phoneticPr fontId="1" type="noConversion"/>
  </si>
  <si>
    <t>Smartian</t>
    <phoneticPr fontId="1" type="noConversion"/>
  </si>
  <si>
    <t>Saifish</t>
    <phoneticPr fontId="1" type="noConversion"/>
  </si>
  <si>
    <t>Precision</t>
    <phoneticPr fontId="1" type="noConversion"/>
  </si>
  <si>
    <t>Origin</t>
    <phoneticPr fontId="1" type="noConversion"/>
  </si>
  <si>
    <t>Origin+</t>
    <phoneticPr fontId="1" type="noConversion"/>
  </si>
  <si>
    <t>Slither</t>
  </si>
  <si>
    <t>eThor</t>
  </si>
  <si>
    <t># True Positive (TP)</t>
    <phoneticPr fontId="1" type="noConversion"/>
  </si>
  <si>
    <t># False Positive (FP)</t>
    <phoneticPr fontId="1" type="noConversion"/>
  </si>
  <si>
    <t># False Negative (FN)</t>
    <phoneticPr fontId="1" type="noConversion"/>
  </si>
  <si>
    <t># True Negative (TN)</t>
    <phoneticPr fontId="1" type="noConversion"/>
  </si>
  <si>
    <t>Recall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</si>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</sst>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2" fillId="0" borderId="0" xfId="0" applyFont="1"/>
    <xf numFmtId="0" fontId="3" fillId="0" borderId="5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6" xfId="0" applyFont="1" applyBorder="1"/>
    <xf numFmtId="176" fontId="3" fillId="0" borderId="0" xfId="0" applyNumberFormat="1" applyFont="1" applyAlignment="1">
      <alignment horizontal="left" vertical="top"/>
    </xf>
    <xf numFmtId="176" fontId="3" fillId="0" borderId="6" xfId="0" applyNumberFormat="1" applyFont="1" applyBorder="1" applyAlignment="1">
      <alignment horizontal="left" vertical="top"/>
    </xf>
    <xf numFmtId="10" fontId="3" fillId="0" borderId="0" xfId="0" applyNumberFormat="1" applyFont="1" applyAlignment="1">
      <alignment horizontal="left"/>
    </xf>
    <xf numFmtId="10" fontId="3" fillId="0" borderId="6" xfId="0" applyNumberFormat="1" applyFont="1" applyBorder="1" applyAlignment="1">
      <alignment horizontal="left"/>
    </xf>
    <xf numFmtId="10" fontId="3" fillId="0" borderId="4" xfId="0" applyNumberFormat="1" applyFont="1" applyBorder="1" applyAlignment="1">
      <alignment horizontal="left"/>
    </xf>
    <xf numFmtId="10" fontId="3" fillId="0" borderId="2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ABFE-92CB-4EBA-8C23-B38597693620}">
  <dimension ref="B3:R11"/>
  <sheetViews>
    <sheetView tabSelected="1" workbookViewId="0">
      <selection activeCell="I31" sqref="I31"/>
    </sheetView>
  </sheetViews>
  <sheetFormatPr defaultRowHeight="14.25" x14ac:dyDescent="0.2"/>
  <cols>
    <col min="2" max="2" width="19.625" customWidth="1"/>
  </cols>
  <sheetData>
    <row r="3" spans="2:18" x14ac:dyDescent="0.2">
      <c r="B3" s="1" t="s">
        <v>0</v>
      </c>
      <c r="C3" s="10" t="s">
        <v>1</v>
      </c>
      <c r="D3" s="10"/>
      <c r="E3" s="10" t="s">
        <v>2</v>
      </c>
      <c r="F3" s="10"/>
      <c r="G3" s="10" t="s">
        <v>3</v>
      </c>
      <c r="H3" s="10"/>
      <c r="I3" s="10" t="s">
        <v>4</v>
      </c>
      <c r="J3" s="10"/>
      <c r="K3" s="10" t="s">
        <v>5</v>
      </c>
      <c r="L3" s="10"/>
      <c r="M3" s="10" t="s">
        <v>6</v>
      </c>
      <c r="N3" s="10"/>
      <c r="O3" s="10" t="s">
        <v>10</v>
      </c>
      <c r="P3" s="10"/>
      <c r="Q3" s="10" t="s">
        <v>11</v>
      </c>
      <c r="R3" s="10"/>
    </row>
    <row r="4" spans="2:18" ht="15" x14ac:dyDescent="0.25">
      <c r="B4" s="2"/>
      <c r="C4" s="3" t="s">
        <v>8</v>
      </c>
      <c r="D4" s="4" t="s">
        <v>9</v>
      </c>
      <c r="E4" s="3" t="s">
        <v>8</v>
      </c>
      <c r="F4" s="4" t="s">
        <v>9</v>
      </c>
      <c r="G4" s="3" t="s">
        <v>8</v>
      </c>
      <c r="H4" s="4" t="s">
        <v>9</v>
      </c>
      <c r="I4" s="3" t="s">
        <v>8</v>
      </c>
      <c r="J4" s="4" t="s">
        <v>9</v>
      </c>
      <c r="K4" s="3" t="s">
        <v>8</v>
      </c>
      <c r="L4" s="4" t="s">
        <v>9</v>
      </c>
      <c r="M4" s="3" t="s">
        <v>8</v>
      </c>
      <c r="N4" s="4" t="s">
        <v>9</v>
      </c>
      <c r="O4" s="3" t="s">
        <v>8</v>
      </c>
      <c r="P4" s="4" t="s">
        <v>9</v>
      </c>
      <c r="Q4" s="3" t="s">
        <v>8</v>
      </c>
      <c r="R4" s="5" t="s">
        <v>9</v>
      </c>
    </row>
    <row r="5" spans="2:18" ht="15" x14ac:dyDescent="0.2">
      <c r="B5" s="6" t="s">
        <v>12</v>
      </c>
      <c r="C5" s="7">
        <v>21</v>
      </c>
      <c r="D5" s="11">
        <v>21</v>
      </c>
      <c r="E5" s="12">
        <v>10</v>
      </c>
      <c r="F5" s="11">
        <v>10</v>
      </c>
      <c r="G5" s="12">
        <v>17</v>
      </c>
      <c r="H5" s="11">
        <v>17</v>
      </c>
      <c r="I5" s="12">
        <v>6</v>
      </c>
      <c r="J5" s="11">
        <v>6</v>
      </c>
      <c r="K5" s="12">
        <v>15</v>
      </c>
      <c r="L5" s="11">
        <v>15</v>
      </c>
      <c r="M5" s="12">
        <v>19</v>
      </c>
      <c r="N5" s="9">
        <v>19</v>
      </c>
      <c r="O5" s="8">
        <v>29</v>
      </c>
      <c r="P5" s="9">
        <v>29</v>
      </c>
      <c r="Q5" s="8">
        <v>25</v>
      </c>
      <c r="R5" s="8">
        <v>25</v>
      </c>
    </row>
    <row r="6" spans="2:18" ht="15" x14ac:dyDescent="0.2">
      <c r="B6" s="13" t="s">
        <v>13</v>
      </c>
      <c r="C6" s="8">
        <v>43</v>
      </c>
      <c r="D6" s="9">
        <v>8</v>
      </c>
      <c r="E6" s="8">
        <v>48</v>
      </c>
      <c r="F6" s="9">
        <v>7</v>
      </c>
      <c r="G6" s="8">
        <v>31</v>
      </c>
      <c r="H6" s="9">
        <v>8</v>
      </c>
      <c r="I6" s="8">
        <v>47</v>
      </c>
      <c r="J6" s="9">
        <v>9</v>
      </c>
      <c r="K6" s="8">
        <v>19</v>
      </c>
      <c r="L6" s="9">
        <v>7</v>
      </c>
      <c r="M6" s="8">
        <v>24</v>
      </c>
      <c r="N6" s="9">
        <v>8</v>
      </c>
      <c r="O6" s="8">
        <v>38</v>
      </c>
      <c r="P6" s="9">
        <v>9</v>
      </c>
      <c r="Q6" s="8">
        <v>55</v>
      </c>
      <c r="R6" s="8">
        <v>9</v>
      </c>
    </row>
    <row r="7" spans="2:18" ht="15" x14ac:dyDescent="0.2">
      <c r="B7" s="13" t="s">
        <v>14</v>
      </c>
      <c r="C7" s="8">
        <v>10</v>
      </c>
      <c r="D7" s="9">
        <f>31-D5</f>
        <v>10</v>
      </c>
      <c r="E7" s="8">
        <f t="shared" ref="E7:N7" si="0">31-E5</f>
        <v>21</v>
      </c>
      <c r="F7" s="9">
        <f t="shared" si="0"/>
        <v>21</v>
      </c>
      <c r="G7" s="8">
        <f t="shared" si="0"/>
        <v>14</v>
      </c>
      <c r="H7" s="9">
        <f t="shared" si="0"/>
        <v>14</v>
      </c>
      <c r="I7" s="8">
        <f t="shared" si="0"/>
        <v>25</v>
      </c>
      <c r="J7" s="9">
        <f t="shared" si="0"/>
        <v>25</v>
      </c>
      <c r="K7" s="8">
        <f t="shared" si="0"/>
        <v>16</v>
      </c>
      <c r="L7" s="9">
        <f t="shared" si="0"/>
        <v>16</v>
      </c>
      <c r="M7" s="8">
        <f t="shared" si="0"/>
        <v>12</v>
      </c>
      <c r="N7" s="9">
        <f t="shared" si="0"/>
        <v>12</v>
      </c>
      <c r="O7" s="8">
        <v>2</v>
      </c>
      <c r="P7" s="9">
        <v>2</v>
      </c>
      <c r="Q7" s="8">
        <v>6</v>
      </c>
      <c r="R7" s="8">
        <v>6</v>
      </c>
    </row>
    <row r="8" spans="2:18" ht="15" x14ac:dyDescent="0.2">
      <c r="B8" s="13" t="s">
        <v>15</v>
      </c>
      <c r="C8" s="8">
        <f t="shared" ref="C8:D8" si="1">143-C5-C6-C7</f>
        <v>69</v>
      </c>
      <c r="D8" s="9">
        <f t="shared" si="1"/>
        <v>104</v>
      </c>
      <c r="E8" s="8">
        <f>143-E5-E6-E7</f>
        <v>64</v>
      </c>
      <c r="F8" s="9">
        <f t="shared" ref="F8:R8" si="2">143-F5-F6-F7</f>
        <v>105</v>
      </c>
      <c r="G8" s="8">
        <f t="shared" si="2"/>
        <v>81</v>
      </c>
      <c r="H8" s="9">
        <f t="shared" si="2"/>
        <v>104</v>
      </c>
      <c r="I8" s="8">
        <f t="shared" si="2"/>
        <v>65</v>
      </c>
      <c r="J8" s="9">
        <f t="shared" si="2"/>
        <v>103</v>
      </c>
      <c r="K8" s="8">
        <f t="shared" si="2"/>
        <v>93</v>
      </c>
      <c r="L8" s="9">
        <f t="shared" si="2"/>
        <v>105</v>
      </c>
      <c r="M8" s="8">
        <f t="shared" si="2"/>
        <v>88</v>
      </c>
      <c r="N8" s="9">
        <f t="shared" si="2"/>
        <v>104</v>
      </c>
      <c r="O8" s="8">
        <f t="shared" si="2"/>
        <v>74</v>
      </c>
      <c r="P8" s="9">
        <f t="shared" si="2"/>
        <v>103</v>
      </c>
      <c r="Q8" s="8">
        <f t="shared" si="2"/>
        <v>57</v>
      </c>
      <c r="R8" s="8">
        <f t="shared" si="2"/>
        <v>103</v>
      </c>
    </row>
    <row r="9" spans="2:18" ht="15" x14ac:dyDescent="0.2">
      <c r="B9" s="13" t="s">
        <v>7</v>
      </c>
      <c r="C9" s="14">
        <f t="shared" ref="C9:R9" si="3">IF(C5+C6=0,0,C5/(C5+C6))</f>
        <v>0.328125</v>
      </c>
      <c r="D9" s="15">
        <f t="shared" si="3"/>
        <v>0.72413793103448276</v>
      </c>
      <c r="E9" s="14">
        <f t="shared" si="3"/>
        <v>0.17241379310344829</v>
      </c>
      <c r="F9" s="15">
        <f t="shared" si="3"/>
        <v>0.58823529411764708</v>
      </c>
      <c r="G9" s="14">
        <f t="shared" si="3"/>
        <v>0.35416666666666669</v>
      </c>
      <c r="H9" s="15">
        <f t="shared" si="3"/>
        <v>0.68</v>
      </c>
      <c r="I9" s="14">
        <f t="shared" si="3"/>
        <v>0.11320754716981132</v>
      </c>
      <c r="J9" s="15">
        <f t="shared" si="3"/>
        <v>0.4</v>
      </c>
      <c r="K9" s="14">
        <f t="shared" si="3"/>
        <v>0.44117647058823528</v>
      </c>
      <c r="L9" s="15">
        <f t="shared" si="3"/>
        <v>0.68181818181818177</v>
      </c>
      <c r="M9" s="14">
        <f t="shared" si="3"/>
        <v>0.44186046511627908</v>
      </c>
      <c r="N9" s="15">
        <f t="shared" si="3"/>
        <v>0.70370370370370372</v>
      </c>
      <c r="O9" s="14">
        <f t="shared" si="3"/>
        <v>0.43283582089552236</v>
      </c>
      <c r="P9" s="15">
        <f t="shared" si="3"/>
        <v>0.76315789473684215</v>
      </c>
      <c r="Q9" s="14">
        <f t="shared" si="3"/>
        <v>0.3125</v>
      </c>
      <c r="R9" s="14">
        <f t="shared" si="3"/>
        <v>0.73529411764705888</v>
      </c>
    </row>
    <row r="10" spans="2:18" ht="15" x14ac:dyDescent="0.25">
      <c r="B10" s="13" t="s">
        <v>16</v>
      </c>
      <c r="C10" s="16">
        <f t="shared" ref="C10:R10" si="4">IF(C5+C7=0,0,C5/(C5+C7))</f>
        <v>0.67741935483870963</v>
      </c>
      <c r="D10" s="17">
        <f t="shared" si="4"/>
        <v>0.67741935483870963</v>
      </c>
      <c r="E10" s="16">
        <f t="shared" si="4"/>
        <v>0.32258064516129031</v>
      </c>
      <c r="F10" s="17">
        <f t="shared" si="4"/>
        <v>0.32258064516129031</v>
      </c>
      <c r="G10" s="16">
        <f t="shared" si="4"/>
        <v>0.54838709677419351</v>
      </c>
      <c r="H10" s="17">
        <f t="shared" si="4"/>
        <v>0.54838709677419351</v>
      </c>
      <c r="I10" s="16">
        <f t="shared" si="4"/>
        <v>0.19354838709677419</v>
      </c>
      <c r="J10" s="17">
        <f t="shared" si="4"/>
        <v>0.19354838709677419</v>
      </c>
      <c r="K10" s="16">
        <f t="shared" si="4"/>
        <v>0.4838709677419355</v>
      </c>
      <c r="L10" s="17">
        <f t="shared" si="4"/>
        <v>0.4838709677419355</v>
      </c>
      <c r="M10" s="16">
        <f t="shared" si="4"/>
        <v>0.61290322580645162</v>
      </c>
      <c r="N10" s="17">
        <f t="shared" si="4"/>
        <v>0.61290322580645162</v>
      </c>
      <c r="O10" s="16">
        <f t="shared" si="4"/>
        <v>0.93548387096774188</v>
      </c>
      <c r="P10" s="17">
        <f t="shared" si="4"/>
        <v>0.93548387096774188</v>
      </c>
      <c r="Q10" s="16">
        <f t="shared" si="4"/>
        <v>0.80645161290322576</v>
      </c>
      <c r="R10" s="16">
        <f t="shared" si="4"/>
        <v>0.80645161290322576</v>
      </c>
    </row>
    <row r="11" spans="2:18" ht="15" x14ac:dyDescent="0.25">
      <c r="B11" s="2" t="s">
        <v>17</v>
      </c>
      <c r="C11" s="18">
        <f t="shared" ref="C11:R11" si="5">IF(C9+C10=0,0,2*C9*C10/(C9+C10))</f>
        <v>0.44210526315789478</v>
      </c>
      <c r="D11" s="19">
        <f t="shared" si="5"/>
        <v>0.7</v>
      </c>
      <c r="E11" s="18">
        <f t="shared" si="5"/>
        <v>0.22471910112359553</v>
      </c>
      <c r="F11" s="19">
        <f t="shared" si="5"/>
        <v>0.41666666666666663</v>
      </c>
      <c r="G11" s="18">
        <f t="shared" si="5"/>
        <v>0.430379746835443</v>
      </c>
      <c r="H11" s="19">
        <f t="shared" si="5"/>
        <v>0.6071428571428571</v>
      </c>
      <c r="I11" s="18">
        <f t="shared" si="5"/>
        <v>0.14285714285714285</v>
      </c>
      <c r="J11" s="19">
        <f t="shared" si="5"/>
        <v>0.26086956521739135</v>
      </c>
      <c r="K11" s="18">
        <f t="shared" si="5"/>
        <v>0.46153846153846151</v>
      </c>
      <c r="L11" s="19">
        <f t="shared" si="5"/>
        <v>0.5660377358490567</v>
      </c>
      <c r="M11" s="18">
        <f t="shared" si="5"/>
        <v>0.51351351351351349</v>
      </c>
      <c r="N11" s="19">
        <f t="shared" si="5"/>
        <v>0.65517241379310354</v>
      </c>
      <c r="O11" s="18">
        <f t="shared" si="5"/>
        <v>0.59183673469387743</v>
      </c>
      <c r="P11" s="19">
        <f t="shared" si="5"/>
        <v>0.84057971014492761</v>
      </c>
      <c r="Q11" s="18">
        <f t="shared" si="5"/>
        <v>0.45045045045045046</v>
      </c>
      <c r="R11" s="18">
        <f t="shared" si="5"/>
        <v>0.76923076923076927</v>
      </c>
    </row>
  </sheetData>
  <mergeCells count="8">
    <mergeCell ref="O3:P3"/>
    <mergeCell ref="Q3:R3"/>
    <mergeCell ref="C3:D3"/>
    <mergeCell ref="E3:F3"/>
    <mergeCell ref="G3:H3"/>
    <mergeCell ref="I3:J3"/>
    <mergeCell ref="K3:L3"/>
    <mergeCell ref="M3:N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Janson</dc:creator>
  <cp:lastModifiedBy>Janson</cp:lastModifiedBy>
  <dcterms:created xsi:type="dcterms:W3CDTF">2015-06-05T18:19:34Z</dcterms:created>
  <dcterms:modified xsi:type="dcterms:W3CDTF">2023-08-01T14:31:43Z</dcterms:modified>
</cp:coreProperties>
</file>