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ilipem\Source\Repos\Refood\Refood.Core\Database\"/>
    </mc:Choice>
  </mc:AlternateContent>
  <bookViews>
    <workbookView xWindow="0" yWindow="0" windowWidth="23040" windowHeight="9576" tabRatio="766" activeTab="5"/>
  </bookViews>
  <sheets>
    <sheet name="DataModel" sheetId="6" r:id="rId1"/>
    <sheet name="Tables" sheetId="7" r:id="rId2"/>
    <sheet name="ListOfValues" sheetId="8" r:id="rId3"/>
    <sheet name="TipoDespesa" sheetId="9" r:id="rId4"/>
    <sheet name="Supplier" sheetId="10" r:id="rId5"/>
    <sheet name="Ping Mappings" sheetId="13" r:id="rId6"/>
    <sheet name="Cross Mappings TODO" sheetId="12" r:id="rId7"/>
  </sheets>
  <definedNames>
    <definedName name="_xlnm._FilterDatabase" localSheetId="6" hidden="1">'Cross Mappings TODO'!$A$1:$N$314</definedName>
    <definedName name="_xlnm._FilterDatabase" localSheetId="0" hidden="1">DataModel!$A$1:$O$314</definedName>
    <definedName name="_xlnm._FilterDatabase" localSheetId="5" hidden="1">'Ping Mappings'!$B$2:$E$45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N3" i="12" s="1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2" i="12"/>
  <c r="L22" i="8" l="1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2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3" i="6"/>
  <c r="O4" i="6"/>
  <c r="O5" i="6"/>
  <c r="O6" i="6"/>
  <c r="O7" i="6"/>
  <c r="O8" i="6"/>
  <c r="D41" i="8" l="1"/>
  <c r="D40" i="8"/>
  <c r="D39" i="8"/>
  <c r="D38" i="8"/>
  <c r="D37" i="8"/>
  <c r="D36" i="8"/>
  <c r="D35" i="8"/>
  <c r="D34" i="8"/>
  <c r="D27" i="8"/>
  <c r="D28" i="8"/>
  <c r="D29" i="8"/>
  <c r="D30" i="8"/>
  <c r="D31" i="8"/>
  <c r="D33" i="8"/>
  <c r="D32" i="8"/>
  <c r="D20" i="8"/>
  <c r="D21" i="8"/>
  <c r="D22" i="8"/>
  <c r="D23" i="8"/>
  <c r="D24" i="8"/>
  <c r="D25" i="8"/>
  <c r="D26" i="8"/>
  <c r="D15" i="8"/>
  <c r="D16" i="8"/>
  <c r="D17" i="8"/>
  <c r="D18" i="8"/>
  <c r="D19" i="8"/>
  <c r="D10" i="8"/>
  <c r="D11" i="8"/>
  <c r="D12" i="8"/>
  <c r="D13" i="8"/>
  <c r="D14" i="8"/>
  <c r="D9" i="8" l="1"/>
  <c r="S3" i="10"/>
  <c r="S4" i="10"/>
  <c r="S5" i="10"/>
  <c r="S6" i="10"/>
  <c r="S7" i="10"/>
  <c r="I7" i="10" l="1"/>
  <c r="I6" i="10"/>
  <c r="I5" i="10"/>
  <c r="I4" i="10"/>
  <c r="I3" i="10"/>
  <c r="I2" i="10"/>
  <c r="S2" i="10" s="1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" i="9"/>
  <c r="D22" i="9" l="1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8" i="8"/>
  <c r="D2" i="8"/>
  <c r="D3" i="8"/>
  <c r="D7" i="8"/>
  <c r="D6" i="8"/>
  <c r="D5" i="8"/>
  <c r="D4" i="8"/>
  <c r="B3" i="8"/>
  <c r="B4" i="8" s="1"/>
  <c r="B5" i="8" s="1"/>
  <c r="B6" i="8" s="1"/>
  <c r="B7" i="8" s="1"/>
  <c r="O2" i="6" l="1"/>
</calcChain>
</file>

<file path=xl/sharedStrings.xml><?xml version="1.0" encoding="utf-8"?>
<sst xmlns="http://schemas.openxmlformats.org/spreadsheetml/2006/main" count="5704" uniqueCount="474">
  <si>
    <t>Column</t>
  </si>
  <si>
    <t>Data Type</t>
  </si>
  <si>
    <t>PK</t>
  </si>
  <si>
    <t>FK</t>
  </si>
  <si>
    <t>AI</t>
  </si>
  <si>
    <t>NN</t>
  </si>
  <si>
    <t>Default</t>
  </si>
  <si>
    <t>Description</t>
  </si>
  <si>
    <t>INT</t>
  </si>
  <si>
    <t>X</t>
  </si>
  <si>
    <t>BIT</t>
  </si>
  <si>
    <t>DATETIME</t>
  </si>
  <si>
    <t>CreateBy</t>
  </si>
  <si>
    <t>CreateOn</t>
  </si>
  <si>
    <t>UpdateBy</t>
  </si>
  <si>
    <t>UpdateOn</t>
  </si>
  <si>
    <t>Username</t>
  </si>
  <si>
    <t>Fullname</t>
  </si>
  <si>
    <t>Active</t>
  </si>
  <si>
    <t>FLOAT</t>
  </si>
  <si>
    <t>IsDeleted</t>
  </si>
  <si>
    <t>Database Owner</t>
  </si>
  <si>
    <t>Object Qualifier</t>
  </si>
  <si>
    <t>Prefix for table name</t>
  </si>
  <si>
    <t>Table</t>
  </si>
  <si>
    <t>Script SQL - Drop and Create Table</t>
  </si>
  <si>
    <t>Script SQL - Add Foreign Keys</t>
  </si>
  <si>
    <t>nvarchar(max)</t>
  </si>
  <si>
    <t>Id</t>
  </si>
  <si>
    <t>TipoDespesa</t>
  </si>
  <si>
    <t>2017-10-13 15:55:56.587</t>
  </si>
  <si>
    <t>Name</t>
  </si>
  <si>
    <t>2017-10-13 15:55:56.588</t>
  </si>
  <si>
    <t>2017-10-13 15:55:56.589</t>
  </si>
  <si>
    <t>Email</t>
  </si>
  <si>
    <t>Despesas de Pessoal</t>
  </si>
  <si>
    <t>Remuneracoes certas e permanentes</t>
  </si>
  <si>
    <t>Abonos variáveis ou eventuais</t>
  </si>
  <si>
    <t>Segurança Social</t>
  </si>
  <si>
    <t>Aquisição de bens e serviços</t>
  </si>
  <si>
    <t>Juros</t>
  </si>
  <si>
    <t>Transferências Correntes</t>
  </si>
  <si>
    <t>Sociedades e quase-sociedades não financeiras</t>
  </si>
  <si>
    <t>Privadas</t>
  </si>
  <si>
    <t>Outros</t>
  </si>
  <si>
    <t>Administração central</t>
  </si>
  <si>
    <t>Administração local</t>
  </si>
  <si>
    <t>Instituições sem fins lucrativos</t>
  </si>
  <si>
    <t>Famílias</t>
  </si>
  <si>
    <t>Resto do mundo</t>
  </si>
  <si>
    <t>Outras Despesas Correntes</t>
  </si>
  <si>
    <t>Aquisição de Bens de Capital</t>
  </si>
  <si>
    <t>Transferencias de Capital</t>
  </si>
  <si>
    <t>Ativos Financeiros</t>
  </si>
  <si>
    <t>Passivos Financeiros</t>
  </si>
  <si>
    <t>ParentId</t>
  </si>
  <si>
    <t>null</t>
  </si>
  <si>
    <t>R_</t>
  </si>
  <si>
    <t>Supplier</t>
  </si>
  <si>
    <t>SupplierId</t>
  </si>
  <si>
    <t>SupplierTypeId</t>
  </si>
  <si>
    <t>Phone</t>
  </si>
  <si>
    <t>Latitude</t>
  </si>
  <si>
    <t>Longitude</t>
  </si>
  <si>
    <t>SupplierType</t>
  </si>
  <si>
    <t>Volunteer</t>
  </si>
  <si>
    <t>Beneficiary</t>
  </si>
  <si>
    <t>BeneficiaryMember</t>
  </si>
  <si>
    <t>Equipment</t>
  </si>
  <si>
    <t>EquipmentType</t>
  </si>
  <si>
    <t>PlannedRoute</t>
  </si>
  <si>
    <t>Checkpoint</t>
  </si>
  <si>
    <t>Nucleo</t>
  </si>
  <si>
    <t>FoodTemplate</t>
  </si>
  <si>
    <t>Food</t>
  </si>
  <si>
    <t>Meal</t>
  </si>
  <si>
    <t>Task</t>
  </si>
  <si>
    <t>TaskType</t>
  </si>
  <si>
    <t>FoodType</t>
  </si>
  <si>
    <t>Team</t>
  </si>
  <si>
    <t>Tutorial</t>
  </si>
  <si>
    <t>Vehicle</t>
  </si>
  <si>
    <t>Event</t>
  </si>
  <si>
    <t>VehicleType</t>
  </si>
  <si>
    <t>EnergySource</t>
  </si>
  <si>
    <t>Video</t>
  </si>
  <si>
    <t>Photo</t>
  </si>
  <si>
    <t>Calendar</t>
  </si>
  <si>
    <t>WorkDay</t>
  </si>
  <si>
    <t>DeliveryReport</t>
  </si>
  <si>
    <t>ExperimentalPhaseLogLine</t>
  </si>
  <si>
    <t>RelevantActivity</t>
  </si>
  <si>
    <t>Partner</t>
  </si>
  <si>
    <t>ContributionType</t>
  </si>
  <si>
    <t>PartnershipType</t>
  </si>
  <si>
    <t>MajorPartnerRelationship</t>
  </si>
  <si>
    <t>Project</t>
  </si>
  <si>
    <t>Contribution</t>
  </si>
  <si>
    <t>Expense</t>
  </si>
  <si>
    <t>Balance</t>
  </si>
  <si>
    <t>Country</t>
  </si>
  <si>
    <t>District</t>
  </si>
  <si>
    <t>County</t>
  </si>
  <si>
    <t>Parish</t>
  </si>
  <si>
    <t>City</t>
  </si>
  <si>
    <t>Language</t>
  </si>
  <si>
    <t>TelecomOperator</t>
  </si>
  <si>
    <t>Occupation</t>
  </si>
  <si>
    <t>KnowledgeField</t>
  </si>
  <si>
    <t>OrganizationType</t>
  </si>
  <si>
    <t>Organization</t>
  </si>
  <si>
    <t>ServiceStationType</t>
  </si>
  <si>
    <t>ServiceStation</t>
  </si>
  <si>
    <t>SocialNetwork</t>
  </si>
  <si>
    <t>SocialNetworkContact</t>
  </si>
  <si>
    <t>OperatingSystem</t>
  </si>
  <si>
    <t>ContentTranslation</t>
  </si>
  <si>
    <t>Document</t>
  </si>
  <si>
    <t>DocumentType</t>
  </si>
  <si>
    <t>Service</t>
  </si>
  <si>
    <t>Unit</t>
  </si>
  <si>
    <t>Address</t>
  </si>
  <si>
    <t>RefoodUser</t>
  </si>
  <si>
    <t>Contact</t>
  </si>
  <si>
    <t>AddressId</t>
  </si>
  <si>
    <t>SupplierSocialNetworkContact</t>
  </si>
  <si>
    <t>Website</t>
  </si>
  <si>
    <t>VolunteerId</t>
  </si>
  <si>
    <t>Gender</t>
  </si>
  <si>
    <t>BirthDate</t>
  </si>
  <si>
    <t>Employer</t>
  </si>
  <si>
    <t>IdentityCardNumber</t>
  </si>
  <si>
    <t>FriendOrFamilyContact</t>
  </si>
  <si>
    <t>AvailabilityCalendar</t>
  </si>
  <si>
    <t>HasCar</t>
  </si>
  <si>
    <t>HasDriverLicense</t>
  </si>
  <si>
    <t>HasBike</t>
  </si>
  <si>
    <t>VehicleMake</t>
  </si>
  <si>
    <t>VehicleModel</t>
  </si>
  <si>
    <t>VolunteerSocialNetworkContact</t>
  </si>
  <si>
    <t>BeneficiaryId</t>
  </si>
  <si>
    <t>Number</t>
  </si>
  <si>
    <t>NumberOfAdults</t>
  </si>
  <si>
    <t>NumberOfChildren</t>
  </si>
  <si>
    <t>NumberOfTupperware</t>
  </si>
  <si>
    <t>NumberOfSoups</t>
  </si>
  <si>
    <t>BenificiaryMember</t>
  </si>
  <si>
    <t>BenificiaryMemberId</t>
  </si>
  <si>
    <t>BenificiaryId</t>
  </si>
  <si>
    <t>IsChild</t>
  </si>
  <si>
    <t>EquipmentId</t>
  </si>
  <si>
    <t>Category</t>
  </si>
  <si>
    <t>QuantityInStock</t>
  </si>
  <si>
    <t>MinimumQuantityNeeded</t>
  </si>
  <si>
    <t>PricePerUnit</t>
  </si>
  <si>
    <t>StorageLocation</t>
  </si>
  <si>
    <t>PlannedRouteId</t>
  </si>
  <si>
    <t>StartHour</t>
  </si>
  <si>
    <t>EstimatedDuration</t>
  </si>
  <si>
    <t>TotalDistance</t>
  </si>
  <si>
    <t>RouteDayOfTheWeek</t>
  </si>
  <si>
    <t>RouteTypeId</t>
  </si>
  <si>
    <t>TransportTypeId</t>
  </si>
  <si>
    <t>CheckpointId</t>
  </si>
  <si>
    <t>EstimatedTimeArrival</t>
  </si>
  <si>
    <t>MinimumTime</t>
  </si>
  <si>
    <t>MaximumTime</t>
  </si>
  <si>
    <t>NucleoId</t>
  </si>
  <si>
    <t>PersonResponsible</t>
  </si>
  <si>
    <t>OpeningDate</t>
  </si>
  <si>
    <t>PrimaryPhoneNumber</t>
  </si>
  <si>
    <t>PrimaryEmail</t>
  </si>
  <si>
    <t>NucleoContact</t>
  </si>
  <si>
    <t>VolunteerNucleo</t>
  </si>
  <si>
    <t>SupplierNucleo</t>
  </si>
  <si>
    <t>EquipmentNucleo</t>
  </si>
  <si>
    <t>BeneficiaryNucleo</t>
  </si>
  <si>
    <t>PlannedRouteNucleo</t>
  </si>
  <si>
    <t>FoodNucleo</t>
  </si>
  <si>
    <t>CountryId</t>
  </si>
  <si>
    <t>FoodTemplateId</t>
  </si>
  <si>
    <t>FoodCategory</t>
  </si>
  <si>
    <t>Calories</t>
  </si>
  <si>
    <t>AverageExpirationTime</t>
  </si>
  <si>
    <t>Liquid</t>
  </si>
  <si>
    <t>NeedsRefrigeration</t>
  </si>
  <si>
    <t>FoodId</t>
  </si>
  <si>
    <t>Quantity</t>
  </si>
  <si>
    <t>SpecificObservations</t>
  </si>
  <si>
    <t>Location</t>
  </si>
  <si>
    <t>Progress</t>
  </si>
  <si>
    <t>Expired</t>
  </si>
  <si>
    <t>Rating</t>
  </si>
  <si>
    <t>FeedbackFromBeneficiary</t>
  </si>
  <si>
    <t>DeliveredBy</t>
  </si>
  <si>
    <t>DeliveredTo</t>
  </si>
  <si>
    <t>OrderDateTime</t>
  </si>
  <si>
    <t>CookedDateTime</t>
  </si>
  <si>
    <t>PickupDateTime</t>
  </si>
  <si>
    <t>StorageDateTime</t>
  </si>
  <si>
    <t>DeliveryDateTime</t>
  </si>
  <si>
    <t>RefoodUserId</t>
  </si>
  <si>
    <t>SupllierTypeId</t>
  </si>
  <si>
    <t>Continente</t>
  </si>
  <si>
    <t>Pingo Doce</t>
  </si>
  <si>
    <t>Cantina</t>
  </si>
  <si>
    <t>Restaurante Laurentina</t>
  </si>
  <si>
    <t>Tasca</t>
  </si>
  <si>
    <t>Café</t>
  </si>
  <si>
    <t>email1@refood.pt</t>
  </si>
  <si>
    <t>email2@refood.pt</t>
  </si>
  <si>
    <t>email3@refood.pt</t>
  </si>
  <si>
    <t>email4@refood.pt</t>
  </si>
  <si>
    <t>email5@refood.pt</t>
  </si>
  <si>
    <t>email6@refood.pt</t>
  </si>
  <si>
    <t>http://google.com</t>
  </si>
  <si>
    <t>Restaurant</t>
  </si>
  <si>
    <t>Hotel</t>
  </si>
  <si>
    <t>Institution</t>
  </si>
  <si>
    <t>Supermarket</t>
  </si>
  <si>
    <t>Bakery</t>
  </si>
  <si>
    <t>Farm</t>
  </si>
  <si>
    <t>Private Doner</t>
  </si>
  <si>
    <t>Charity Association</t>
  </si>
  <si>
    <t>MealId</t>
  </si>
  <si>
    <t>NumberDelivered</t>
  </si>
  <si>
    <t>Day</t>
  </si>
  <si>
    <t>NuceloId</t>
  </si>
  <si>
    <t>NumberMealsReceived</t>
  </si>
  <si>
    <t>MaximumCapacityMeals</t>
  </si>
  <si>
    <t>TaskId</t>
  </si>
  <si>
    <t>TaskTypeId</t>
  </si>
  <si>
    <t>TaskDate</t>
  </si>
  <si>
    <t>WeekDay</t>
  </si>
  <si>
    <t>StartTime</t>
  </si>
  <si>
    <t>EndTime</t>
  </si>
  <si>
    <t>RequiresCar</t>
  </si>
  <si>
    <t>TeamLeaderId</t>
  </si>
  <si>
    <t>Packaging</t>
  </si>
  <si>
    <t>Management</t>
  </si>
  <si>
    <t>TeamId</t>
  </si>
  <si>
    <t>TutorialId</t>
  </si>
  <si>
    <t>IsOnlineTutorial</t>
  </si>
  <si>
    <t>VehicleId</t>
  </si>
  <si>
    <t>Make</t>
  </si>
  <si>
    <t>Model</t>
  </si>
  <si>
    <t>Owner</t>
  </si>
  <si>
    <t>OwnerId</t>
  </si>
  <si>
    <t>VehicleTypeId</t>
  </si>
  <si>
    <t>AverageSpeed</t>
  </si>
  <si>
    <t>HorsePower</t>
  </si>
  <si>
    <t>FuelConsumption</t>
  </si>
  <si>
    <t>LicensePlate</t>
  </si>
  <si>
    <t>Color</t>
  </si>
  <si>
    <t>NumberSeats</t>
  </si>
  <si>
    <t>CargoVolumeCapacity</t>
  </si>
  <si>
    <t>EnergySourceId</t>
  </si>
  <si>
    <t>FuelAutonomyDistance</t>
  </si>
  <si>
    <t>RechargeTime</t>
  </si>
  <si>
    <t>Car</t>
  </si>
  <si>
    <t>Van</t>
  </si>
  <si>
    <t>Motorbike</t>
  </si>
  <si>
    <t>Bicycle</t>
  </si>
  <si>
    <t>Foot</t>
  </si>
  <si>
    <t>Drone</t>
  </si>
  <si>
    <t>Electric</t>
  </si>
  <si>
    <t>Diesel</t>
  </si>
  <si>
    <t>Gasoline</t>
  </si>
  <si>
    <t>Gas</t>
  </si>
  <si>
    <t>None</t>
  </si>
  <si>
    <t>Manual</t>
  </si>
  <si>
    <t>EventId</t>
  </si>
  <si>
    <t>StartDate</t>
  </si>
  <si>
    <t>EndDate</t>
  </si>
  <si>
    <t>Duration</t>
  </si>
  <si>
    <t>Organizer</t>
  </si>
  <si>
    <t>VideoUrl</t>
  </si>
  <si>
    <t>PhotoUrl</t>
  </si>
  <si>
    <t>VideoId</t>
  </si>
  <si>
    <t>PhotoId</t>
  </si>
  <si>
    <t>PhotoDate</t>
  </si>
  <si>
    <t>IsPublic</t>
  </si>
  <si>
    <t>CalendarEvent</t>
  </si>
  <si>
    <t>CalendarEventId</t>
  </si>
  <si>
    <t>WeekDayId</t>
  </si>
  <si>
    <t>ResponsiblePersonId</t>
  </si>
  <si>
    <t>DeliveryReportId</t>
  </si>
  <si>
    <t>ReportDate</t>
  </si>
  <si>
    <t>Message</t>
  </si>
  <si>
    <t>DeliveryReportNoShowBeneficiary</t>
  </si>
  <si>
    <t>DeliveryReportNoShowBeneficiaryId</t>
  </si>
  <si>
    <t>BeneficiaryName</t>
  </si>
  <si>
    <t>DeliveryReportMessage</t>
  </si>
  <si>
    <t>DeliveryReportMessageId</t>
  </si>
  <si>
    <t>Submitted</t>
  </si>
  <si>
    <t>DeliveryReportMessageTypeId</t>
  </si>
  <si>
    <t>DeliveryReportMessageType</t>
  </si>
  <si>
    <t>Pickup Route</t>
  </si>
  <si>
    <t>Delivery Route</t>
  </si>
  <si>
    <t>Message for delivery team</t>
  </si>
  <si>
    <t>Problem with delivery</t>
  </si>
  <si>
    <t>New Beneficiary</t>
  </si>
  <si>
    <t>Now Show Beneficiary</t>
  </si>
  <si>
    <t>Dropout</t>
  </si>
  <si>
    <t>Suggestion</t>
  </si>
  <si>
    <t>Additional Information</t>
  </si>
  <si>
    <t>ExperimentalPhaseLog</t>
  </si>
  <si>
    <t>ExperimentalPhaseLogId</t>
  </si>
  <si>
    <t>LogDate</t>
  </si>
  <si>
    <t>ManagerName</t>
  </si>
  <si>
    <t>ActivityDescription</t>
  </si>
  <si>
    <t>VolunteerConfirmation</t>
  </si>
  <si>
    <t>VolunteerName</t>
  </si>
  <si>
    <t>DocumentId</t>
  </si>
  <si>
    <t>PartnerId</t>
  </si>
  <si>
    <t>PrivateContributor</t>
  </si>
  <si>
    <t>EnterpriseContributor</t>
  </si>
  <si>
    <t>Money</t>
  </si>
  <si>
    <t>Hours</t>
  </si>
  <si>
    <t>ContributionTypeId</t>
  </si>
  <si>
    <t>ContactPerson</t>
  </si>
  <si>
    <t>Department</t>
  </si>
  <si>
    <t>Iban</t>
  </si>
  <si>
    <t>BicSwift</t>
  </si>
  <si>
    <t>FiscalNumber</t>
  </si>
  <si>
    <t>PartnershipStartDate</t>
  </si>
  <si>
    <t>DurationCommitment</t>
  </si>
  <si>
    <t>RefoodAreaInteraction</t>
  </si>
  <si>
    <t>Reliability</t>
  </si>
  <si>
    <t>InteractionFrequency</t>
  </si>
  <si>
    <t>AddressSecondLine</t>
  </si>
  <si>
    <t>AddressFirstLine</t>
  </si>
  <si>
    <t>DistrictId</t>
  </si>
  <si>
    <t>ParishId</t>
  </si>
  <si>
    <t>CountyId</t>
  </si>
  <si>
    <t>ZipCode</t>
  </si>
  <si>
    <t>PartnershipTypeId</t>
  </si>
  <si>
    <t>ActivityType</t>
  </si>
  <si>
    <t>ProjectId</t>
  </si>
  <si>
    <t>DeadlineCall</t>
  </si>
  <si>
    <t>Budget</t>
  </si>
  <si>
    <t>Funding</t>
  </si>
  <si>
    <t>AreaOfInterest</t>
  </si>
  <si>
    <t>ProjectPartner</t>
  </si>
  <si>
    <t>ProjectPartnerId</t>
  </si>
  <si>
    <t>ContributionMonetary</t>
  </si>
  <si>
    <t>ContributionMonetaryId</t>
  </si>
  <si>
    <t>ContributionDate</t>
  </si>
  <si>
    <t>Amount</t>
  </si>
  <si>
    <t>IbanOrigin</t>
  </si>
  <si>
    <t>BicSwiftOrigin</t>
  </si>
  <si>
    <t>IbanDestination</t>
  </si>
  <si>
    <t>BicSwiftDestination</t>
  </si>
  <si>
    <t>ContributionChannel</t>
  </si>
  <si>
    <t>ContributionChannelId</t>
  </si>
  <si>
    <t>SMS</t>
  </si>
  <si>
    <t>IRS</t>
  </si>
  <si>
    <t>Physical</t>
  </si>
  <si>
    <t>Bank Transfer</t>
  </si>
  <si>
    <t>ExpenseId</t>
  </si>
  <si>
    <t>ContributionMonetaryReviewer</t>
  </si>
  <si>
    <t>ContributionMonetaryReviewerId</t>
  </si>
  <si>
    <t>ExecuterPersonId</t>
  </si>
  <si>
    <t>InvoiceDate</t>
  </si>
  <si>
    <t>EnglishName</t>
  </si>
  <si>
    <t>IsoCode</t>
  </si>
  <si>
    <t>CapitalCity</t>
  </si>
  <si>
    <t>PhonePrefix</t>
  </si>
  <si>
    <t>Code</t>
  </si>
  <si>
    <t>GrantValue</t>
  </si>
  <si>
    <t>ping table</t>
  </si>
  <si>
    <t>address_localidades</t>
  </si>
  <si>
    <t>families_contacts</t>
  </si>
  <si>
    <t>access_type</t>
  </si>
  <si>
    <t>tipos de acesso à plataforma</t>
  </si>
  <si>
    <t>address_concelhos</t>
  </si>
  <si>
    <t>concelhos de Portugal</t>
  </si>
  <si>
    <t>address_cps</t>
  </si>
  <si>
    <t>address_distritos</t>
  </si>
  <si>
    <t>distritos de Portugal</t>
  </si>
  <si>
    <t>localidades de Portugal</t>
  </si>
  <si>
    <t>address_moradas</t>
  </si>
  <si>
    <t>moradas de Portugal</t>
  </si>
  <si>
    <t>address_ruas</t>
  </si>
  <si>
    <t>ruas de Portugal</t>
  </si>
  <si>
    <t>beneficiaries</t>
  </si>
  <si>
    <t>beneficiários da Refood</t>
  </si>
  <si>
    <t>companies</t>
  </si>
  <si>
    <t>companhias a qual as fontes pertencem</t>
  </si>
  <si>
    <t>days</t>
  </si>
  <si>
    <t>dias da semana</t>
  </si>
  <si>
    <t>Families</t>
  </si>
  <si>
    <t>famílias beneficiadas pela Refood</t>
  </si>
  <si>
    <t>families_code</t>
  </si>
  <si>
    <t>código de identificação interna das famílias</t>
  </si>
  <si>
    <t>contacto das famílias</t>
  </si>
  <si>
    <t>family_schedules</t>
  </si>
  <si>
    <t>dias e horas que são entregues os alimentos às famílias</t>
  </si>
  <si>
    <t>in_registry_products</t>
  </si>
  <si>
    <t>registo de entrada dos produtos nos núcleos</t>
  </si>
  <si>
    <t>messages</t>
  </si>
  <si>
    <t>mensagens criadas nos POS de voluntários para voluntários</t>
  </si>
  <si>
    <t>permissions</t>
  </si>
  <si>
    <t>permissões dos voluntários na plataforma</t>
  </si>
  <si>
    <t>pos</t>
  </si>
  <si>
    <t>POS existentes nos núcleos</t>
  </si>
  <si>
    <t>products</t>
  </si>
  <si>
    <t>produtos registados no sistema</t>
  </si>
  <si>
    <t>roles</t>
  </si>
  <si>
    <t>regras aplicadas na plataforma de acordo com cada permissão</t>
  </si>
  <si>
    <t>Routes</t>
  </si>
  <si>
    <t>rotas dos voluntários que fazem a recolha e entrega dos alimentos</t>
  </si>
  <si>
    <t>site_families_code</t>
  </si>
  <si>
    <t>código de identificação de cada família</t>
  </si>
  <si>
    <t>site_source</t>
  </si>
  <si>
    <t>associação de n para n entre as fontes e os núcleos</t>
  </si>
  <si>
    <t>site_user</t>
  </si>
  <si>
    <t>associação dos voluntários aos núcleos</t>
  </si>
  <si>
    <t>Sites</t>
  </si>
  <si>
    <t>núcleos registados no sistema</t>
  </si>
  <si>
    <t>sites_contacts</t>
  </si>
  <si>
    <t>contactos dos núcleos</t>
  </si>
  <si>
    <t>source_contacts</t>
  </si>
  <si>
    <t>contactos das fontes</t>
  </si>
  <si>
    <t>Sources</t>
  </si>
  <si>
    <t>fontes de recolha dos alimentos</t>
  </si>
  <si>
    <t>sources_responsibles</t>
  </si>
  <si>
    <t>responsáveis por entregar os alimentos ao voluntários nas fontes</t>
  </si>
  <si>
    <t>sources_responsibles_contacts</t>
  </si>
  <si>
    <t>contacto dos responsáveis das fontes</t>
  </si>
  <si>
    <t>sources_schedule</t>
  </si>
  <si>
    <t>dia e hora que os voluntários devem recolher os alimentos nas fontes</t>
  </si>
  <si>
    <t>type_contacts</t>
  </si>
  <si>
    <t>tipos de contactos</t>
  </si>
  <si>
    <t>type_routes</t>
  </si>
  <si>
    <t>tipos de rotas</t>
  </si>
  <si>
    <t>type_users</t>
  </si>
  <si>
    <t>tipos de voluntários</t>
  </si>
  <si>
    <t>type_users_permission</t>
  </si>
  <si>
    <t>tipos de permissão dos voluntários</t>
  </si>
  <si>
    <t>user_activity_type</t>
  </si>
  <si>
    <t>tipos de atividades dos voluntários</t>
  </si>
  <si>
    <t>user_daily_access</t>
  </si>
  <si>
    <t>registo de autenticação dos voluntários no sistema</t>
  </si>
  <si>
    <t>user_registry_change</t>
  </si>
  <si>
    <t>registo das modificações no sistema feitas pelos voluntários</t>
  </si>
  <si>
    <t>user_responsabilities</t>
  </si>
  <si>
    <t>responsabilidades dos voluntários na plataforma</t>
  </si>
  <si>
    <t>user_schedules</t>
  </si>
  <si>
    <t>dia e hora que os voluntários irão disponibilizar para a Refood</t>
  </si>
  <si>
    <t>users</t>
  </si>
  <si>
    <t>voluntários</t>
  </si>
  <si>
    <t>users_contacts</t>
  </si>
  <si>
    <t>contactos dos voluntários</t>
  </si>
  <si>
    <t>users_routes</t>
  </si>
  <si>
    <t>rotas dos voluntários</t>
  </si>
  <si>
    <t>código postal</t>
  </si>
  <si>
    <t>TODO</t>
  </si>
  <si>
    <t>?</t>
  </si>
  <si>
    <t>N/A</t>
  </si>
  <si>
    <t>TODO - Audit</t>
  </si>
  <si>
    <t>TODO - UserPermission</t>
  </si>
  <si>
    <t>TODO - Roles</t>
  </si>
  <si>
    <t>TODO - Permissions</t>
  </si>
  <si>
    <t>Qual é a diferença entre familias e benificiários</t>
  </si>
  <si>
    <t>Partner?</t>
  </si>
  <si>
    <t>TODO - Volunteer Task/Responsability</t>
  </si>
  <si>
    <t>TODO - Volunteer Route</t>
  </si>
  <si>
    <t>national database obs</t>
  </si>
  <si>
    <t>national database table</t>
  </si>
  <si>
    <t>ping description</t>
  </si>
  <si>
    <t>ok</t>
  </si>
  <si>
    <t>só moradas existentes VS todas as moradas</t>
  </si>
  <si>
    <t>TODO - Authentication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</si>
</sst>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NumberFormat="1"/>
    <xf numFmtId="0" fontId="0" fillId="4" borderId="0" xfId="0" applyFill="1"/>
    <xf numFmtId="0" fontId="0" fillId="0" borderId="1" xfId="0" applyFont="1" applyBorder="1"/>
    <xf numFmtId="0" fontId="1" fillId="5" borderId="2" xfId="0" applyFont="1" applyFill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1"/>
    <xf numFmtId="0" fontId="0" fillId="0" borderId="3" xfId="0" applyFont="1" applyFill="1" applyBorder="1"/>
    <xf numFmtId="0" fontId="1" fillId="2" borderId="4" xfId="0" applyFont="1" applyFill="1" applyBorder="1"/>
    <xf numFmtId="0" fontId="1" fillId="8" borderId="4" xfId="0" applyFont="1" applyFill="1" applyBorder="1"/>
    <xf numFmtId="0" fontId="5" fillId="7" borderId="4" xfId="3" applyBorder="1"/>
    <xf numFmtId="0" fontId="4" fillId="6" borderId="4" xfId="2" applyBorder="1"/>
    <xf numFmtId="0" fontId="0" fillId="0" borderId="4" xfId="0" applyBorder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13" displayName="Table1413" ref="B1:J41" totalsRowShown="0">
  <autoFilter ref="B1:J41"/>
  <tableColumns count="9">
    <tableColumn id="1" name="Id"/>
    <tableColumn id="3" name="Name"/>
    <tableColumn id="19" name="Description">
      <calculatedColumnFormula>C2</calculatedColumnFormula>
    </tableColumn>
    <tableColumn id="7" name="Active"/>
    <tableColumn id="4" name="IsDeleted" dataDxfId="11"/>
    <tableColumn id="22" name="CreateBy"/>
    <tableColumn id="17" name="CreateOn" dataDxfId="10"/>
    <tableColumn id="23" name="UpdateBy" dataDxfId="9"/>
    <tableColumn id="13" name="UpdateOn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4133" displayName="Table14133" ref="B1:K22" totalsRowShown="0">
  <autoFilter ref="B1:K22"/>
  <tableColumns count="10">
    <tableColumn id="1" name="Id"/>
    <tableColumn id="3" name="Name"/>
    <tableColumn id="19" name="Description">
      <calculatedColumnFormula>C2</calculatedColumnFormula>
    </tableColumn>
    <tableColumn id="2" name="ParentId"/>
    <tableColumn id="7" name="Active"/>
    <tableColumn id="4" name="IsDeleted" dataDxfId="7"/>
    <tableColumn id="22" name="CreateBy"/>
    <tableColumn id="17" name="CreateOn" dataDxfId="6"/>
    <tableColumn id="23" name="UpdateBy" dataDxfId="5"/>
    <tableColumn id="13" name="UpdateOn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134" displayName="Table14134" ref="B1:Q7" totalsRowShown="0">
  <autoFilter ref="B1:Q7"/>
  <tableColumns count="16">
    <tableColumn id="1" name="Id"/>
    <tableColumn id="3" name="Name"/>
    <tableColumn id="6" name="SupllierTypeId"/>
    <tableColumn id="8" name="Phone"/>
    <tableColumn id="9" name="Email"/>
    <tableColumn id="11" name="Latitude"/>
    <tableColumn id="10" name="Longitude"/>
    <tableColumn id="19" name="Description">
      <calculatedColumnFormula>C2</calculatedColumnFormula>
    </tableColumn>
    <tableColumn id="2" name="Website"/>
    <tableColumn id="5" name="AddressId"/>
    <tableColumn id="7" name="Active"/>
    <tableColumn id="4" name="IsDeleted" dataDxfId="3"/>
    <tableColumn id="22" name="CreateBy"/>
    <tableColumn id="17" name="CreateOn" dataDxfId="2"/>
    <tableColumn id="23" name="UpdateBy" dataDxfId="1"/>
    <tableColumn id="13" name="Update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oogle.com/" TargetMode="External"/><Relationship Id="rId3" Type="http://schemas.openxmlformats.org/officeDocument/2006/relationships/hyperlink" Target="mailto:email3@refood.pt" TargetMode="External"/><Relationship Id="rId7" Type="http://schemas.openxmlformats.org/officeDocument/2006/relationships/hyperlink" Target="http://google.com/" TargetMode="External"/><Relationship Id="rId2" Type="http://schemas.openxmlformats.org/officeDocument/2006/relationships/hyperlink" Target="mailto:email2@refood.pt" TargetMode="External"/><Relationship Id="rId1" Type="http://schemas.openxmlformats.org/officeDocument/2006/relationships/hyperlink" Target="mailto:email1@refood.pt" TargetMode="External"/><Relationship Id="rId6" Type="http://schemas.openxmlformats.org/officeDocument/2006/relationships/hyperlink" Target="mailto:email6@refood.pt" TargetMode="External"/><Relationship Id="rId5" Type="http://schemas.openxmlformats.org/officeDocument/2006/relationships/hyperlink" Target="mailto:email5@refood.pt" TargetMode="External"/><Relationship Id="rId4" Type="http://schemas.openxmlformats.org/officeDocument/2006/relationships/hyperlink" Target="mailto:email4@refood.pt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3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  <col min="15" max="15" width="26.33203125" customWidth="1"/>
  </cols>
  <sheetData>
    <row r="1" spans="1:15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  <c r="O1" s="2" t="s">
        <v>26</v>
      </c>
    </row>
    <row r="2" spans="1:15" x14ac:dyDescent="0.3">
      <c r="C2" t="s">
        <v>57</v>
      </c>
      <c r="D2" t="s">
        <v>58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  <c r="O2" t="str">
        <f>IF(EXACT(H2,"X"),"ALTER TABLE " &amp; C2 &amp; D2 &amp; "s
 ADD CONSTRAINT FK_" &amp; C2 &amp; D2 &amp; "s_" &amp; SUBSTITUTE(E2,"Id","") &amp; "s
 FOREIGN KEY (" &amp; E2 &amp; ") REFERENCES " &amp; C2 &amp; SUBSTITUTE(E2,"Id","") &amp; "s(" &amp; E2 &amp; ");
","")</f>
        <v/>
      </c>
    </row>
    <row r="3" spans="1:15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  <c r="O3" t="str">
        <f t="shared" ref="O3:O66" si="1">IF(EXACT(H3,"X"),"ALTER TABLE " &amp; C3 &amp; D3 &amp; "s
 ADD CONSTRAINT FK_" &amp; C3 &amp; D3 &amp; "s_" &amp; SUBSTITUTE(E3,"Id","") &amp; "s
 FOREIGN KEY (" &amp; E3 &amp; ") REFERENCES " &amp; C3 &amp; SUBSTITUTE(E3,"Id","") &amp; "s(" &amp; E3 &amp; ");
","")</f>
        <v/>
      </c>
    </row>
    <row r="4" spans="1:15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  <c r="O4" t="str">
        <f t="shared" si="1"/>
        <v xml:space="preserve">ALTER TABLE R_Suppliers
 ADD CONSTRAINT FK_R_Suppliers_SupplierTypes
 FOREIGN KEY (SupplierTypeId) REFERENCES R_SupplierTypes(SupplierTypeId);
</v>
      </c>
    </row>
    <row r="5" spans="1:15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  <c r="O5" t="str">
        <f t="shared" si="1"/>
        <v xml:space="preserve">ALTER TABLE R_Suppliers
 ADD CONSTRAINT FK_R_Suppliers_Phones
 FOREIGN KEY (Phone) REFERENCES R_Phones(Phone);
</v>
      </c>
    </row>
    <row r="6" spans="1:15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  <c r="O6" t="str">
        <f t="shared" si="1"/>
        <v/>
      </c>
    </row>
    <row r="7" spans="1:15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  <c r="O7" t="str">
        <f t="shared" si="1"/>
        <v/>
      </c>
    </row>
    <row r="8" spans="1:15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  <c r="O8" t="str">
        <f t="shared" si="1"/>
        <v/>
      </c>
    </row>
    <row r="9" spans="1:15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  <c r="O9" t="str">
        <f t="shared" si="1"/>
        <v/>
      </c>
    </row>
    <row r="10" spans="1:15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  <c r="O10" t="str">
        <f t="shared" si="1"/>
        <v/>
      </c>
    </row>
    <row r="11" spans="1:15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  <c r="O11" t="str">
        <f t="shared" si="1"/>
        <v xml:space="preserve">ALTER TABLE R_Suppliers
 ADD CONSTRAINT FK_R_Suppliers_Addresss
 FOREIGN KEY (AddressId) REFERENCES R_Addresss(AddressId);
</v>
      </c>
    </row>
    <row r="12" spans="1:15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  <c r="O12" t="str">
        <f t="shared" si="1"/>
        <v/>
      </c>
    </row>
    <row r="13" spans="1:15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  <c r="O13" t="str">
        <f t="shared" si="1"/>
        <v/>
      </c>
    </row>
    <row r="14" spans="1:15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  <c r="O14" t="str">
        <f t="shared" si="1"/>
        <v/>
      </c>
    </row>
    <row r="15" spans="1:15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  <c r="O15" t="str">
        <f t="shared" si="1"/>
        <v/>
      </c>
    </row>
    <row r="16" spans="1:15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  <c r="O16" t="str">
        <f t="shared" si="1"/>
        <v/>
      </c>
    </row>
    <row r="17" spans="3:15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  <c r="O17" t="str">
        <f t="shared" si="1"/>
        <v/>
      </c>
    </row>
    <row r="18" spans="3:15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  <c r="O18" t="str">
        <f t="shared" si="1"/>
        <v/>
      </c>
    </row>
    <row r="19" spans="3:15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  <c r="O19" t="str">
        <f t="shared" si="1"/>
        <v/>
      </c>
    </row>
    <row r="20" spans="3:15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  <c r="O20" t="str">
        <f t="shared" si="1"/>
        <v/>
      </c>
    </row>
    <row r="21" spans="3:15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  <c r="O21" t="str">
        <f t="shared" si="1"/>
        <v/>
      </c>
    </row>
    <row r="22" spans="3:15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  <c r="O22" t="str">
        <f t="shared" si="1"/>
        <v/>
      </c>
    </row>
    <row r="23" spans="3:15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  <c r="O23" t="str">
        <f t="shared" si="1"/>
        <v/>
      </c>
    </row>
    <row r="24" spans="3:15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  <c r="O24" t="str">
        <f t="shared" si="1"/>
        <v/>
      </c>
    </row>
    <row r="25" spans="3:15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  <c r="O25" t="str">
        <f t="shared" si="1"/>
        <v/>
      </c>
    </row>
    <row r="26" spans="3:15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  <c r="O26" t="str">
        <f t="shared" si="1"/>
        <v/>
      </c>
    </row>
    <row r="27" spans="3:15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  <c r="O27" t="str">
        <f t="shared" si="1"/>
        <v/>
      </c>
    </row>
    <row r="28" spans="3:15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  <c r="O28" t="str">
        <f t="shared" si="1"/>
        <v/>
      </c>
    </row>
    <row r="29" spans="3:15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  <c r="O29" t="str">
        <f t="shared" si="1"/>
        <v/>
      </c>
    </row>
    <row r="30" spans="3:15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  <c r="O30" t="str">
        <f t="shared" si="1"/>
        <v/>
      </c>
    </row>
    <row r="31" spans="3:15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  <c r="O31" t="str">
        <f t="shared" si="1"/>
        <v/>
      </c>
    </row>
    <row r="32" spans="3:15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  <c r="O32" t="str">
        <f t="shared" si="1"/>
        <v/>
      </c>
    </row>
    <row r="33" spans="3:15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  <c r="O33" t="str">
        <f t="shared" si="1"/>
        <v/>
      </c>
    </row>
    <row r="34" spans="3:15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  <c r="O34" t="str">
        <f t="shared" si="1"/>
        <v/>
      </c>
    </row>
    <row r="35" spans="3:15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  <c r="O35" t="str">
        <f t="shared" si="1"/>
        <v/>
      </c>
    </row>
    <row r="36" spans="3:15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  <c r="O36" t="str">
        <f t="shared" si="1"/>
        <v/>
      </c>
    </row>
    <row r="37" spans="3:15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  <c r="O37" t="str">
        <f t="shared" si="1"/>
        <v/>
      </c>
    </row>
    <row r="38" spans="3:15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  <c r="O38" t="str">
        <f t="shared" si="1"/>
        <v/>
      </c>
    </row>
    <row r="39" spans="3:15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  <c r="O39" t="str">
        <f t="shared" si="1"/>
        <v/>
      </c>
    </row>
    <row r="40" spans="3:15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  <c r="O40" t="str">
        <f t="shared" si="1"/>
        <v/>
      </c>
    </row>
    <row r="41" spans="3:15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  <c r="O41" t="str">
        <f t="shared" si="1"/>
        <v/>
      </c>
    </row>
    <row r="42" spans="3:15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  <c r="O42" t="str">
        <f t="shared" si="1"/>
        <v/>
      </c>
    </row>
    <row r="43" spans="3:15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  <c r="O43" t="str">
        <f t="shared" si="1"/>
        <v/>
      </c>
    </row>
    <row r="44" spans="3:15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  <c r="O44" t="str">
        <f t="shared" si="1"/>
        <v/>
      </c>
    </row>
    <row r="45" spans="3:15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  <c r="O45" t="str">
        <f t="shared" si="1"/>
        <v xml:space="preserve">ALTER TABLE R_Volunteers
 ADD CONSTRAINT FK_R_Volunteers_Countrys
 FOREIGN KEY (CountryId) REFERENCES R_Countrys(CountryId);
</v>
      </c>
    </row>
    <row r="46" spans="3:15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  <c r="O46" t="str">
        <f t="shared" si="1"/>
        <v/>
      </c>
    </row>
    <row r="47" spans="3:15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  <c r="O47" t="str">
        <f t="shared" si="1"/>
        <v/>
      </c>
    </row>
    <row r="48" spans="3:15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  <c r="O48" t="str">
        <f t="shared" si="1"/>
        <v xml:space="preserve">ALTER TABLE R_Volunteers
 ADD CONSTRAINT FK_R_Volunteers_Addresss
 FOREIGN KEY (AddressId) REFERENCES R_Addresss(AddressId);
</v>
      </c>
    </row>
    <row r="49" spans="3:15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  <c r="O49" t="str">
        <f t="shared" si="1"/>
        <v/>
      </c>
    </row>
    <row r="50" spans="3:15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  <c r="O50" t="str">
        <f t="shared" si="1"/>
        <v/>
      </c>
    </row>
    <row r="51" spans="3:15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  <c r="O51" t="str">
        <f t="shared" si="1"/>
        <v/>
      </c>
    </row>
    <row r="52" spans="3:15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  <c r="O52" t="str">
        <f t="shared" si="1"/>
        <v/>
      </c>
    </row>
    <row r="53" spans="3:15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  <c r="O53" t="str">
        <f t="shared" si="1"/>
        <v/>
      </c>
    </row>
    <row r="54" spans="3:15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  <c r="O54" t="str">
        <f t="shared" si="1"/>
        <v/>
      </c>
    </row>
    <row r="55" spans="3:15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  <c r="O55" t="str">
        <f t="shared" si="1"/>
        <v/>
      </c>
    </row>
    <row r="56" spans="3:15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  <c r="O56" t="str">
        <f t="shared" si="1"/>
        <v/>
      </c>
    </row>
    <row r="57" spans="3:15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  <c r="O57" t="str">
        <f t="shared" si="1"/>
        <v/>
      </c>
    </row>
    <row r="58" spans="3:15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  <c r="O58" t="str">
        <f t="shared" si="1"/>
        <v/>
      </c>
    </row>
    <row r="59" spans="3:15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  <c r="O59" t="str">
        <f t="shared" si="1"/>
        <v/>
      </c>
    </row>
    <row r="60" spans="3:15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  <c r="O60" t="str">
        <f t="shared" si="1"/>
        <v/>
      </c>
    </row>
    <row r="61" spans="3:15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  <c r="O61" t="str">
        <f t="shared" si="1"/>
        <v/>
      </c>
    </row>
    <row r="62" spans="3:15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  <c r="O62" t="str">
        <f t="shared" si="1"/>
        <v/>
      </c>
    </row>
    <row r="63" spans="3:15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  <c r="O63" t="str">
        <f t="shared" si="1"/>
        <v xml:space="preserve">ALTER TABLE R_Beneficiarys
 ADD CONSTRAINT FK_R_Beneficiarys_Addresss
 FOREIGN KEY (AddressId) REFERENCES R_Addresss(AddressId);
</v>
      </c>
    </row>
    <row r="64" spans="3:15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  <c r="O64" t="str">
        <f t="shared" si="1"/>
        <v/>
      </c>
    </row>
    <row r="65" spans="3:15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  <c r="O65" t="str">
        <f t="shared" si="1"/>
        <v/>
      </c>
    </row>
    <row r="66" spans="3:15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  <c r="O66" t="str">
        <f t="shared" si="1"/>
        <v/>
      </c>
    </row>
    <row r="67" spans="3:15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0" si="2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  <c r="O67" t="str">
        <f t="shared" ref="O67:O130" si="3">IF(EXACT(H67,"X"),"ALTER TABLE " &amp; C67 &amp; D67 &amp; "s
 ADD CONSTRAINT FK_" &amp; C67 &amp; D67 &amp; "s_" &amp; SUBSTITUTE(E67,"Id","") &amp; "s
 FOREIGN KEY (" &amp; E67 &amp; ") REFERENCES " &amp; C67 &amp; SUBSTITUTE(E67,"Id","") &amp; "s(" &amp; E67 &amp; ");
","")</f>
        <v/>
      </c>
    </row>
    <row r="68" spans="3:15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2"/>
        <v xml:space="preserve">    Description nvarchar(max) NULL,</v>
      </c>
      <c r="O68" t="str">
        <f t="shared" si="3"/>
        <v/>
      </c>
    </row>
    <row r="69" spans="3:15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2"/>
        <v xml:space="preserve">    Active BIT NOT NULL,</v>
      </c>
      <c r="O69" t="str">
        <f t="shared" si="3"/>
        <v/>
      </c>
    </row>
    <row r="70" spans="3:15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2"/>
        <v xml:space="preserve">    IsDeleted BIT NOT NULL,</v>
      </c>
      <c r="O70" t="str">
        <f t="shared" si="3"/>
        <v/>
      </c>
    </row>
    <row r="71" spans="3:15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2"/>
        <v xml:space="preserve">    CreateBy INT NULL,</v>
      </c>
      <c r="O71" t="str">
        <f t="shared" si="3"/>
        <v/>
      </c>
    </row>
    <row r="72" spans="3:15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2"/>
        <v xml:space="preserve">    CreateOn DATETIME NULL,</v>
      </c>
      <c r="O72" t="str">
        <f t="shared" si="3"/>
        <v/>
      </c>
    </row>
    <row r="73" spans="3:15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2"/>
        <v xml:space="preserve">    UpdateBy INT NULL,</v>
      </c>
      <c r="O73" t="str">
        <f t="shared" si="3"/>
        <v/>
      </c>
    </row>
    <row r="74" spans="3:15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2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  <c r="O74" t="str">
        <f t="shared" si="3"/>
        <v/>
      </c>
    </row>
    <row r="75" spans="3:15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2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  <c r="O75" t="str">
        <f t="shared" si="3"/>
        <v/>
      </c>
    </row>
    <row r="76" spans="3:15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2"/>
        <v xml:space="preserve">    BenificiaryId INT NULL,</v>
      </c>
      <c r="O76" t="str">
        <f t="shared" si="3"/>
        <v xml:space="preserve">ALTER TABLE R_BenificiaryMembers
 ADD CONSTRAINT FK_R_BenificiaryMembers_Benificiarys
 FOREIGN KEY (BenificiaryId) REFERENCES R_Benificiarys(BenificiaryId);
</v>
      </c>
    </row>
    <row r="77" spans="3:15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2"/>
        <v xml:space="preserve">    Name nvarchar(max) NULL,</v>
      </c>
      <c r="O77" t="str">
        <f t="shared" si="3"/>
        <v/>
      </c>
    </row>
    <row r="78" spans="3:15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2"/>
        <v xml:space="preserve">    IsChild BIT NOT NULL,</v>
      </c>
      <c r="O78" t="str">
        <f t="shared" si="3"/>
        <v/>
      </c>
    </row>
    <row r="79" spans="3:15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2"/>
        <v xml:space="preserve">    Description nvarchar(max) NULL,</v>
      </c>
      <c r="O79" t="str">
        <f t="shared" si="3"/>
        <v/>
      </c>
    </row>
    <row r="80" spans="3:15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2"/>
        <v xml:space="preserve">    BirthDate DATETIME NULL,</v>
      </c>
      <c r="O80" t="str">
        <f t="shared" si="3"/>
        <v/>
      </c>
    </row>
    <row r="81" spans="3:15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2"/>
        <v xml:space="preserve">    Active BIT NOT NULL,</v>
      </c>
      <c r="O81" t="str">
        <f t="shared" si="3"/>
        <v/>
      </c>
    </row>
    <row r="82" spans="3:15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2"/>
        <v xml:space="preserve">    IsDeleted BIT NOT NULL,</v>
      </c>
      <c r="O82" t="str">
        <f t="shared" si="3"/>
        <v/>
      </c>
    </row>
    <row r="83" spans="3:15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2"/>
        <v xml:space="preserve">    CreateBy INT NULL,</v>
      </c>
      <c r="O83" t="str">
        <f t="shared" si="3"/>
        <v/>
      </c>
    </row>
    <row r="84" spans="3:15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2"/>
        <v xml:space="preserve">    CreateOn DATETIME NULL,</v>
      </c>
      <c r="O84" t="str">
        <f t="shared" si="3"/>
        <v/>
      </c>
    </row>
    <row r="85" spans="3:15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2"/>
        <v xml:space="preserve">    UpdateBy INT NULL,</v>
      </c>
      <c r="O85" t="str">
        <f t="shared" si="3"/>
        <v/>
      </c>
    </row>
    <row r="86" spans="3:15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2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  <c r="O86" t="str">
        <f t="shared" si="3"/>
        <v/>
      </c>
    </row>
    <row r="87" spans="3:15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2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  <c r="O87" t="str">
        <f t="shared" si="3"/>
        <v/>
      </c>
    </row>
    <row r="88" spans="3:15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2"/>
        <v xml:space="preserve">    Name nvarchar(max) NULL,</v>
      </c>
      <c r="O88" t="str">
        <f t="shared" si="3"/>
        <v/>
      </c>
    </row>
    <row r="89" spans="3:15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2"/>
        <v xml:space="preserve">    Description nvarchar(max) NULL,</v>
      </c>
      <c r="O89" t="str">
        <f t="shared" si="3"/>
        <v/>
      </c>
    </row>
    <row r="90" spans="3:15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2"/>
        <v xml:space="preserve">    Category nvarchar(max) NULL,</v>
      </c>
      <c r="O90" t="str">
        <f t="shared" si="3"/>
        <v/>
      </c>
    </row>
    <row r="91" spans="3:15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2"/>
        <v xml:space="preserve">    Photo INT NULL,</v>
      </c>
      <c r="O91" t="str">
        <f t="shared" si="3"/>
        <v/>
      </c>
    </row>
    <row r="92" spans="3:15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2"/>
        <v xml:space="preserve">    QuantityInStock FLOAT NULL,</v>
      </c>
      <c r="O92" t="str">
        <f t="shared" si="3"/>
        <v/>
      </c>
    </row>
    <row r="93" spans="3:15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2"/>
        <v xml:space="preserve">    MinimumQuantityNeeded FLOAT NULL,</v>
      </c>
      <c r="O93" t="str">
        <f t="shared" si="3"/>
        <v/>
      </c>
    </row>
    <row r="94" spans="3:15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2"/>
        <v xml:space="preserve">    PricePerUnit FLOAT NULL,</v>
      </c>
      <c r="O94" t="str">
        <f t="shared" si="3"/>
        <v/>
      </c>
    </row>
    <row r="95" spans="3:15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2"/>
        <v xml:space="preserve">    StorageLocation nvarchar(max) NULL,</v>
      </c>
      <c r="O95" t="str">
        <f t="shared" si="3"/>
        <v/>
      </c>
    </row>
    <row r="96" spans="3:15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2"/>
        <v xml:space="preserve">    Active BIT NOT NULL,</v>
      </c>
      <c r="O96" t="str">
        <f t="shared" si="3"/>
        <v/>
      </c>
    </row>
    <row r="97" spans="3:15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2"/>
        <v xml:space="preserve">    IsDeleted BIT NOT NULL,</v>
      </c>
      <c r="O97" t="str">
        <f t="shared" si="3"/>
        <v/>
      </c>
    </row>
    <row r="98" spans="3:15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2"/>
        <v xml:space="preserve">    CreateBy INT NULL,</v>
      </c>
      <c r="O98" t="str">
        <f t="shared" si="3"/>
        <v/>
      </c>
    </row>
    <row r="99" spans="3:15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2"/>
        <v xml:space="preserve">    CreateOn DATETIME NULL,</v>
      </c>
      <c r="O99" t="str">
        <f t="shared" si="3"/>
        <v/>
      </c>
    </row>
    <row r="100" spans="3:15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2"/>
        <v xml:space="preserve">    UpdateBy INT NULL,</v>
      </c>
      <c r="O100" t="str">
        <f t="shared" si="3"/>
        <v/>
      </c>
    </row>
    <row r="101" spans="3:15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2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  <c r="O101" t="str">
        <f t="shared" si="3"/>
        <v/>
      </c>
    </row>
    <row r="102" spans="3:15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2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  <c r="O102" t="str">
        <f t="shared" si="3"/>
        <v/>
      </c>
    </row>
    <row r="103" spans="3:15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2"/>
        <v xml:space="preserve">    Name nvarchar(max) NULL,</v>
      </c>
      <c r="O103" t="str">
        <f t="shared" si="3"/>
        <v/>
      </c>
    </row>
    <row r="104" spans="3:15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2"/>
        <v xml:space="preserve">    RouteTypeId INT NULL,</v>
      </c>
      <c r="O104" t="str">
        <f t="shared" si="3"/>
        <v xml:space="preserve">ALTER TABLE R_PlannedRoutes
 ADD CONSTRAINT FK_R_PlannedRoutes_RouteTypes
 FOREIGN KEY (RouteTypeId) REFERENCES R_RouteTypes(RouteTypeId);
</v>
      </c>
    </row>
    <row r="105" spans="3:15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2"/>
        <v xml:space="preserve">    TransportTypeId INT NULL,</v>
      </c>
      <c r="O105" t="str">
        <f t="shared" si="3"/>
        <v xml:space="preserve">ALTER TABLE R_PlannedRoutes
 ADD CONSTRAINT FK_R_PlannedRoutes_TransportTypes
 FOREIGN KEY (TransportTypeId) REFERENCES R_TransportTypes(TransportTypeId);
</v>
      </c>
    </row>
    <row r="106" spans="3:15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2"/>
        <v xml:space="preserve">    Description nvarchar(max) NULL,</v>
      </c>
      <c r="O106" t="str">
        <f t="shared" si="3"/>
        <v/>
      </c>
    </row>
    <row r="107" spans="3:15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2"/>
        <v xml:space="preserve">    StartHour DATETIME NULL,</v>
      </c>
      <c r="O107" t="str">
        <f t="shared" si="3"/>
        <v/>
      </c>
    </row>
    <row r="108" spans="3:15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2"/>
        <v xml:space="preserve">    EstimatedDuration INT NULL,</v>
      </c>
      <c r="O108" t="str">
        <f t="shared" si="3"/>
        <v/>
      </c>
    </row>
    <row r="109" spans="3:15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2"/>
        <v xml:space="preserve">    TotalDistance FLOAT NULL,</v>
      </c>
      <c r="O109" t="str">
        <f t="shared" si="3"/>
        <v/>
      </c>
    </row>
    <row r="110" spans="3:15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2"/>
        <v xml:space="preserve">    RouteDayOfTheWeek nvarchar(max) NULL,</v>
      </c>
      <c r="O110" t="str">
        <f t="shared" si="3"/>
        <v/>
      </c>
    </row>
    <row r="111" spans="3:15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2"/>
        <v xml:space="preserve">    Active BIT NOT NULL,</v>
      </c>
      <c r="O111" t="str">
        <f t="shared" si="3"/>
        <v/>
      </c>
    </row>
    <row r="112" spans="3:15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2"/>
        <v xml:space="preserve">    IsDeleted BIT NOT NULL,</v>
      </c>
      <c r="O112" t="str">
        <f t="shared" si="3"/>
        <v/>
      </c>
    </row>
    <row r="113" spans="3:15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2"/>
        <v xml:space="preserve">    CreateBy INT NULL,</v>
      </c>
      <c r="O113" t="str">
        <f t="shared" si="3"/>
        <v/>
      </c>
    </row>
    <row r="114" spans="3:15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2"/>
        <v xml:space="preserve">    CreateOn DATETIME NULL,</v>
      </c>
      <c r="O114" t="str">
        <f t="shared" si="3"/>
        <v/>
      </c>
    </row>
    <row r="115" spans="3:15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2"/>
        <v xml:space="preserve">    UpdateBy INT NULL,</v>
      </c>
      <c r="O115" t="str">
        <f t="shared" si="3"/>
        <v/>
      </c>
    </row>
    <row r="116" spans="3:15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2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  <c r="O116" t="str">
        <f t="shared" si="3"/>
        <v/>
      </c>
    </row>
    <row r="117" spans="3:15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2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  <c r="O117" t="str">
        <f t="shared" si="3"/>
        <v/>
      </c>
    </row>
    <row r="118" spans="3:15" x14ac:dyDescent="0.3">
      <c r="C118" t="s">
        <v>57</v>
      </c>
      <c r="D118" s="1" t="s">
        <v>71</v>
      </c>
      <c r="E118" t="s">
        <v>31</v>
      </c>
      <c r="F118" t="s">
        <v>27</v>
      </c>
      <c r="J118" s="7" t="s">
        <v>9</v>
      </c>
      <c r="N118" t="str">
        <f t="shared" si="2"/>
        <v xml:space="preserve">    Name nvarchar(max) NOT NULL,</v>
      </c>
      <c r="O118" t="str">
        <f t="shared" si="3"/>
        <v/>
      </c>
    </row>
    <row r="119" spans="3:15" x14ac:dyDescent="0.3">
      <c r="C119" t="s">
        <v>57</v>
      </c>
      <c r="D119" s="1" t="s">
        <v>71</v>
      </c>
      <c r="E119" t="s">
        <v>62</v>
      </c>
      <c r="F119" t="s">
        <v>19</v>
      </c>
      <c r="N119" t="str">
        <f t="shared" si="2"/>
        <v xml:space="preserve">    Latitude FLOAT NULL,</v>
      </c>
      <c r="O119" t="str">
        <f t="shared" si="3"/>
        <v/>
      </c>
    </row>
    <row r="120" spans="3:15" x14ac:dyDescent="0.3">
      <c r="C120" t="s">
        <v>57</v>
      </c>
      <c r="D120" s="1" t="s">
        <v>71</v>
      </c>
      <c r="E120" t="s">
        <v>63</v>
      </c>
      <c r="F120" t="s">
        <v>19</v>
      </c>
      <c r="N120" t="str">
        <f t="shared" si="2"/>
        <v xml:space="preserve">    Longitude FLOAT NULL,</v>
      </c>
      <c r="O120" t="str">
        <f t="shared" si="3"/>
        <v/>
      </c>
    </row>
    <row r="121" spans="3:15" x14ac:dyDescent="0.3">
      <c r="C121" t="s">
        <v>57</v>
      </c>
      <c r="D121" s="1" t="s">
        <v>71</v>
      </c>
      <c r="E121" t="s">
        <v>124</v>
      </c>
      <c r="F121" t="s">
        <v>8</v>
      </c>
      <c r="H121" s="7" t="s">
        <v>9</v>
      </c>
      <c r="N121" t="str">
        <f t="shared" si="2"/>
        <v xml:space="preserve">    AddressId INT NULL,</v>
      </c>
      <c r="O121" t="str">
        <f t="shared" si="3"/>
        <v xml:space="preserve">ALTER TABLE R_Checkpoints
 ADD CONSTRAINT FK_R_Checkpoints_Addresss
 FOREIGN KEY (AddressId) REFERENCES R_Addresss(AddressId);
</v>
      </c>
    </row>
    <row r="122" spans="3:15" x14ac:dyDescent="0.3">
      <c r="C122" t="s">
        <v>57</v>
      </c>
      <c r="D122" s="1" t="s">
        <v>71</v>
      </c>
      <c r="E122" t="s">
        <v>164</v>
      </c>
      <c r="F122" t="s">
        <v>8</v>
      </c>
      <c r="J122" s="7" t="s">
        <v>9</v>
      </c>
      <c r="N122" t="str">
        <f t="shared" si="2"/>
        <v xml:space="preserve">    EstimatedTimeArrival INT NOT NULL,</v>
      </c>
      <c r="O122" t="str">
        <f t="shared" si="3"/>
        <v/>
      </c>
    </row>
    <row r="123" spans="3:15" x14ac:dyDescent="0.3">
      <c r="C123" t="s">
        <v>57</v>
      </c>
      <c r="D123" s="1" t="s">
        <v>71</v>
      </c>
      <c r="E123" t="s">
        <v>165</v>
      </c>
      <c r="F123" t="s">
        <v>11</v>
      </c>
      <c r="N123" t="str">
        <f t="shared" si="2"/>
        <v xml:space="preserve">    MinimumTime DATETIME NULL,</v>
      </c>
      <c r="O123" t="str">
        <f t="shared" si="3"/>
        <v/>
      </c>
    </row>
    <row r="124" spans="3:15" x14ac:dyDescent="0.3">
      <c r="C124" t="s">
        <v>57</v>
      </c>
      <c r="D124" s="1" t="s">
        <v>71</v>
      </c>
      <c r="E124" t="s">
        <v>166</v>
      </c>
      <c r="F124" t="s">
        <v>11</v>
      </c>
      <c r="N124" t="str">
        <f t="shared" si="2"/>
        <v xml:space="preserve">    MaximumTime DATETIME NULL,</v>
      </c>
      <c r="O124" t="str">
        <f t="shared" si="3"/>
        <v/>
      </c>
    </row>
    <row r="125" spans="3:15" x14ac:dyDescent="0.3">
      <c r="C125" t="s">
        <v>57</v>
      </c>
      <c r="D125" s="1" t="s">
        <v>71</v>
      </c>
      <c r="E125" t="s">
        <v>18</v>
      </c>
      <c r="F125" t="s">
        <v>10</v>
      </c>
      <c r="J125" s="7" t="s">
        <v>9</v>
      </c>
      <c r="N125" t="str">
        <f t="shared" si="2"/>
        <v xml:space="preserve">    Active BIT NOT NULL,</v>
      </c>
      <c r="O125" t="str">
        <f t="shared" si="3"/>
        <v/>
      </c>
    </row>
    <row r="126" spans="3:15" x14ac:dyDescent="0.3">
      <c r="C126" t="s">
        <v>57</v>
      </c>
      <c r="D126" s="1" t="s">
        <v>71</v>
      </c>
      <c r="E126" t="s">
        <v>20</v>
      </c>
      <c r="F126" t="s">
        <v>10</v>
      </c>
      <c r="J126" s="7" t="s">
        <v>9</v>
      </c>
      <c r="N126" t="str">
        <f t="shared" si="2"/>
        <v xml:space="preserve">    IsDeleted BIT NOT NULL,</v>
      </c>
      <c r="O126" t="str">
        <f t="shared" si="3"/>
        <v/>
      </c>
    </row>
    <row r="127" spans="3:15" x14ac:dyDescent="0.3">
      <c r="C127" t="s">
        <v>57</v>
      </c>
      <c r="D127" s="1" t="s">
        <v>71</v>
      </c>
      <c r="E127" t="s">
        <v>12</v>
      </c>
      <c r="F127" t="s">
        <v>8</v>
      </c>
      <c r="N127" t="str">
        <f t="shared" si="2"/>
        <v xml:space="preserve">    CreateBy INT NULL,</v>
      </c>
      <c r="O127" t="str">
        <f t="shared" si="3"/>
        <v/>
      </c>
    </row>
    <row r="128" spans="3:15" x14ac:dyDescent="0.3">
      <c r="C128" t="s">
        <v>57</v>
      </c>
      <c r="D128" s="1" t="s">
        <v>71</v>
      </c>
      <c r="E128" t="s">
        <v>13</v>
      </c>
      <c r="F128" t="s">
        <v>11</v>
      </c>
      <c r="N128" t="str">
        <f t="shared" si="2"/>
        <v xml:space="preserve">    CreateOn DATETIME NULL,</v>
      </c>
      <c r="O128" t="str">
        <f t="shared" si="3"/>
        <v/>
      </c>
    </row>
    <row r="129" spans="3:15" x14ac:dyDescent="0.3">
      <c r="C129" t="s">
        <v>57</v>
      </c>
      <c r="D129" s="1" t="s">
        <v>71</v>
      </c>
      <c r="E129" t="s">
        <v>14</v>
      </c>
      <c r="F129" t="s">
        <v>8</v>
      </c>
      <c r="N129" t="str">
        <f t="shared" si="2"/>
        <v xml:space="preserve">    UpdateBy INT NULL,</v>
      </c>
      <c r="O129" t="str">
        <f t="shared" si="3"/>
        <v/>
      </c>
    </row>
    <row r="130" spans="3:15" x14ac:dyDescent="0.3">
      <c r="C130" t="s">
        <v>57</v>
      </c>
      <c r="D130" s="1" t="s">
        <v>71</v>
      </c>
      <c r="E130" t="s">
        <v>15</v>
      </c>
      <c r="F130" t="s">
        <v>11</v>
      </c>
      <c r="N130" t="str">
        <f t="shared" si="2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  <c r="O130" t="str">
        <f t="shared" si="3"/>
        <v/>
      </c>
    </row>
    <row r="131" spans="3:15" x14ac:dyDescent="0.3">
      <c r="C131" t="s">
        <v>57</v>
      </c>
      <c r="D131" s="1" t="s">
        <v>72</v>
      </c>
      <c r="E131" t="s">
        <v>167</v>
      </c>
      <c r="F131" t="s">
        <v>8</v>
      </c>
      <c r="G131" s="7" t="s">
        <v>9</v>
      </c>
      <c r="J131" s="7" t="s">
        <v>9</v>
      </c>
      <c r="N131" t="str">
        <f t="shared" ref="N131:N194" si="4">IF(EXACT(D130,D131),"",
"/************************************************************/
/*****              " &amp; C131 &amp; D131 &amp; "                    *****/
/************************************************************/
IF  EXISTS (SELECT * FROM sys.objects WHERE object_id = OBJECT_ID(N'" &amp; A131 &amp; "[" &amp; B131 &amp; C131 &amp; D131 &amp; "]') AND type in (N'U'))
DROP TABLE " &amp; A131 &amp; "[" &amp; B131 &amp; C131 &amp; D131 &amp; "]
GO
CREATE TABLE " &amp; A131 &amp; B131 &amp; C131 &amp; D131 &amp; "
    (
") &amp; "    " &amp; E131 &amp; " " &amp; F131 &amp; IF(EXACT(J131, "X"), " NOT NULL", " NULL") &amp; IF(AND(EXACT(G131,"X"),NOT(EXACT(H131,"X")))," IDENTITY (1, 1)","") &amp; IF(EXACT(D132,D131),",","")
&amp; IF(EXACT(D132,D131),"","
    )  ON [PRIMARY]
GO
ALTER TABLE " &amp; A131 &amp; B131 &amp; C131 &amp; D131 &amp; " ADD CONSTRAINT
    PK_" &amp; B131 &amp; C131 &amp; D131 &amp; " PRIMARY KEY CLUSTERED 
    (
    " &amp; D131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  <c r="O131" t="str">
        <f t="shared" ref="O131:O194" si="5">IF(EXACT(H131,"X"),"ALTER TABLE " &amp; C131 &amp; D131 &amp; "s
 ADD CONSTRAINT FK_" &amp; C131 &amp; D131 &amp; "s_" &amp; SUBSTITUTE(E131,"Id","") &amp; "s
 FOREIGN KEY (" &amp; E131 &amp; ") REFERENCES " &amp; C131 &amp; SUBSTITUTE(E131,"Id","") &amp; "s(" &amp; E131 &amp; ");
","")</f>
        <v/>
      </c>
    </row>
    <row r="132" spans="3:15" x14ac:dyDescent="0.3">
      <c r="C132" t="s">
        <v>57</v>
      </c>
      <c r="D132" s="1" t="s">
        <v>72</v>
      </c>
      <c r="E132" t="s">
        <v>31</v>
      </c>
      <c r="F132" t="s">
        <v>27</v>
      </c>
      <c r="N132" t="str">
        <f t="shared" si="4"/>
        <v xml:space="preserve">    Name nvarchar(max) NULL,</v>
      </c>
      <c r="O132" t="str">
        <f t="shared" si="5"/>
        <v/>
      </c>
    </row>
    <row r="133" spans="3:15" x14ac:dyDescent="0.3">
      <c r="C133" t="s">
        <v>57</v>
      </c>
      <c r="D133" s="1" t="s">
        <v>72</v>
      </c>
      <c r="E133" t="s">
        <v>168</v>
      </c>
      <c r="F133" t="s">
        <v>27</v>
      </c>
      <c r="N133" t="str">
        <f t="shared" si="4"/>
        <v xml:space="preserve">    PersonResponsible nvarchar(max) NULL,</v>
      </c>
      <c r="O133" t="str">
        <f t="shared" si="5"/>
        <v/>
      </c>
    </row>
    <row r="134" spans="3:15" x14ac:dyDescent="0.3">
      <c r="C134" t="s">
        <v>57</v>
      </c>
      <c r="D134" s="1" t="s">
        <v>72</v>
      </c>
      <c r="E134" t="s">
        <v>86</v>
      </c>
      <c r="F134" t="s">
        <v>8</v>
      </c>
      <c r="N134" t="str">
        <f t="shared" si="4"/>
        <v xml:space="preserve">    Photo INT NULL,</v>
      </c>
      <c r="O134" t="str">
        <f t="shared" si="5"/>
        <v/>
      </c>
    </row>
    <row r="135" spans="3:15" x14ac:dyDescent="0.3">
      <c r="C135" t="s">
        <v>57</v>
      </c>
      <c r="D135" s="1" t="s">
        <v>72</v>
      </c>
      <c r="E135" t="s">
        <v>124</v>
      </c>
      <c r="F135" t="s">
        <v>8</v>
      </c>
      <c r="N135" t="str">
        <f t="shared" si="4"/>
        <v xml:space="preserve">    AddressId INT NULL,</v>
      </c>
      <c r="O135" t="str">
        <f t="shared" si="5"/>
        <v/>
      </c>
    </row>
    <row r="136" spans="3:15" x14ac:dyDescent="0.3">
      <c r="C136" t="s">
        <v>57</v>
      </c>
      <c r="D136" s="1" t="s">
        <v>72</v>
      </c>
      <c r="E136" t="s">
        <v>169</v>
      </c>
      <c r="F136" t="s">
        <v>11</v>
      </c>
      <c r="H136" s="7" t="s">
        <v>9</v>
      </c>
      <c r="N136" t="str">
        <f t="shared" si="4"/>
        <v xml:space="preserve">    OpeningDate DATETIME NULL,</v>
      </c>
      <c r="O136" t="str">
        <f t="shared" si="5"/>
        <v xml:space="preserve">ALTER TABLE R_Nucleos
 ADD CONSTRAINT FK_R_Nucleos_OpeningDates
 FOREIGN KEY (OpeningDate) REFERENCES R_OpeningDates(OpeningDate);
</v>
      </c>
    </row>
    <row r="137" spans="3:15" x14ac:dyDescent="0.3">
      <c r="C137" t="s">
        <v>57</v>
      </c>
      <c r="D137" s="1" t="s">
        <v>72</v>
      </c>
      <c r="E137" t="s">
        <v>170</v>
      </c>
      <c r="F137" t="s">
        <v>27</v>
      </c>
      <c r="N137" t="str">
        <f t="shared" si="4"/>
        <v xml:space="preserve">    PrimaryPhoneNumber nvarchar(max) NULL,</v>
      </c>
      <c r="O137" t="str">
        <f t="shared" si="5"/>
        <v/>
      </c>
    </row>
    <row r="138" spans="3:15" x14ac:dyDescent="0.3">
      <c r="C138" t="s">
        <v>57</v>
      </c>
      <c r="D138" s="1" t="s">
        <v>72</v>
      </c>
      <c r="E138" t="s">
        <v>171</v>
      </c>
      <c r="F138" t="s">
        <v>27</v>
      </c>
      <c r="N138" t="str">
        <f t="shared" si="4"/>
        <v xml:space="preserve">    PrimaryEmail nvarchar(max) NULL,</v>
      </c>
      <c r="O138" t="str">
        <f t="shared" si="5"/>
        <v/>
      </c>
    </row>
    <row r="139" spans="3:15" x14ac:dyDescent="0.3">
      <c r="C139" t="s">
        <v>57</v>
      </c>
      <c r="D139" s="1" t="s">
        <v>72</v>
      </c>
      <c r="E139" t="s">
        <v>18</v>
      </c>
      <c r="F139" t="s">
        <v>10</v>
      </c>
      <c r="J139" s="7" t="s">
        <v>9</v>
      </c>
      <c r="N139" t="str">
        <f t="shared" si="4"/>
        <v xml:space="preserve">    Active BIT NOT NULL,</v>
      </c>
      <c r="O139" t="str">
        <f t="shared" si="5"/>
        <v/>
      </c>
    </row>
    <row r="140" spans="3:15" x14ac:dyDescent="0.3">
      <c r="C140" t="s">
        <v>57</v>
      </c>
      <c r="D140" s="1" t="s">
        <v>72</v>
      </c>
      <c r="E140" t="s">
        <v>20</v>
      </c>
      <c r="F140" t="s">
        <v>10</v>
      </c>
      <c r="J140" s="7" t="s">
        <v>9</v>
      </c>
      <c r="N140" t="str">
        <f t="shared" si="4"/>
        <v xml:space="preserve">    IsDeleted BIT NOT NULL,</v>
      </c>
      <c r="O140" t="str">
        <f t="shared" si="5"/>
        <v/>
      </c>
    </row>
    <row r="141" spans="3:15" x14ac:dyDescent="0.3">
      <c r="C141" t="s">
        <v>57</v>
      </c>
      <c r="D141" s="1" t="s">
        <v>72</v>
      </c>
      <c r="E141" t="s">
        <v>12</v>
      </c>
      <c r="F141" t="s">
        <v>8</v>
      </c>
      <c r="N141" t="str">
        <f t="shared" si="4"/>
        <v xml:space="preserve">    CreateBy INT NULL,</v>
      </c>
      <c r="O141" t="str">
        <f t="shared" si="5"/>
        <v/>
      </c>
    </row>
    <row r="142" spans="3:15" x14ac:dyDescent="0.3">
      <c r="C142" t="s">
        <v>57</v>
      </c>
      <c r="D142" s="1" t="s">
        <v>72</v>
      </c>
      <c r="E142" t="s">
        <v>13</v>
      </c>
      <c r="F142" t="s">
        <v>11</v>
      </c>
      <c r="N142" t="str">
        <f t="shared" si="4"/>
        <v xml:space="preserve">    CreateOn DATETIME NULL,</v>
      </c>
      <c r="O142" t="str">
        <f t="shared" si="5"/>
        <v/>
      </c>
    </row>
    <row r="143" spans="3:15" x14ac:dyDescent="0.3">
      <c r="C143" t="s">
        <v>57</v>
      </c>
      <c r="D143" s="1" t="s">
        <v>72</v>
      </c>
      <c r="E143" t="s">
        <v>14</v>
      </c>
      <c r="F143" t="s">
        <v>8</v>
      </c>
      <c r="N143" t="str">
        <f t="shared" si="4"/>
        <v xml:space="preserve">    UpdateBy INT NULL,</v>
      </c>
      <c r="O143" t="str">
        <f t="shared" si="5"/>
        <v/>
      </c>
    </row>
    <row r="144" spans="3:15" x14ac:dyDescent="0.3">
      <c r="C144" t="s">
        <v>57</v>
      </c>
      <c r="D144" s="1" t="s">
        <v>72</v>
      </c>
      <c r="E144" t="s">
        <v>15</v>
      </c>
      <c r="F144" t="s">
        <v>11</v>
      </c>
      <c r="N144" t="str">
        <f t="shared" si="4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  <c r="O144" t="str">
        <f t="shared" si="5"/>
        <v/>
      </c>
    </row>
    <row r="145" spans="3:15" x14ac:dyDescent="0.3">
      <c r="C145" t="s">
        <v>57</v>
      </c>
      <c r="D145" s="1" t="s">
        <v>73</v>
      </c>
      <c r="E145" t="s">
        <v>180</v>
      </c>
      <c r="F145" t="s">
        <v>8</v>
      </c>
      <c r="G145" s="7" t="s">
        <v>9</v>
      </c>
      <c r="J145" s="7" t="s">
        <v>9</v>
      </c>
      <c r="N145" t="str">
        <f t="shared" si="4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  <c r="O145" t="str">
        <f t="shared" si="5"/>
        <v/>
      </c>
    </row>
    <row r="146" spans="3:15" x14ac:dyDescent="0.3">
      <c r="C146" t="s">
        <v>57</v>
      </c>
      <c r="D146" s="1" t="s">
        <v>73</v>
      </c>
      <c r="E146" t="s">
        <v>31</v>
      </c>
      <c r="F146" t="s">
        <v>27</v>
      </c>
      <c r="J146" s="7" t="s">
        <v>9</v>
      </c>
      <c r="N146" t="str">
        <f t="shared" si="4"/>
        <v xml:space="preserve">    Name nvarchar(max) NOT NULL,</v>
      </c>
      <c r="O146" t="str">
        <f t="shared" si="5"/>
        <v/>
      </c>
    </row>
    <row r="147" spans="3:15" x14ac:dyDescent="0.3">
      <c r="C147" t="s">
        <v>57</v>
      </c>
      <c r="D147" s="1" t="s">
        <v>73</v>
      </c>
      <c r="E147" t="s">
        <v>7</v>
      </c>
      <c r="F147" t="s">
        <v>27</v>
      </c>
      <c r="N147" t="str">
        <f t="shared" si="4"/>
        <v xml:space="preserve">    Description nvarchar(max) NULL,</v>
      </c>
      <c r="O147" t="str">
        <f t="shared" si="5"/>
        <v/>
      </c>
    </row>
    <row r="148" spans="3:15" x14ac:dyDescent="0.3">
      <c r="C148" t="s">
        <v>57</v>
      </c>
      <c r="D148" s="1" t="s">
        <v>73</v>
      </c>
      <c r="E148" t="s">
        <v>181</v>
      </c>
      <c r="F148" t="s">
        <v>27</v>
      </c>
      <c r="N148" t="str">
        <f t="shared" si="4"/>
        <v xml:space="preserve">    FoodCategory nvarchar(max) NULL,</v>
      </c>
      <c r="O148" t="str">
        <f t="shared" si="5"/>
        <v/>
      </c>
    </row>
    <row r="149" spans="3:15" x14ac:dyDescent="0.3">
      <c r="C149" t="s">
        <v>57</v>
      </c>
      <c r="D149" s="1" t="s">
        <v>73</v>
      </c>
      <c r="E149" t="s">
        <v>182</v>
      </c>
      <c r="F149" t="s">
        <v>8</v>
      </c>
      <c r="N149" t="str">
        <f t="shared" si="4"/>
        <v xml:space="preserve">    Calories INT NULL,</v>
      </c>
      <c r="O149" t="str">
        <f t="shared" si="5"/>
        <v/>
      </c>
    </row>
    <row r="150" spans="3:15" x14ac:dyDescent="0.3">
      <c r="C150" t="s">
        <v>57</v>
      </c>
      <c r="D150" s="1" t="s">
        <v>73</v>
      </c>
      <c r="E150" t="s">
        <v>183</v>
      </c>
      <c r="F150" t="s">
        <v>11</v>
      </c>
      <c r="N150" t="str">
        <f t="shared" si="4"/>
        <v xml:space="preserve">    AverageExpirationTime DATETIME NULL,</v>
      </c>
      <c r="O150" t="str">
        <f t="shared" si="5"/>
        <v/>
      </c>
    </row>
    <row r="151" spans="3:15" x14ac:dyDescent="0.3">
      <c r="C151" t="s">
        <v>57</v>
      </c>
      <c r="D151" s="1" t="s">
        <v>73</v>
      </c>
      <c r="E151" t="s">
        <v>184</v>
      </c>
      <c r="F151" t="s">
        <v>10</v>
      </c>
      <c r="J151" s="7" t="s">
        <v>9</v>
      </c>
      <c r="N151" t="str">
        <f t="shared" si="4"/>
        <v xml:space="preserve">    Liquid BIT NOT NULL,</v>
      </c>
      <c r="O151" t="str">
        <f t="shared" si="5"/>
        <v/>
      </c>
    </row>
    <row r="152" spans="3:15" x14ac:dyDescent="0.3">
      <c r="C152" t="s">
        <v>57</v>
      </c>
      <c r="D152" s="1" t="s">
        <v>73</v>
      </c>
      <c r="E152" t="s">
        <v>185</v>
      </c>
      <c r="F152" t="s">
        <v>10</v>
      </c>
      <c r="J152" s="7" t="s">
        <v>9</v>
      </c>
      <c r="N152" t="str">
        <f t="shared" si="4"/>
        <v xml:space="preserve">    NeedsRefrigeration BIT NOT NULL,</v>
      </c>
      <c r="O152" t="str">
        <f t="shared" si="5"/>
        <v/>
      </c>
    </row>
    <row r="153" spans="3:15" x14ac:dyDescent="0.3">
      <c r="C153" t="s">
        <v>57</v>
      </c>
      <c r="D153" s="1" t="s">
        <v>73</v>
      </c>
      <c r="E153" t="s">
        <v>18</v>
      </c>
      <c r="F153" t="s">
        <v>10</v>
      </c>
      <c r="J153" s="7" t="s">
        <v>9</v>
      </c>
      <c r="N153" t="str">
        <f t="shared" si="4"/>
        <v xml:space="preserve">    Active BIT NOT NULL,</v>
      </c>
      <c r="O153" t="str">
        <f t="shared" si="5"/>
        <v/>
      </c>
    </row>
    <row r="154" spans="3:15" x14ac:dyDescent="0.3">
      <c r="C154" t="s">
        <v>57</v>
      </c>
      <c r="D154" s="1" t="s">
        <v>73</v>
      </c>
      <c r="E154" t="s">
        <v>20</v>
      </c>
      <c r="F154" t="s">
        <v>10</v>
      </c>
      <c r="J154" s="7" t="s">
        <v>9</v>
      </c>
      <c r="N154" t="str">
        <f t="shared" si="4"/>
        <v xml:space="preserve">    IsDeleted BIT NOT NULL,</v>
      </c>
      <c r="O154" t="str">
        <f t="shared" si="5"/>
        <v/>
      </c>
    </row>
    <row r="155" spans="3:15" x14ac:dyDescent="0.3">
      <c r="C155" t="s">
        <v>57</v>
      </c>
      <c r="D155" s="1" t="s">
        <v>73</v>
      </c>
      <c r="E155" t="s">
        <v>12</v>
      </c>
      <c r="F155" t="s">
        <v>8</v>
      </c>
      <c r="N155" t="str">
        <f t="shared" si="4"/>
        <v xml:space="preserve">    CreateBy INT NULL,</v>
      </c>
      <c r="O155" t="str">
        <f t="shared" si="5"/>
        <v/>
      </c>
    </row>
    <row r="156" spans="3:15" x14ac:dyDescent="0.3">
      <c r="C156" t="s">
        <v>57</v>
      </c>
      <c r="D156" s="1" t="s">
        <v>73</v>
      </c>
      <c r="E156" t="s">
        <v>13</v>
      </c>
      <c r="F156" t="s">
        <v>11</v>
      </c>
      <c r="N156" t="str">
        <f t="shared" si="4"/>
        <v xml:space="preserve">    CreateOn DATETIME NULL,</v>
      </c>
      <c r="O156" t="str">
        <f t="shared" si="5"/>
        <v/>
      </c>
    </row>
    <row r="157" spans="3:15" x14ac:dyDescent="0.3">
      <c r="C157" t="s">
        <v>57</v>
      </c>
      <c r="D157" s="1" t="s">
        <v>73</v>
      </c>
      <c r="E157" t="s">
        <v>14</v>
      </c>
      <c r="F157" t="s">
        <v>8</v>
      </c>
      <c r="N157" t="str">
        <f t="shared" si="4"/>
        <v xml:space="preserve">    UpdateBy INT NULL,</v>
      </c>
      <c r="O157" t="str">
        <f t="shared" si="5"/>
        <v/>
      </c>
    </row>
    <row r="158" spans="3:15" x14ac:dyDescent="0.3">
      <c r="C158" t="s">
        <v>57</v>
      </c>
      <c r="D158" s="1" t="s">
        <v>73</v>
      </c>
      <c r="E158" t="s">
        <v>15</v>
      </c>
      <c r="F158" t="s">
        <v>11</v>
      </c>
      <c r="N158" t="str">
        <f t="shared" si="4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  <c r="O158" t="str">
        <f t="shared" si="5"/>
        <v/>
      </c>
    </row>
    <row r="159" spans="3:15" x14ac:dyDescent="0.3">
      <c r="C159" t="s">
        <v>57</v>
      </c>
      <c r="D159" s="1" t="s">
        <v>74</v>
      </c>
      <c r="E159" t="s">
        <v>186</v>
      </c>
      <c r="F159" t="s">
        <v>8</v>
      </c>
      <c r="G159" s="7" t="s">
        <v>9</v>
      </c>
      <c r="J159" s="7" t="s">
        <v>9</v>
      </c>
      <c r="N159" t="str">
        <f t="shared" si="4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  <c r="O159" t="str">
        <f t="shared" si="5"/>
        <v/>
      </c>
    </row>
    <row r="160" spans="3:15" x14ac:dyDescent="0.3">
      <c r="C160" t="s">
        <v>57</v>
      </c>
      <c r="D160" s="1" t="s">
        <v>74</v>
      </c>
      <c r="E160" s="1" t="s">
        <v>31</v>
      </c>
      <c r="F160" t="s">
        <v>27</v>
      </c>
      <c r="N160" t="str">
        <f t="shared" si="4"/>
        <v xml:space="preserve">    Name nvarchar(max) NULL,</v>
      </c>
      <c r="O160" t="str">
        <f t="shared" si="5"/>
        <v/>
      </c>
    </row>
    <row r="161" spans="3:15" x14ac:dyDescent="0.3">
      <c r="C161" t="s">
        <v>57</v>
      </c>
      <c r="D161" s="1" t="s">
        <v>74</v>
      </c>
      <c r="E161" s="1" t="s">
        <v>187</v>
      </c>
      <c r="F161" t="s">
        <v>19</v>
      </c>
      <c r="N161" t="str">
        <f t="shared" si="4"/>
        <v xml:space="preserve">    Quantity FLOAT NULL,</v>
      </c>
      <c r="O161" t="str">
        <f t="shared" si="5"/>
        <v/>
      </c>
    </row>
    <row r="162" spans="3:15" x14ac:dyDescent="0.3">
      <c r="C162" t="s">
        <v>57</v>
      </c>
      <c r="D162" s="1" t="s">
        <v>74</v>
      </c>
      <c r="E162" s="1" t="s">
        <v>180</v>
      </c>
      <c r="F162" t="s">
        <v>8</v>
      </c>
      <c r="N162" t="str">
        <f t="shared" si="4"/>
        <v xml:space="preserve">    FoodTemplateId INT NULL,</v>
      </c>
      <c r="O162" t="str">
        <f t="shared" si="5"/>
        <v/>
      </c>
    </row>
    <row r="163" spans="3:15" x14ac:dyDescent="0.3">
      <c r="C163" t="s">
        <v>57</v>
      </c>
      <c r="D163" s="1" t="s">
        <v>74</v>
      </c>
      <c r="E163" s="1" t="s">
        <v>188</v>
      </c>
      <c r="F163" t="s">
        <v>27</v>
      </c>
      <c r="N163" t="str">
        <f t="shared" si="4"/>
        <v xml:space="preserve">    SpecificObservations nvarchar(max) NULL,</v>
      </c>
      <c r="O163" t="str">
        <f t="shared" si="5"/>
        <v/>
      </c>
    </row>
    <row r="164" spans="3:15" x14ac:dyDescent="0.3">
      <c r="C164" t="s">
        <v>57</v>
      </c>
      <c r="D164" s="1" t="s">
        <v>74</v>
      </c>
      <c r="E164" s="1" t="s">
        <v>189</v>
      </c>
      <c r="F164" t="s">
        <v>27</v>
      </c>
      <c r="N164" t="str">
        <f t="shared" si="4"/>
        <v xml:space="preserve">    Location nvarchar(max) NULL,</v>
      </c>
      <c r="O164" t="str">
        <f t="shared" si="5"/>
        <v/>
      </c>
    </row>
    <row r="165" spans="3:15" x14ac:dyDescent="0.3">
      <c r="C165" t="s">
        <v>57</v>
      </c>
      <c r="D165" s="1" t="s">
        <v>74</v>
      </c>
      <c r="E165" s="1" t="s">
        <v>190</v>
      </c>
      <c r="F165" t="s">
        <v>8</v>
      </c>
      <c r="N165" t="str">
        <f t="shared" si="4"/>
        <v xml:space="preserve">    Progress INT NULL,</v>
      </c>
      <c r="O165" t="str">
        <f t="shared" si="5"/>
        <v/>
      </c>
    </row>
    <row r="166" spans="3:15" x14ac:dyDescent="0.3">
      <c r="C166" t="s">
        <v>57</v>
      </c>
      <c r="D166" s="1" t="s">
        <v>74</v>
      </c>
      <c r="E166" s="1" t="s">
        <v>191</v>
      </c>
      <c r="F166" t="s">
        <v>10</v>
      </c>
      <c r="J166" s="7" t="s">
        <v>9</v>
      </c>
      <c r="N166" t="str">
        <f t="shared" si="4"/>
        <v xml:space="preserve">    Expired BIT NOT NULL,</v>
      </c>
      <c r="O166" t="str">
        <f t="shared" si="5"/>
        <v/>
      </c>
    </row>
    <row r="167" spans="3:15" x14ac:dyDescent="0.3">
      <c r="C167" t="s">
        <v>57</v>
      </c>
      <c r="D167" s="1" t="s">
        <v>74</v>
      </c>
      <c r="E167" s="1" t="s">
        <v>184</v>
      </c>
      <c r="F167" t="s">
        <v>10</v>
      </c>
      <c r="J167" s="7" t="s">
        <v>9</v>
      </c>
      <c r="N167" t="str">
        <f t="shared" si="4"/>
        <v xml:space="preserve">    Liquid BIT NOT NULL,</v>
      </c>
      <c r="O167" t="str">
        <f t="shared" si="5"/>
        <v/>
      </c>
    </row>
    <row r="168" spans="3:15" x14ac:dyDescent="0.3">
      <c r="C168" t="s">
        <v>57</v>
      </c>
      <c r="D168" s="1" t="s">
        <v>74</v>
      </c>
      <c r="E168" s="1" t="s">
        <v>192</v>
      </c>
      <c r="F168" t="s">
        <v>8</v>
      </c>
      <c r="N168" t="str">
        <f t="shared" si="4"/>
        <v xml:space="preserve">    Rating INT NULL,</v>
      </c>
      <c r="O168" t="str">
        <f t="shared" si="5"/>
        <v/>
      </c>
    </row>
    <row r="169" spans="3:15" x14ac:dyDescent="0.3">
      <c r="C169" t="s">
        <v>57</v>
      </c>
      <c r="D169" s="1" t="s">
        <v>74</v>
      </c>
      <c r="E169" s="1" t="s">
        <v>193</v>
      </c>
      <c r="F169" t="s">
        <v>27</v>
      </c>
      <c r="N169" t="str">
        <f t="shared" si="4"/>
        <v xml:space="preserve">    FeedbackFromBeneficiary nvarchar(max) NULL,</v>
      </c>
      <c r="O169" t="str">
        <f t="shared" si="5"/>
        <v/>
      </c>
    </row>
    <row r="170" spans="3:15" x14ac:dyDescent="0.3">
      <c r="C170" t="s">
        <v>57</v>
      </c>
      <c r="D170" s="1" t="s">
        <v>74</v>
      </c>
      <c r="E170" s="1" t="s">
        <v>194</v>
      </c>
      <c r="F170" t="s">
        <v>8</v>
      </c>
      <c r="N170" t="str">
        <f t="shared" si="4"/>
        <v xml:space="preserve">    DeliveredBy INT NULL,</v>
      </c>
      <c r="O170" t="str">
        <f t="shared" si="5"/>
        <v/>
      </c>
    </row>
    <row r="171" spans="3:15" x14ac:dyDescent="0.3">
      <c r="C171" t="s">
        <v>57</v>
      </c>
      <c r="D171" s="1" t="s">
        <v>74</v>
      </c>
      <c r="E171" s="1" t="s">
        <v>195</v>
      </c>
      <c r="F171" t="s">
        <v>8</v>
      </c>
      <c r="N171" t="str">
        <f t="shared" si="4"/>
        <v xml:space="preserve">    DeliveredTo INT NULL,</v>
      </c>
      <c r="O171" t="str">
        <f t="shared" si="5"/>
        <v/>
      </c>
    </row>
    <row r="172" spans="3:15" x14ac:dyDescent="0.3">
      <c r="C172" t="s">
        <v>57</v>
      </c>
      <c r="D172" s="1" t="s">
        <v>74</v>
      </c>
      <c r="E172" s="1" t="s">
        <v>196</v>
      </c>
      <c r="F172" t="s">
        <v>11</v>
      </c>
      <c r="N172" t="str">
        <f t="shared" si="4"/>
        <v xml:space="preserve">    OrderDateTime DATETIME NULL,</v>
      </c>
      <c r="O172" t="str">
        <f t="shared" si="5"/>
        <v/>
      </c>
    </row>
    <row r="173" spans="3:15" x14ac:dyDescent="0.3">
      <c r="C173" t="s">
        <v>57</v>
      </c>
      <c r="D173" s="1" t="s">
        <v>74</v>
      </c>
      <c r="E173" s="1" t="s">
        <v>197</v>
      </c>
      <c r="F173" t="s">
        <v>11</v>
      </c>
      <c r="N173" t="str">
        <f t="shared" si="4"/>
        <v xml:space="preserve">    CookedDateTime DATETIME NULL,</v>
      </c>
      <c r="O173" t="str">
        <f t="shared" si="5"/>
        <v/>
      </c>
    </row>
    <row r="174" spans="3:15" x14ac:dyDescent="0.3">
      <c r="C174" t="s">
        <v>57</v>
      </c>
      <c r="D174" s="1" t="s">
        <v>74</v>
      </c>
      <c r="E174" s="1" t="s">
        <v>198</v>
      </c>
      <c r="F174" t="s">
        <v>11</v>
      </c>
      <c r="N174" t="str">
        <f t="shared" si="4"/>
        <v xml:space="preserve">    PickupDateTime DATETIME NULL,</v>
      </c>
      <c r="O174" t="str">
        <f t="shared" si="5"/>
        <v/>
      </c>
    </row>
    <row r="175" spans="3:15" x14ac:dyDescent="0.3">
      <c r="C175" t="s">
        <v>57</v>
      </c>
      <c r="D175" s="1" t="s">
        <v>74</v>
      </c>
      <c r="E175" s="1" t="s">
        <v>199</v>
      </c>
      <c r="F175" t="s">
        <v>11</v>
      </c>
      <c r="N175" t="str">
        <f t="shared" si="4"/>
        <v xml:space="preserve">    StorageDateTime DATETIME NULL,</v>
      </c>
      <c r="O175" t="str">
        <f t="shared" si="5"/>
        <v/>
      </c>
    </row>
    <row r="176" spans="3:15" x14ac:dyDescent="0.3">
      <c r="C176" t="s">
        <v>57</v>
      </c>
      <c r="D176" s="1" t="s">
        <v>74</v>
      </c>
      <c r="E176" s="1" t="s">
        <v>200</v>
      </c>
      <c r="F176" t="s">
        <v>11</v>
      </c>
      <c r="N176" t="str">
        <f t="shared" si="4"/>
        <v xml:space="preserve">    DeliveryDateTime DATETIME NULL,</v>
      </c>
      <c r="O176" t="str">
        <f t="shared" si="5"/>
        <v/>
      </c>
    </row>
    <row r="177" spans="3:15" x14ac:dyDescent="0.3">
      <c r="C177" t="s">
        <v>57</v>
      </c>
      <c r="D177" s="1" t="s">
        <v>74</v>
      </c>
      <c r="E177" t="s">
        <v>18</v>
      </c>
      <c r="F177" t="s">
        <v>10</v>
      </c>
      <c r="J177" s="7" t="s">
        <v>9</v>
      </c>
      <c r="N177" t="str">
        <f t="shared" si="4"/>
        <v xml:space="preserve">    Active BIT NOT NULL,</v>
      </c>
      <c r="O177" t="str">
        <f t="shared" si="5"/>
        <v/>
      </c>
    </row>
    <row r="178" spans="3:15" x14ac:dyDescent="0.3">
      <c r="C178" t="s">
        <v>57</v>
      </c>
      <c r="D178" s="1" t="s">
        <v>74</v>
      </c>
      <c r="E178" t="s">
        <v>20</v>
      </c>
      <c r="F178" t="s">
        <v>10</v>
      </c>
      <c r="J178" s="7" t="s">
        <v>9</v>
      </c>
      <c r="N178" t="str">
        <f t="shared" si="4"/>
        <v xml:space="preserve">    IsDeleted BIT NOT NULL,</v>
      </c>
      <c r="O178" t="str">
        <f t="shared" si="5"/>
        <v/>
      </c>
    </row>
    <row r="179" spans="3:15" x14ac:dyDescent="0.3">
      <c r="C179" t="s">
        <v>57</v>
      </c>
      <c r="D179" s="1" t="s">
        <v>74</v>
      </c>
      <c r="E179" t="s">
        <v>12</v>
      </c>
      <c r="F179" t="s">
        <v>8</v>
      </c>
      <c r="N179" t="str">
        <f t="shared" si="4"/>
        <v xml:space="preserve">    CreateBy INT NULL,</v>
      </c>
      <c r="O179" t="str">
        <f t="shared" si="5"/>
        <v/>
      </c>
    </row>
    <row r="180" spans="3:15" x14ac:dyDescent="0.3">
      <c r="C180" t="s">
        <v>57</v>
      </c>
      <c r="D180" s="1" t="s">
        <v>74</v>
      </c>
      <c r="E180" t="s">
        <v>13</v>
      </c>
      <c r="F180" t="s">
        <v>11</v>
      </c>
      <c r="N180" t="str">
        <f t="shared" si="4"/>
        <v xml:space="preserve">    CreateOn DATETIME NULL,</v>
      </c>
      <c r="O180" t="str">
        <f t="shared" si="5"/>
        <v/>
      </c>
    </row>
    <row r="181" spans="3:15" x14ac:dyDescent="0.3">
      <c r="C181" t="s">
        <v>57</v>
      </c>
      <c r="D181" s="1" t="s">
        <v>74</v>
      </c>
      <c r="E181" t="s">
        <v>14</v>
      </c>
      <c r="F181" t="s">
        <v>8</v>
      </c>
      <c r="N181" t="str">
        <f t="shared" si="4"/>
        <v xml:space="preserve">    UpdateBy INT NULL,</v>
      </c>
      <c r="O181" t="str">
        <f t="shared" si="5"/>
        <v/>
      </c>
    </row>
    <row r="182" spans="3:15" x14ac:dyDescent="0.3">
      <c r="C182" t="s">
        <v>57</v>
      </c>
      <c r="D182" s="1" t="s">
        <v>74</v>
      </c>
      <c r="E182" t="s">
        <v>15</v>
      </c>
      <c r="F182" t="s">
        <v>11</v>
      </c>
      <c r="N182" t="str">
        <f t="shared" si="4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  <c r="O182" t="str">
        <f t="shared" si="5"/>
        <v/>
      </c>
    </row>
    <row r="183" spans="3:15" x14ac:dyDescent="0.3">
      <c r="C183" t="s">
        <v>57</v>
      </c>
      <c r="D183" s="1" t="s">
        <v>75</v>
      </c>
      <c r="E183" s="1" t="s">
        <v>224</v>
      </c>
      <c r="F183" t="s">
        <v>8</v>
      </c>
      <c r="G183" s="7" t="s">
        <v>9</v>
      </c>
      <c r="J183" s="7" t="s">
        <v>9</v>
      </c>
      <c r="N183" t="str">
        <f t="shared" si="4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  <c r="O183" t="str">
        <f t="shared" si="5"/>
        <v/>
      </c>
    </row>
    <row r="184" spans="3:15" x14ac:dyDescent="0.3">
      <c r="C184" t="s">
        <v>57</v>
      </c>
      <c r="D184" s="1" t="s">
        <v>75</v>
      </c>
      <c r="E184" t="s">
        <v>227</v>
      </c>
      <c r="F184" t="s">
        <v>8</v>
      </c>
      <c r="H184" s="7" t="s">
        <v>9</v>
      </c>
      <c r="N184" t="str">
        <f t="shared" si="4"/>
        <v xml:space="preserve">    NuceloId INT NULL,</v>
      </c>
      <c r="O184" t="str">
        <f t="shared" si="5"/>
        <v xml:space="preserve">ALTER TABLE R_Meals
 ADD CONSTRAINT FK_R_Meals_Nucelos
 FOREIGN KEY (NuceloId) REFERENCES R_Nucelos(NuceloId);
</v>
      </c>
    </row>
    <row r="185" spans="3:15" x14ac:dyDescent="0.3">
      <c r="C185" t="s">
        <v>57</v>
      </c>
      <c r="D185" s="1" t="s">
        <v>75</v>
      </c>
      <c r="E185" t="s">
        <v>226</v>
      </c>
      <c r="F185" t="s">
        <v>11</v>
      </c>
      <c r="N185" t="str">
        <f t="shared" si="4"/>
        <v xml:space="preserve">    Day DATETIME NULL,</v>
      </c>
      <c r="O185" t="str">
        <f t="shared" si="5"/>
        <v/>
      </c>
    </row>
    <row r="186" spans="3:15" x14ac:dyDescent="0.3">
      <c r="C186" t="s">
        <v>57</v>
      </c>
      <c r="D186" s="1" t="s">
        <v>75</v>
      </c>
      <c r="E186" t="s">
        <v>228</v>
      </c>
      <c r="F186" t="s">
        <v>8</v>
      </c>
      <c r="N186" t="str">
        <f t="shared" si="4"/>
        <v xml:space="preserve">    NumberMealsReceived INT NULL,</v>
      </c>
      <c r="O186" t="str">
        <f t="shared" si="5"/>
        <v/>
      </c>
    </row>
    <row r="187" spans="3:15" x14ac:dyDescent="0.3">
      <c r="C187" t="s">
        <v>57</v>
      </c>
      <c r="D187" s="1" t="s">
        <v>75</v>
      </c>
      <c r="E187" t="s">
        <v>225</v>
      </c>
      <c r="F187" t="s">
        <v>8</v>
      </c>
      <c r="N187" t="str">
        <f t="shared" si="4"/>
        <v xml:space="preserve">    NumberDelivered INT NULL,</v>
      </c>
      <c r="O187" t="str">
        <f t="shared" si="5"/>
        <v/>
      </c>
    </row>
    <row r="188" spans="3:15" x14ac:dyDescent="0.3">
      <c r="C188" t="s">
        <v>57</v>
      </c>
      <c r="D188" s="1" t="s">
        <v>75</v>
      </c>
      <c r="E188" t="s">
        <v>229</v>
      </c>
      <c r="F188" t="s">
        <v>8</v>
      </c>
      <c r="N188" t="str">
        <f t="shared" si="4"/>
        <v xml:space="preserve">    MaximumCapacityMeals INT NULL,</v>
      </c>
      <c r="O188" t="str">
        <f t="shared" si="5"/>
        <v/>
      </c>
    </row>
    <row r="189" spans="3:15" x14ac:dyDescent="0.3">
      <c r="C189" t="s">
        <v>57</v>
      </c>
      <c r="D189" s="1" t="s">
        <v>75</v>
      </c>
      <c r="E189" t="s">
        <v>18</v>
      </c>
      <c r="F189" t="s">
        <v>10</v>
      </c>
      <c r="J189" s="7" t="s">
        <v>9</v>
      </c>
      <c r="N189" t="str">
        <f t="shared" si="4"/>
        <v xml:space="preserve">    Active BIT NOT NULL,</v>
      </c>
      <c r="O189" t="str">
        <f t="shared" si="5"/>
        <v/>
      </c>
    </row>
    <row r="190" spans="3:15" x14ac:dyDescent="0.3">
      <c r="C190" t="s">
        <v>57</v>
      </c>
      <c r="D190" s="1" t="s">
        <v>75</v>
      </c>
      <c r="E190" t="s">
        <v>20</v>
      </c>
      <c r="F190" t="s">
        <v>10</v>
      </c>
      <c r="J190" s="7" t="s">
        <v>9</v>
      </c>
      <c r="N190" t="str">
        <f t="shared" si="4"/>
        <v xml:space="preserve">    IsDeleted BIT NOT NULL,</v>
      </c>
      <c r="O190" t="str">
        <f t="shared" si="5"/>
        <v/>
      </c>
    </row>
    <row r="191" spans="3:15" x14ac:dyDescent="0.3">
      <c r="C191" t="s">
        <v>57</v>
      </c>
      <c r="D191" s="1" t="s">
        <v>75</v>
      </c>
      <c r="E191" t="s">
        <v>12</v>
      </c>
      <c r="F191" t="s">
        <v>8</v>
      </c>
      <c r="N191" t="str">
        <f t="shared" si="4"/>
        <v xml:space="preserve">    CreateBy INT NULL,</v>
      </c>
      <c r="O191" t="str">
        <f t="shared" si="5"/>
        <v/>
      </c>
    </row>
    <row r="192" spans="3:15" x14ac:dyDescent="0.3">
      <c r="C192" t="s">
        <v>57</v>
      </c>
      <c r="D192" s="1" t="s">
        <v>75</v>
      </c>
      <c r="E192" t="s">
        <v>13</v>
      </c>
      <c r="F192" t="s">
        <v>11</v>
      </c>
      <c r="N192" t="str">
        <f t="shared" si="4"/>
        <v xml:space="preserve">    CreateOn DATETIME NULL,</v>
      </c>
      <c r="O192" t="str">
        <f t="shared" si="5"/>
        <v/>
      </c>
    </row>
    <row r="193" spans="3:15" x14ac:dyDescent="0.3">
      <c r="C193" t="s">
        <v>57</v>
      </c>
      <c r="D193" s="1" t="s">
        <v>75</v>
      </c>
      <c r="E193" t="s">
        <v>14</v>
      </c>
      <c r="F193" t="s">
        <v>8</v>
      </c>
      <c r="N193" t="str">
        <f t="shared" si="4"/>
        <v xml:space="preserve">    UpdateBy INT NULL,</v>
      </c>
      <c r="O193" t="str">
        <f t="shared" si="5"/>
        <v/>
      </c>
    </row>
    <row r="194" spans="3:15" x14ac:dyDescent="0.3">
      <c r="C194" t="s">
        <v>57</v>
      </c>
      <c r="D194" s="1" t="s">
        <v>75</v>
      </c>
      <c r="E194" t="s">
        <v>15</v>
      </c>
      <c r="F194" t="s">
        <v>11</v>
      </c>
      <c r="N194" t="str">
        <f t="shared" si="4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  <c r="O194" t="str">
        <f t="shared" si="5"/>
        <v/>
      </c>
    </row>
    <row r="195" spans="3:15" x14ac:dyDescent="0.3">
      <c r="C195" t="s">
        <v>57</v>
      </c>
      <c r="D195" s="1" t="s">
        <v>76</v>
      </c>
      <c r="E195" t="s">
        <v>230</v>
      </c>
      <c r="F195" t="s">
        <v>8</v>
      </c>
      <c r="G195" s="7" t="s">
        <v>9</v>
      </c>
      <c r="J195" s="7" t="s">
        <v>9</v>
      </c>
      <c r="N195" t="str">
        <f t="shared" ref="N195:N258" si="6">IF(EXACT(D194,D195),"",
"/************************************************************/
/*****              " &amp; C195 &amp; D195 &amp; "                    *****/
/************************************************************/
IF  EXISTS (SELECT * FROM sys.objects WHERE object_id = OBJECT_ID(N'" &amp; A195 &amp; "[" &amp; B195 &amp; C195 &amp; D195 &amp; "]') AND type in (N'U'))
DROP TABLE " &amp; A195 &amp; "[" &amp; B195 &amp; C195 &amp; D195 &amp; "]
GO
CREATE TABLE " &amp; A195 &amp; B195 &amp; C195 &amp; D195 &amp; "
    (
") &amp; "    " &amp; E195 &amp; " " &amp; F195 &amp; IF(EXACT(J195, "X"), " NOT NULL", " NULL") &amp; IF(AND(EXACT(G195,"X"),NOT(EXACT(H195,"X")))," IDENTITY (1, 1)","") &amp; IF(EXACT(D196,D195),",","")
&amp; IF(EXACT(D196,D195),"","
    )  ON [PRIMARY]
GO
ALTER TABLE " &amp; A195 &amp; B195 &amp; C195 &amp; D195 &amp; " ADD CONSTRAINT
    PK_" &amp; B195 &amp; C195 &amp; D195 &amp; " PRIMARY KEY CLUSTERED 
    (
    " &amp; D195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  <c r="O195" t="str">
        <f t="shared" ref="O195:O258" si="7">IF(EXACT(H195,"X"),"ALTER TABLE " &amp; C195 &amp; D195 &amp; "s
 ADD CONSTRAINT FK_" &amp; C195 &amp; D195 &amp; "s_" &amp; SUBSTITUTE(E195,"Id","") &amp; "s
 FOREIGN KEY (" &amp; E195 &amp; ") REFERENCES " &amp; C195 &amp; SUBSTITUTE(E195,"Id","") &amp; "s(" &amp; E195 &amp; ");
","")</f>
        <v/>
      </c>
    </row>
    <row r="196" spans="3:15" x14ac:dyDescent="0.3">
      <c r="C196" t="s">
        <v>57</v>
      </c>
      <c r="D196" s="1" t="s">
        <v>76</v>
      </c>
      <c r="E196" t="s">
        <v>31</v>
      </c>
      <c r="F196" t="s">
        <v>27</v>
      </c>
      <c r="N196" t="str">
        <f t="shared" si="6"/>
        <v xml:space="preserve">    Name nvarchar(max) NULL,</v>
      </c>
      <c r="O196" t="str">
        <f t="shared" si="7"/>
        <v/>
      </c>
    </row>
    <row r="197" spans="3:15" x14ac:dyDescent="0.3">
      <c r="C197" t="s">
        <v>57</v>
      </c>
      <c r="D197" s="1" t="s">
        <v>76</v>
      </c>
      <c r="E197" t="s">
        <v>231</v>
      </c>
      <c r="F197" t="s">
        <v>8</v>
      </c>
      <c r="H197" s="7" t="s">
        <v>9</v>
      </c>
      <c r="N197" t="str">
        <f t="shared" si="6"/>
        <v xml:space="preserve">    TaskTypeId INT NULL,</v>
      </c>
      <c r="O197" t="str">
        <f t="shared" si="7"/>
        <v xml:space="preserve">ALTER TABLE R_Tasks
 ADD CONSTRAINT FK_R_Tasks_TaskTypes
 FOREIGN KEY (TaskTypeId) REFERENCES R_TaskTypes(TaskTypeId);
</v>
      </c>
    </row>
    <row r="198" spans="3:15" x14ac:dyDescent="0.3">
      <c r="C198" t="s">
        <v>57</v>
      </c>
      <c r="D198" s="1" t="s">
        <v>76</v>
      </c>
      <c r="E198" t="s">
        <v>232</v>
      </c>
      <c r="F198" t="s">
        <v>11</v>
      </c>
      <c r="N198" t="str">
        <f t="shared" si="6"/>
        <v xml:space="preserve">    TaskDate DATETIME NULL,</v>
      </c>
      <c r="O198" t="str">
        <f t="shared" si="7"/>
        <v/>
      </c>
    </row>
    <row r="199" spans="3:15" x14ac:dyDescent="0.3">
      <c r="C199" t="s">
        <v>57</v>
      </c>
      <c r="D199" s="1" t="s">
        <v>76</v>
      </c>
      <c r="E199" t="s">
        <v>233</v>
      </c>
      <c r="F199" t="s">
        <v>8</v>
      </c>
      <c r="N199" t="str">
        <f t="shared" si="6"/>
        <v xml:space="preserve">    WeekDay INT NULL,</v>
      </c>
      <c r="O199" t="str">
        <f t="shared" si="7"/>
        <v/>
      </c>
    </row>
    <row r="200" spans="3:15" x14ac:dyDescent="0.3">
      <c r="C200" t="s">
        <v>57</v>
      </c>
      <c r="D200" s="1" t="s">
        <v>76</v>
      </c>
      <c r="E200" t="s">
        <v>234</v>
      </c>
      <c r="F200" t="s">
        <v>11</v>
      </c>
      <c r="N200" t="str">
        <f t="shared" si="6"/>
        <v xml:space="preserve">    StartTime DATETIME NULL,</v>
      </c>
      <c r="O200" t="str">
        <f t="shared" si="7"/>
        <v/>
      </c>
    </row>
    <row r="201" spans="3:15" x14ac:dyDescent="0.3">
      <c r="C201" t="s">
        <v>57</v>
      </c>
      <c r="D201" s="1" t="s">
        <v>76</v>
      </c>
      <c r="E201" t="s">
        <v>235</v>
      </c>
      <c r="F201" t="s">
        <v>11</v>
      </c>
      <c r="N201" t="str">
        <f t="shared" si="6"/>
        <v xml:space="preserve">    EndTime DATETIME NULL,</v>
      </c>
      <c r="O201" t="str">
        <f t="shared" si="7"/>
        <v/>
      </c>
    </row>
    <row r="202" spans="3:15" x14ac:dyDescent="0.3">
      <c r="C202" t="s">
        <v>57</v>
      </c>
      <c r="D202" s="1" t="s">
        <v>76</v>
      </c>
      <c r="E202" s="1" t="s">
        <v>158</v>
      </c>
      <c r="F202" t="s">
        <v>8</v>
      </c>
      <c r="N202" t="str">
        <f t="shared" si="6"/>
        <v xml:space="preserve">    EstimatedDuration INT NULL,</v>
      </c>
      <c r="O202" t="str">
        <f t="shared" si="7"/>
        <v/>
      </c>
    </row>
    <row r="203" spans="3:15" x14ac:dyDescent="0.3">
      <c r="C203" t="s">
        <v>57</v>
      </c>
      <c r="D203" s="1" t="s">
        <v>76</v>
      </c>
      <c r="E203" t="s">
        <v>7</v>
      </c>
      <c r="F203" t="s">
        <v>27</v>
      </c>
      <c r="N203" t="str">
        <f t="shared" si="6"/>
        <v xml:space="preserve">    Description nvarchar(max) NULL,</v>
      </c>
      <c r="O203" t="str">
        <f t="shared" si="7"/>
        <v/>
      </c>
    </row>
    <row r="204" spans="3:15" x14ac:dyDescent="0.3">
      <c r="C204" t="s">
        <v>57</v>
      </c>
      <c r="D204" s="1" t="s">
        <v>76</v>
      </c>
      <c r="E204" t="s">
        <v>236</v>
      </c>
      <c r="F204" t="s">
        <v>10</v>
      </c>
      <c r="N204" t="str">
        <f t="shared" si="6"/>
        <v xml:space="preserve">    RequiresCar BIT NULL,</v>
      </c>
      <c r="O204" t="str">
        <f t="shared" si="7"/>
        <v/>
      </c>
    </row>
    <row r="205" spans="3:15" x14ac:dyDescent="0.3">
      <c r="C205" t="s">
        <v>57</v>
      </c>
      <c r="D205" s="1" t="s">
        <v>76</v>
      </c>
      <c r="E205" t="s">
        <v>237</v>
      </c>
      <c r="F205" t="s">
        <v>8</v>
      </c>
      <c r="H205" s="7" t="s">
        <v>9</v>
      </c>
      <c r="N205" t="str">
        <f t="shared" si="6"/>
        <v xml:space="preserve">    TeamLeaderId INT NULL,</v>
      </c>
      <c r="O205" t="str">
        <f t="shared" si="7"/>
        <v xml:space="preserve">ALTER TABLE R_Tasks
 ADD CONSTRAINT FK_R_Tasks_TeamLeaders
 FOREIGN KEY (TeamLeaderId) REFERENCES R_TeamLeaders(TeamLeaderId);
</v>
      </c>
    </row>
    <row r="206" spans="3:15" x14ac:dyDescent="0.3">
      <c r="C206" t="s">
        <v>57</v>
      </c>
      <c r="D206" s="1" t="s">
        <v>76</v>
      </c>
      <c r="E206" t="s">
        <v>18</v>
      </c>
      <c r="F206" t="s">
        <v>10</v>
      </c>
      <c r="J206" s="7" t="s">
        <v>9</v>
      </c>
      <c r="N206" t="str">
        <f t="shared" si="6"/>
        <v xml:space="preserve">    Active BIT NOT NULL,</v>
      </c>
      <c r="O206" t="str">
        <f t="shared" si="7"/>
        <v/>
      </c>
    </row>
    <row r="207" spans="3:15" x14ac:dyDescent="0.3">
      <c r="C207" t="s">
        <v>57</v>
      </c>
      <c r="D207" s="1" t="s">
        <v>76</v>
      </c>
      <c r="E207" t="s">
        <v>20</v>
      </c>
      <c r="F207" t="s">
        <v>10</v>
      </c>
      <c r="J207" s="7" t="s">
        <v>9</v>
      </c>
      <c r="N207" t="str">
        <f t="shared" si="6"/>
        <v xml:space="preserve">    IsDeleted BIT NOT NULL,</v>
      </c>
      <c r="O207" t="str">
        <f t="shared" si="7"/>
        <v/>
      </c>
    </row>
    <row r="208" spans="3:15" x14ac:dyDescent="0.3">
      <c r="C208" t="s">
        <v>57</v>
      </c>
      <c r="D208" s="1" t="s">
        <v>76</v>
      </c>
      <c r="E208" t="s">
        <v>12</v>
      </c>
      <c r="F208" t="s">
        <v>8</v>
      </c>
      <c r="N208" t="str">
        <f t="shared" si="6"/>
        <v xml:space="preserve">    CreateBy INT NULL,</v>
      </c>
      <c r="O208" t="str">
        <f t="shared" si="7"/>
        <v/>
      </c>
    </row>
    <row r="209" spans="3:15" x14ac:dyDescent="0.3">
      <c r="C209" t="s">
        <v>57</v>
      </c>
      <c r="D209" s="1" t="s">
        <v>76</v>
      </c>
      <c r="E209" t="s">
        <v>13</v>
      </c>
      <c r="F209" t="s">
        <v>11</v>
      </c>
      <c r="N209" t="str">
        <f t="shared" si="6"/>
        <v xml:space="preserve">    CreateOn DATETIME NULL,</v>
      </c>
      <c r="O209" t="str">
        <f t="shared" si="7"/>
        <v/>
      </c>
    </row>
    <row r="210" spans="3:15" x14ac:dyDescent="0.3">
      <c r="C210" t="s">
        <v>57</v>
      </c>
      <c r="D210" s="1" t="s">
        <v>76</v>
      </c>
      <c r="E210" t="s">
        <v>14</v>
      </c>
      <c r="F210" t="s">
        <v>8</v>
      </c>
      <c r="N210" t="str">
        <f t="shared" si="6"/>
        <v xml:space="preserve">    UpdateBy INT NULL,</v>
      </c>
      <c r="O210" t="str">
        <f t="shared" si="7"/>
        <v/>
      </c>
    </row>
    <row r="211" spans="3:15" x14ac:dyDescent="0.3">
      <c r="C211" t="s">
        <v>57</v>
      </c>
      <c r="D211" s="1" t="s">
        <v>76</v>
      </c>
      <c r="E211" t="s">
        <v>15</v>
      </c>
      <c r="F211" t="s">
        <v>11</v>
      </c>
      <c r="N211" t="str">
        <f t="shared" si="6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  <c r="O211" t="str">
        <f t="shared" si="7"/>
        <v/>
      </c>
    </row>
    <row r="212" spans="3:15" x14ac:dyDescent="0.3">
      <c r="C212" t="s">
        <v>57</v>
      </c>
      <c r="D212" s="1" t="s">
        <v>77</v>
      </c>
      <c r="E212" s="1" t="s">
        <v>231</v>
      </c>
      <c r="F212" t="s">
        <v>8</v>
      </c>
      <c r="G212" s="7" t="s">
        <v>9</v>
      </c>
      <c r="J212" s="7" t="s">
        <v>9</v>
      </c>
      <c r="N212" t="str">
        <f t="shared" si="6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  <c r="O212" t="str">
        <f t="shared" si="7"/>
        <v/>
      </c>
    </row>
    <row r="213" spans="3:15" x14ac:dyDescent="0.3">
      <c r="C213" t="s">
        <v>57</v>
      </c>
      <c r="D213" s="1" t="s">
        <v>77</v>
      </c>
      <c r="E213" t="s">
        <v>31</v>
      </c>
      <c r="F213" t="s">
        <v>27</v>
      </c>
      <c r="J213" s="7" t="s">
        <v>9</v>
      </c>
      <c r="N213" t="str">
        <f t="shared" si="6"/>
        <v xml:space="preserve">    Name nvarchar(max) NOT NULL,</v>
      </c>
      <c r="O213" t="str">
        <f t="shared" si="7"/>
        <v/>
      </c>
    </row>
    <row r="214" spans="3:15" x14ac:dyDescent="0.3">
      <c r="C214" t="s">
        <v>57</v>
      </c>
      <c r="D214" s="1" t="s">
        <v>77</v>
      </c>
      <c r="E214" t="s">
        <v>7</v>
      </c>
      <c r="F214" t="s">
        <v>27</v>
      </c>
      <c r="N214" t="str">
        <f t="shared" si="6"/>
        <v xml:space="preserve">    Description nvarchar(max) NULL,</v>
      </c>
      <c r="O214" t="str">
        <f t="shared" si="7"/>
        <v/>
      </c>
    </row>
    <row r="215" spans="3:15" x14ac:dyDescent="0.3">
      <c r="C215" t="s">
        <v>57</v>
      </c>
      <c r="D215" s="1" t="s">
        <v>77</v>
      </c>
      <c r="E215" t="s">
        <v>18</v>
      </c>
      <c r="F215" t="s">
        <v>10</v>
      </c>
      <c r="J215" s="7" t="s">
        <v>9</v>
      </c>
      <c r="N215" t="str">
        <f t="shared" si="6"/>
        <v xml:space="preserve">    Active BIT NOT NULL,</v>
      </c>
      <c r="O215" t="str">
        <f t="shared" si="7"/>
        <v/>
      </c>
    </row>
    <row r="216" spans="3:15" x14ac:dyDescent="0.3">
      <c r="C216" t="s">
        <v>57</v>
      </c>
      <c r="D216" s="1" t="s">
        <v>77</v>
      </c>
      <c r="E216" t="s">
        <v>20</v>
      </c>
      <c r="F216" t="s">
        <v>10</v>
      </c>
      <c r="J216" s="7" t="s">
        <v>9</v>
      </c>
      <c r="N216" t="str">
        <f t="shared" si="6"/>
        <v xml:space="preserve">    IsDeleted BIT NOT NULL,</v>
      </c>
      <c r="O216" t="str">
        <f t="shared" si="7"/>
        <v/>
      </c>
    </row>
    <row r="217" spans="3:15" x14ac:dyDescent="0.3">
      <c r="C217" t="s">
        <v>57</v>
      </c>
      <c r="D217" s="1" t="s">
        <v>77</v>
      </c>
      <c r="E217" t="s">
        <v>12</v>
      </c>
      <c r="F217" t="s">
        <v>8</v>
      </c>
      <c r="N217" t="str">
        <f t="shared" si="6"/>
        <v xml:space="preserve">    CreateBy INT NULL,</v>
      </c>
      <c r="O217" t="str">
        <f t="shared" si="7"/>
        <v/>
      </c>
    </row>
    <row r="218" spans="3:15" x14ac:dyDescent="0.3">
      <c r="C218" t="s">
        <v>57</v>
      </c>
      <c r="D218" s="1" t="s">
        <v>77</v>
      </c>
      <c r="E218" t="s">
        <v>13</v>
      </c>
      <c r="F218" t="s">
        <v>11</v>
      </c>
      <c r="N218" t="str">
        <f t="shared" si="6"/>
        <v xml:space="preserve">    CreateOn DATETIME NULL,</v>
      </c>
      <c r="O218" t="str">
        <f t="shared" si="7"/>
        <v/>
      </c>
    </row>
    <row r="219" spans="3:15" x14ac:dyDescent="0.3">
      <c r="C219" t="s">
        <v>57</v>
      </c>
      <c r="D219" s="1" t="s">
        <v>77</v>
      </c>
      <c r="E219" t="s">
        <v>14</v>
      </c>
      <c r="F219" t="s">
        <v>8</v>
      </c>
      <c r="N219" t="str">
        <f t="shared" si="6"/>
        <v xml:space="preserve">    UpdateBy INT NULL,</v>
      </c>
      <c r="O219" t="str">
        <f t="shared" si="7"/>
        <v/>
      </c>
    </row>
    <row r="220" spans="3:15" x14ac:dyDescent="0.3">
      <c r="C220" t="s">
        <v>57</v>
      </c>
      <c r="D220" s="1" t="s">
        <v>77</v>
      </c>
      <c r="E220" t="s">
        <v>15</v>
      </c>
      <c r="F220" t="s">
        <v>11</v>
      </c>
      <c r="N220" t="str">
        <f t="shared" si="6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  <c r="O220" t="str">
        <f t="shared" si="7"/>
        <v/>
      </c>
    </row>
    <row r="221" spans="3:15" x14ac:dyDescent="0.3">
      <c r="C221" t="s">
        <v>57</v>
      </c>
      <c r="D221" s="1" t="s">
        <v>79</v>
      </c>
      <c r="E221" t="s">
        <v>240</v>
      </c>
      <c r="F221" t="s">
        <v>8</v>
      </c>
      <c r="G221" s="7" t="s">
        <v>9</v>
      </c>
      <c r="J221" s="7" t="s">
        <v>9</v>
      </c>
      <c r="N221" t="str">
        <f t="shared" si="6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  <c r="O221" t="str">
        <f t="shared" si="7"/>
        <v/>
      </c>
    </row>
    <row r="222" spans="3:15" x14ac:dyDescent="0.3">
      <c r="C222" t="s">
        <v>57</v>
      </c>
      <c r="D222" s="1" t="s">
        <v>79</v>
      </c>
      <c r="E222" s="1" t="s">
        <v>167</v>
      </c>
      <c r="F222" t="s">
        <v>8</v>
      </c>
      <c r="H222" s="7" t="s">
        <v>9</v>
      </c>
      <c r="N222" t="str">
        <f t="shared" si="6"/>
        <v xml:space="preserve">    NucleoId INT NULL,</v>
      </c>
      <c r="O222" t="str">
        <f t="shared" si="7"/>
        <v xml:space="preserve">ALTER TABLE R_Teams
 ADD CONSTRAINT FK_R_Teams_Nucleos
 FOREIGN KEY (NucleoId) REFERENCES R_Nucleos(NucleoId);
</v>
      </c>
    </row>
    <row r="223" spans="3:15" x14ac:dyDescent="0.3">
      <c r="C223" t="s">
        <v>57</v>
      </c>
      <c r="D223" s="1" t="s">
        <v>79</v>
      </c>
      <c r="E223" t="s">
        <v>31</v>
      </c>
      <c r="F223" t="s">
        <v>27</v>
      </c>
      <c r="J223" s="7" t="s">
        <v>9</v>
      </c>
      <c r="N223" t="str">
        <f t="shared" si="6"/>
        <v xml:space="preserve">    Name nvarchar(max) NOT NULL,</v>
      </c>
      <c r="O223" t="str">
        <f t="shared" si="7"/>
        <v/>
      </c>
    </row>
    <row r="224" spans="3:15" x14ac:dyDescent="0.3">
      <c r="C224" t="s">
        <v>57</v>
      </c>
      <c r="D224" s="1" t="s">
        <v>79</v>
      </c>
      <c r="E224" t="s">
        <v>7</v>
      </c>
      <c r="F224" t="s">
        <v>27</v>
      </c>
      <c r="N224" t="str">
        <f t="shared" si="6"/>
        <v xml:space="preserve">    Description nvarchar(max) NULL,</v>
      </c>
      <c r="O224" t="str">
        <f t="shared" si="7"/>
        <v/>
      </c>
    </row>
    <row r="225" spans="3:15" x14ac:dyDescent="0.3">
      <c r="C225" t="s">
        <v>57</v>
      </c>
      <c r="D225" s="1" t="s">
        <v>79</v>
      </c>
      <c r="E225" t="s">
        <v>18</v>
      </c>
      <c r="F225" t="s">
        <v>10</v>
      </c>
      <c r="J225" s="7" t="s">
        <v>9</v>
      </c>
      <c r="N225" t="str">
        <f t="shared" si="6"/>
        <v xml:space="preserve">    Active BIT NOT NULL,</v>
      </c>
      <c r="O225" t="str">
        <f t="shared" si="7"/>
        <v/>
      </c>
    </row>
    <row r="226" spans="3:15" x14ac:dyDescent="0.3">
      <c r="C226" t="s">
        <v>57</v>
      </c>
      <c r="D226" s="1" t="s">
        <v>79</v>
      </c>
      <c r="E226" t="s">
        <v>20</v>
      </c>
      <c r="F226" t="s">
        <v>10</v>
      </c>
      <c r="J226" s="7" t="s">
        <v>9</v>
      </c>
      <c r="N226" t="str">
        <f t="shared" si="6"/>
        <v xml:space="preserve">    IsDeleted BIT NOT NULL,</v>
      </c>
      <c r="O226" t="str">
        <f t="shared" si="7"/>
        <v/>
      </c>
    </row>
    <row r="227" spans="3:15" x14ac:dyDescent="0.3">
      <c r="C227" t="s">
        <v>57</v>
      </c>
      <c r="D227" s="1" t="s">
        <v>79</v>
      </c>
      <c r="E227" t="s">
        <v>12</v>
      </c>
      <c r="F227" t="s">
        <v>8</v>
      </c>
      <c r="N227" t="str">
        <f t="shared" si="6"/>
        <v xml:space="preserve">    CreateBy INT NULL,</v>
      </c>
      <c r="O227" t="str">
        <f t="shared" si="7"/>
        <v/>
      </c>
    </row>
    <row r="228" spans="3:15" x14ac:dyDescent="0.3">
      <c r="C228" t="s">
        <v>57</v>
      </c>
      <c r="D228" s="1" t="s">
        <v>79</v>
      </c>
      <c r="E228" t="s">
        <v>13</v>
      </c>
      <c r="F228" t="s">
        <v>11</v>
      </c>
      <c r="N228" t="str">
        <f t="shared" si="6"/>
        <v xml:space="preserve">    CreateOn DATETIME NULL,</v>
      </c>
      <c r="O228" t="str">
        <f t="shared" si="7"/>
        <v/>
      </c>
    </row>
    <row r="229" spans="3:15" x14ac:dyDescent="0.3">
      <c r="C229" t="s">
        <v>57</v>
      </c>
      <c r="D229" s="1" t="s">
        <v>79</v>
      </c>
      <c r="E229" t="s">
        <v>14</v>
      </c>
      <c r="F229" t="s">
        <v>8</v>
      </c>
      <c r="N229" t="str">
        <f t="shared" si="6"/>
        <v xml:space="preserve">    UpdateBy INT NULL,</v>
      </c>
      <c r="O229" t="str">
        <f t="shared" si="7"/>
        <v/>
      </c>
    </row>
    <row r="230" spans="3:15" x14ac:dyDescent="0.3">
      <c r="C230" t="s">
        <v>57</v>
      </c>
      <c r="D230" s="1" t="s">
        <v>79</v>
      </c>
      <c r="E230" t="s">
        <v>15</v>
      </c>
      <c r="F230" t="s">
        <v>11</v>
      </c>
      <c r="N230" t="str">
        <f t="shared" si="6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  <c r="O230" t="str">
        <f t="shared" si="7"/>
        <v/>
      </c>
    </row>
    <row r="231" spans="3:15" x14ac:dyDescent="0.3">
      <c r="C231" t="s">
        <v>57</v>
      </c>
      <c r="D231" s="1" t="s">
        <v>80</v>
      </c>
      <c r="E231" t="s">
        <v>241</v>
      </c>
      <c r="F231" t="s">
        <v>8</v>
      </c>
      <c r="G231" s="7" t="s">
        <v>9</v>
      </c>
      <c r="J231" s="7" t="s">
        <v>9</v>
      </c>
      <c r="N231" t="str">
        <f t="shared" si="6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  <c r="O231" t="str">
        <f t="shared" si="7"/>
        <v/>
      </c>
    </row>
    <row r="232" spans="3:15" x14ac:dyDescent="0.3">
      <c r="C232" t="s">
        <v>57</v>
      </c>
      <c r="D232" s="1" t="s">
        <v>80</v>
      </c>
      <c r="E232" s="1" t="s">
        <v>31</v>
      </c>
      <c r="F232" t="s">
        <v>27</v>
      </c>
      <c r="J232" s="7" t="s">
        <v>9</v>
      </c>
      <c r="N232" t="str">
        <f t="shared" si="6"/>
        <v xml:space="preserve">    Name nvarchar(max) NOT NULL,</v>
      </c>
      <c r="O232" t="str">
        <f t="shared" si="7"/>
        <v/>
      </c>
    </row>
    <row r="233" spans="3:15" x14ac:dyDescent="0.3">
      <c r="C233" t="s">
        <v>57</v>
      </c>
      <c r="D233" s="1" t="s">
        <v>80</v>
      </c>
      <c r="E233" t="s">
        <v>7</v>
      </c>
      <c r="F233" t="s">
        <v>27</v>
      </c>
      <c r="N233" t="str">
        <f t="shared" si="6"/>
        <v xml:space="preserve">    Description nvarchar(max) NULL,</v>
      </c>
      <c r="O233" t="str">
        <f t="shared" si="7"/>
        <v/>
      </c>
    </row>
    <row r="234" spans="3:15" x14ac:dyDescent="0.3">
      <c r="C234" t="s">
        <v>57</v>
      </c>
      <c r="D234" s="1" t="s">
        <v>80</v>
      </c>
      <c r="E234" t="s">
        <v>189</v>
      </c>
      <c r="F234" t="s">
        <v>27</v>
      </c>
      <c r="N234" t="str">
        <f t="shared" si="6"/>
        <v xml:space="preserve">    Location nvarchar(max) NULL,</v>
      </c>
      <c r="O234" t="str">
        <f t="shared" si="7"/>
        <v/>
      </c>
    </row>
    <row r="235" spans="3:15" x14ac:dyDescent="0.3">
      <c r="C235" t="s">
        <v>57</v>
      </c>
      <c r="D235" s="1" t="s">
        <v>80</v>
      </c>
      <c r="E235" t="s">
        <v>242</v>
      </c>
      <c r="F235" t="s">
        <v>10</v>
      </c>
      <c r="J235" s="7" t="s">
        <v>9</v>
      </c>
      <c r="N235" t="str">
        <f t="shared" si="6"/>
        <v xml:space="preserve">    IsOnlineTutorial BIT NOT NULL,</v>
      </c>
      <c r="O235" t="str">
        <f t="shared" si="7"/>
        <v/>
      </c>
    </row>
    <row r="236" spans="3:15" x14ac:dyDescent="0.3">
      <c r="C236" t="s">
        <v>57</v>
      </c>
      <c r="D236" s="1" t="s">
        <v>80</v>
      </c>
      <c r="E236" t="s">
        <v>105</v>
      </c>
      <c r="F236" t="s">
        <v>27</v>
      </c>
      <c r="N236" t="str">
        <f t="shared" si="6"/>
        <v xml:space="preserve">    Language nvarchar(max) NULL,</v>
      </c>
      <c r="O236" t="str">
        <f t="shared" si="7"/>
        <v/>
      </c>
    </row>
    <row r="237" spans="3:15" x14ac:dyDescent="0.3">
      <c r="C237" t="s">
        <v>57</v>
      </c>
      <c r="D237" s="1" t="s">
        <v>80</v>
      </c>
      <c r="E237" t="s">
        <v>18</v>
      </c>
      <c r="F237" t="s">
        <v>10</v>
      </c>
      <c r="J237" s="7" t="s">
        <v>9</v>
      </c>
      <c r="N237" t="str">
        <f t="shared" si="6"/>
        <v xml:space="preserve">    Active BIT NOT NULL,</v>
      </c>
      <c r="O237" t="str">
        <f t="shared" si="7"/>
        <v/>
      </c>
    </row>
    <row r="238" spans="3:15" x14ac:dyDescent="0.3">
      <c r="C238" t="s">
        <v>57</v>
      </c>
      <c r="D238" s="1" t="s">
        <v>80</v>
      </c>
      <c r="E238" t="s">
        <v>20</v>
      </c>
      <c r="F238" t="s">
        <v>10</v>
      </c>
      <c r="J238" s="7" t="s">
        <v>9</v>
      </c>
      <c r="N238" t="str">
        <f t="shared" si="6"/>
        <v xml:space="preserve">    IsDeleted BIT NOT NULL,</v>
      </c>
      <c r="O238" t="str">
        <f t="shared" si="7"/>
        <v/>
      </c>
    </row>
    <row r="239" spans="3:15" x14ac:dyDescent="0.3">
      <c r="C239" t="s">
        <v>57</v>
      </c>
      <c r="D239" s="1" t="s">
        <v>80</v>
      </c>
      <c r="E239" t="s">
        <v>12</v>
      </c>
      <c r="F239" t="s">
        <v>8</v>
      </c>
      <c r="N239" t="str">
        <f t="shared" si="6"/>
        <v xml:space="preserve">    CreateBy INT NULL,</v>
      </c>
      <c r="O239" t="str">
        <f t="shared" si="7"/>
        <v/>
      </c>
    </row>
    <row r="240" spans="3:15" x14ac:dyDescent="0.3">
      <c r="C240" t="s">
        <v>57</v>
      </c>
      <c r="D240" s="1" t="s">
        <v>80</v>
      </c>
      <c r="E240" t="s">
        <v>13</v>
      </c>
      <c r="F240" t="s">
        <v>11</v>
      </c>
      <c r="N240" t="str">
        <f t="shared" si="6"/>
        <v xml:space="preserve">    CreateOn DATETIME NULL,</v>
      </c>
      <c r="O240" t="str">
        <f t="shared" si="7"/>
        <v/>
      </c>
    </row>
    <row r="241" spans="3:15" x14ac:dyDescent="0.3">
      <c r="C241" t="s">
        <v>57</v>
      </c>
      <c r="D241" s="1" t="s">
        <v>80</v>
      </c>
      <c r="E241" t="s">
        <v>14</v>
      </c>
      <c r="F241" t="s">
        <v>8</v>
      </c>
      <c r="N241" t="str">
        <f t="shared" si="6"/>
        <v xml:space="preserve">    UpdateBy INT NULL,</v>
      </c>
      <c r="O241" t="str">
        <f t="shared" si="7"/>
        <v/>
      </c>
    </row>
    <row r="242" spans="3:15" x14ac:dyDescent="0.3">
      <c r="C242" t="s">
        <v>57</v>
      </c>
      <c r="D242" s="1" t="s">
        <v>80</v>
      </c>
      <c r="E242" t="s">
        <v>15</v>
      </c>
      <c r="F242" t="s">
        <v>11</v>
      </c>
      <c r="N242" t="str">
        <f t="shared" si="6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  <c r="O242" t="str">
        <f t="shared" si="7"/>
        <v/>
      </c>
    </row>
    <row r="243" spans="3:15" x14ac:dyDescent="0.3">
      <c r="C243" t="s">
        <v>57</v>
      </c>
      <c r="D243" s="1" t="s">
        <v>81</v>
      </c>
      <c r="E243" t="s">
        <v>243</v>
      </c>
      <c r="F243" t="s">
        <v>8</v>
      </c>
      <c r="G243" s="7" t="s">
        <v>9</v>
      </c>
      <c r="J243" s="7" t="s">
        <v>9</v>
      </c>
      <c r="N243" t="str">
        <f t="shared" si="6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  <c r="O243" t="str">
        <f t="shared" si="7"/>
        <v/>
      </c>
    </row>
    <row r="244" spans="3:15" x14ac:dyDescent="0.3">
      <c r="C244" t="s">
        <v>57</v>
      </c>
      <c r="D244" s="1" t="s">
        <v>81</v>
      </c>
      <c r="E244" t="s">
        <v>244</v>
      </c>
      <c r="F244" t="s">
        <v>27</v>
      </c>
      <c r="N244" t="str">
        <f t="shared" si="6"/>
        <v xml:space="preserve">    Make nvarchar(max) NULL,</v>
      </c>
      <c r="O244" t="str">
        <f t="shared" si="7"/>
        <v/>
      </c>
    </row>
    <row r="245" spans="3:15" x14ac:dyDescent="0.3">
      <c r="C245" t="s">
        <v>57</v>
      </c>
      <c r="D245" s="1" t="s">
        <v>81</v>
      </c>
      <c r="E245" t="s">
        <v>245</v>
      </c>
      <c r="F245" t="s">
        <v>27</v>
      </c>
      <c r="N245" t="str">
        <f t="shared" si="6"/>
        <v xml:space="preserve">    Model nvarchar(max) NULL,</v>
      </c>
      <c r="O245" t="str">
        <f t="shared" si="7"/>
        <v/>
      </c>
    </row>
    <row r="246" spans="3:15" x14ac:dyDescent="0.3">
      <c r="C246" t="s">
        <v>57</v>
      </c>
      <c r="D246" s="1" t="s">
        <v>81</v>
      </c>
      <c r="E246" t="s">
        <v>246</v>
      </c>
      <c r="F246" t="s">
        <v>27</v>
      </c>
      <c r="N246" t="str">
        <f t="shared" si="6"/>
        <v xml:space="preserve">    Owner nvarchar(max) NULL,</v>
      </c>
      <c r="O246" t="str">
        <f t="shared" si="7"/>
        <v/>
      </c>
    </row>
    <row r="247" spans="3:15" x14ac:dyDescent="0.3">
      <c r="C247" t="s">
        <v>57</v>
      </c>
      <c r="D247" s="1" t="s">
        <v>81</v>
      </c>
      <c r="E247" t="s">
        <v>247</v>
      </c>
      <c r="F247" t="s">
        <v>8</v>
      </c>
      <c r="N247" t="str">
        <f t="shared" si="6"/>
        <v xml:space="preserve">    OwnerId INT NULL,</v>
      </c>
      <c r="O247" t="str">
        <f t="shared" si="7"/>
        <v/>
      </c>
    </row>
    <row r="248" spans="3:15" x14ac:dyDescent="0.3">
      <c r="C248" t="s">
        <v>57</v>
      </c>
      <c r="D248" s="1" t="s">
        <v>81</v>
      </c>
      <c r="E248" t="s">
        <v>167</v>
      </c>
      <c r="F248" t="s">
        <v>8</v>
      </c>
      <c r="N248" t="str">
        <f t="shared" si="6"/>
        <v xml:space="preserve">    NucleoId INT NULL,</v>
      </c>
      <c r="O248" t="str">
        <f t="shared" si="7"/>
        <v/>
      </c>
    </row>
    <row r="249" spans="3:15" x14ac:dyDescent="0.3">
      <c r="C249" t="s">
        <v>57</v>
      </c>
      <c r="D249" s="1" t="s">
        <v>81</v>
      </c>
      <c r="E249" t="s">
        <v>248</v>
      </c>
      <c r="F249" t="s">
        <v>8</v>
      </c>
      <c r="J249" s="7" t="s">
        <v>9</v>
      </c>
      <c r="N249" t="str">
        <f t="shared" si="6"/>
        <v xml:space="preserve">    VehicleTypeId INT NOT NULL,</v>
      </c>
      <c r="O249" t="str">
        <f t="shared" si="7"/>
        <v/>
      </c>
    </row>
    <row r="250" spans="3:15" x14ac:dyDescent="0.3">
      <c r="C250" t="s">
        <v>57</v>
      </c>
      <c r="D250" s="1" t="s">
        <v>81</v>
      </c>
      <c r="E250" t="s">
        <v>256</v>
      </c>
      <c r="F250" t="s">
        <v>8</v>
      </c>
      <c r="J250" s="7" t="s">
        <v>9</v>
      </c>
      <c r="N250" t="str">
        <f t="shared" si="6"/>
        <v xml:space="preserve">    EnergySourceId INT NOT NULL,</v>
      </c>
      <c r="O250" t="str">
        <f t="shared" si="7"/>
        <v/>
      </c>
    </row>
    <row r="251" spans="3:15" x14ac:dyDescent="0.3">
      <c r="C251" t="s">
        <v>57</v>
      </c>
      <c r="D251" s="1" t="s">
        <v>81</v>
      </c>
      <c r="E251" t="s">
        <v>249</v>
      </c>
      <c r="F251" t="s">
        <v>8</v>
      </c>
      <c r="N251" t="str">
        <f t="shared" si="6"/>
        <v xml:space="preserve">    AverageSpeed INT NULL,</v>
      </c>
      <c r="O251" t="str">
        <f t="shared" si="7"/>
        <v/>
      </c>
    </row>
    <row r="252" spans="3:15" x14ac:dyDescent="0.3">
      <c r="C252" t="s">
        <v>57</v>
      </c>
      <c r="D252" s="1" t="s">
        <v>81</v>
      </c>
      <c r="E252" t="s">
        <v>250</v>
      </c>
      <c r="F252" t="s">
        <v>8</v>
      </c>
      <c r="N252" t="str">
        <f t="shared" si="6"/>
        <v xml:space="preserve">    HorsePower INT NULL,</v>
      </c>
      <c r="O252" t="str">
        <f t="shared" si="7"/>
        <v/>
      </c>
    </row>
    <row r="253" spans="3:15" x14ac:dyDescent="0.3">
      <c r="C253" t="s">
        <v>57</v>
      </c>
      <c r="D253" s="1" t="s">
        <v>81</v>
      </c>
      <c r="E253" t="s">
        <v>251</v>
      </c>
      <c r="F253" t="s">
        <v>19</v>
      </c>
      <c r="N253" t="str">
        <f t="shared" si="6"/>
        <v xml:space="preserve">    FuelConsumption FLOAT NULL,</v>
      </c>
      <c r="O253" t="str">
        <f t="shared" si="7"/>
        <v/>
      </c>
    </row>
    <row r="254" spans="3:15" x14ac:dyDescent="0.3">
      <c r="C254" t="s">
        <v>57</v>
      </c>
      <c r="D254" s="1" t="s">
        <v>81</v>
      </c>
      <c r="E254" t="s">
        <v>257</v>
      </c>
      <c r="F254" t="s">
        <v>19</v>
      </c>
      <c r="N254" t="str">
        <f t="shared" si="6"/>
        <v xml:space="preserve">    FuelAutonomyDistance FLOAT NULL,</v>
      </c>
      <c r="O254" t="str">
        <f t="shared" si="7"/>
        <v/>
      </c>
    </row>
    <row r="255" spans="3:15" x14ac:dyDescent="0.3">
      <c r="C255" t="s">
        <v>57</v>
      </c>
      <c r="D255" s="1" t="s">
        <v>81</v>
      </c>
      <c r="E255" t="s">
        <v>258</v>
      </c>
      <c r="F255" t="s">
        <v>8</v>
      </c>
      <c r="N255" t="str">
        <f t="shared" si="6"/>
        <v xml:space="preserve">    RechargeTime INT NULL,</v>
      </c>
      <c r="O255" t="str">
        <f t="shared" si="7"/>
        <v/>
      </c>
    </row>
    <row r="256" spans="3:15" x14ac:dyDescent="0.3">
      <c r="C256" t="s">
        <v>57</v>
      </c>
      <c r="D256" s="1" t="s">
        <v>81</v>
      </c>
      <c r="E256" t="s">
        <v>252</v>
      </c>
      <c r="F256" t="s">
        <v>27</v>
      </c>
      <c r="N256" t="str">
        <f t="shared" si="6"/>
        <v xml:space="preserve">    LicensePlate nvarchar(max) NULL,</v>
      </c>
      <c r="O256" t="str">
        <f t="shared" si="7"/>
        <v/>
      </c>
    </row>
    <row r="257" spans="3:15" x14ac:dyDescent="0.3">
      <c r="C257" t="s">
        <v>57</v>
      </c>
      <c r="D257" s="1" t="s">
        <v>81</v>
      </c>
      <c r="E257" t="s">
        <v>253</v>
      </c>
      <c r="F257" t="s">
        <v>27</v>
      </c>
      <c r="N257" t="str">
        <f t="shared" si="6"/>
        <v xml:space="preserve">    Color nvarchar(max) NULL,</v>
      </c>
      <c r="O257" t="str">
        <f t="shared" si="7"/>
        <v/>
      </c>
    </row>
    <row r="258" spans="3:15" x14ac:dyDescent="0.3">
      <c r="C258" t="s">
        <v>57</v>
      </c>
      <c r="D258" s="1" t="s">
        <v>81</v>
      </c>
      <c r="E258" t="s">
        <v>254</v>
      </c>
      <c r="F258" t="s">
        <v>8</v>
      </c>
      <c r="N258" t="str">
        <f t="shared" si="6"/>
        <v xml:space="preserve">    NumberSeats INT NULL,</v>
      </c>
      <c r="O258" t="str">
        <f t="shared" si="7"/>
        <v/>
      </c>
    </row>
    <row r="259" spans="3:15" x14ac:dyDescent="0.3">
      <c r="C259" t="s">
        <v>57</v>
      </c>
      <c r="D259" s="1" t="s">
        <v>81</v>
      </c>
      <c r="E259" t="s">
        <v>255</v>
      </c>
      <c r="F259" t="s">
        <v>8</v>
      </c>
      <c r="N259" t="str">
        <f t="shared" ref="N259:N322" si="8">IF(EXACT(D258,D259),"",
"/************************************************************/
/*****              " &amp; C259 &amp; D259 &amp; "                    *****/
/************************************************************/
IF  EXISTS (SELECT * FROM sys.objects WHERE object_id = OBJECT_ID(N'" &amp; A259 &amp; "[" &amp; B259 &amp; C259 &amp; D259 &amp; "]') AND type in (N'U'))
DROP TABLE " &amp; A259 &amp; "[" &amp; B259 &amp; C259 &amp; D259 &amp; "]
GO
CREATE TABLE " &amp; A259 &amp; B259 &amp; C259 &amp; D259 &amp; "
    (
") &amp; "    " &amp; E259 &amp; " " &amp; F259 &amp; IF(EXACT(J259, "X"), " NOT NULL", " NULL") &amp; IF(AND(EXACT(G259,"X"),NOT(EXACT(H259,"X")))," IDENTITY (1, 1)","") &amp; IF(EXACT(D260,D259),",","")
&amp; IF(EXACT(D260,D259),"","
    )  ON [PRIMARY]
GO
ALTER TABLE " &amp; A259 &amp; B259 &amp; C259 &amp; D259 &amp; " ADD CONSTRAINT
    PK_" &amp; B259 &amp; C259 &amp; D259 &amp; " PRIMARY KEY CLUSTERED 
    (
    " &amp; D259 &amp; "Id
    )" &amp; " WITH( STATISTICS_NORECOMPUTE = OFF, IGNORE_DUP_KEY = OFF, ALLOW_ROW_LOCKS = ON, ALLOW_PAGE_LOCKS = ON) ON [PRIMARY]
GO
")</f>
        <v xml:space="preserve">    CargoVolumeCapacity INT NULL,</v>
      </c>
      <c r="O259" t="str">
        <f t="shared" ref="O259:O322" si="9">IF(EXACT(H259,"X"),"ALTER TABLE " &amp; C259 &amp; D259 &amp; "s
 ADD CONSTRAINT FK_" &amp; C259 &amp; D259 &amp; "s_" &amp; SUBSTITUTE(E259,"Id","") &amp; "s
 FOREIGN KEY (" &amp; E259 &amp; ") REFERENCES " &amp; C259 &amp; SUBSTITUTE(E259,"Id","") &amp; "s(" &amp; E259 &amp; ");
","")</f>
        <v/>
      </c>
    </row>
    <row r="260" spans="3:15" x14ac:dyDescent="0.3">
      <c r="C260" t="s">
        <v>57</v>
      </c>
      <c r="D260" s="1" t="s">
        <v>81</v>
      </c>
      <c r="E260" t="s">
        <v>18</v>
      </c>
      <c r="F260" t="s">
        <v>10</v>
      </c>
      <c r="J260" s="7" t="s">
        <v>9</v>
      </c>
      <c r="N260" t="str">
        <f t="shared" si="8"/>
        <v xml:space="preserve">    Active BIT NOT NULL,</v>
      </c>
      <c r="O260" t="str">
        <f t="shared" si="9"/>
        <v/>
      </c>
    </row>
    <row r="261" spans="3:15" x14ac:dyDescent="0.3">
      <c r="C261" t="s">
        <v>57</v>
      </c>
      <c r="D261" s="1" t="s">
        <v>81</v>
      </c>
      <c r="E261" t="s">
        <v>20</v>
      </c>
      <c r="F261" t="s">
        <v>10</v>
      </c>
      <c r="J261" s="7" t="s">
        <v>9</v>
      </c>
      <c r="N261" t="str">
        <f t="shared" si="8"/>
        <v xml:space="preserve">    IsDeleted BIT NOT NULL,</v>
      </c>
      <c r="O261" t="str">
        <f t="shared" si="9"/>
        <v/>
      </c>
    </row>
    <row r="262" spans="3:15" x14ac:dyDescent="0.3">
      <c r="C262" t="s">
        <v>57</v>
      </c>
      <c r="D262" s="1" t="s">
        <v>81</v>
      </c>
      <c r="E262" t="s">
        <v>12</v>
      </c>
      <c r="F262" t="s">
        <v>8</v>
      </c>
      <c r="N262" t="str">
        <f t="shared" si="8"/>
        <v xml:space="preserve">    CreateBy INT NULL,</v>
      </c>
      <c r="O262" t="str">
        <f t="shared" si="9"/>
        <v/>
      </c>
    </row>
    <row r="263" spans="3:15" x14ac:dyDescent="0.3">
      <c r="C263" t="s">
        <v>57</v>
      </c>
      <c r="D263" s="1" t="s">
        <v>81</v>
      </c>
      <c r="E263" t="s">
        <v>13</v>
      </c>
      <c r="F263" t="s">
        <v>11</v>
      </c>
      <c r="N263" t="str">
        <f t="shared" si="8"/>
        <v xml:space="preserve">    CreateOn DATETIME NULL,</v>
      </c>
      <c r="O263" t="str">
        <f t="shared" si="9"/>
        <v/>
      </c>
    </row>
    <row r="264" spans="3:15" x14ac:dyDescent="0.3">
      <c r="C264" t="s">
        <v>57</v>
      </c>
      <c r="D264" s="1" t="s">
        <v>81</v>
      </c>
      <c r="E264" t="s">
        <v>14</v>
      </c>
      <c r="F264" t="s">
        <v>8</v>
      </c>
      <c r="N264" t="str">
        <f t="shared" si="8"/>
        <v xml:space="preserve">    UpdateBy INT NULL,</v>
      </c>
      <c r="O264" t="str">
        <f t="shared" si="9"/>
        <v/>
      </c>
    </row>
    <row r="265" spans="3:15" x14ac:dyDescent="0.3">
      <c r="C265" t="s">
        <v>57</v>
      </c>
      <c r="D265" s="1" t="s">
        <v>81</v>
      </c>
      <c r="E265" t="s">
        <v>15</v>
      </c>
      <c r="F265" t="s">
        <v>11</v>
      </c>
      <c r="N265" t="str">
        <f t="shared" si="8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  <c r="O265" t="str">
        <f t="shared" si="9"/>
        <v/>
      </c>
    </row>
    <row r="266" spans="3:15" x14ac:dyDescent="0.3">
      <c r="C266" t="s">
        <v>57</v>
      </c>
      <c r="D266" s="1" t="s">
        <v>82</v>
      </c>
      <c r="E266" t="s">
        <v>271</v>
      </c>
      <c r="F266" t="s">
        <v>8</v>
      </c>
      <c r="G266" s="7" t="s">
        <v>9</v>
      </c>
      <c r="J266" s="7" t="s">
        <v>9</v>
      </c>
      <c r="N266" t="str">
        <f t="shared" si="8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  <c r="O266" t="str">
        <f t="shared" si="9"/>
        <v/>
      </c>
    </row>
    <row r="267" spans="3:15" x14ac:dyDescent="0.3">
      <c r="C267" t="s">
        <v>57</v>
      </c>
      <c r="D267" s="1" t="s">
        <v>82</v>
      </c>
      <c r="E267" t="s">
        <v>167</v>
      </c>
      <c r="F267" t="s">
        <v>8</v>
      </c>
      <c r="H267" s="7" t="s">
        <v>9</v>
      </c>
      <c r="N267" t="str">
        <f t="shared" si="8"/>
        <v xml:space="preserve">    NucleoId INT NULL,</v>
      </c>
      <c r="O267" t="str">
        <f t="shared" si="9"/>
        <v xml:space="preserve">ALTER TABLE R_Events
 ADD CONSTRAINT FK_R_Events_Nucleos
 FOREIGN KEY (NucleoId) REFERENCES R_Nucleos(NucleoId);
</v>
      </c>
    </row>
    <row r="268" spans="3:15" x14ac:dyDescent="0.3">
      <c r="C268" t="s">
        <v>57</v>
      </c>
      <c r="D268" s="1" t="s">
        <v>82</v>
      </c>
      <c r="E268" t="s">
        <v>31</v>
      </c>
      <c r="F268" t="s">
        <v>27</v>
      </c>
      <c r="J268" s="7" t="s">
        <v>9</v>
      </c>
      <c r="N268" t="str">
        <f t="shared" si="8"/>
        <v xml:space="preserve">    Name nvarchar(max) NOT NULL,</v>
      </c>
      <c r="O268" t="str">
        <f t="shared" si="9"/>
        <v/>
      </c>
    </row>
    <row r="269" spans="3:15" x14ac:dyDescent="0.3">
      <c r="C269" t="s">
        <v>57</v>
      </c>
      <c r="D269" s="1" t="s">
        <v>82</v>
      </c>
      <c r="E269" t="s">
        <v>7</v>
      </c>
      <c r="F269" t="s">
        <v>27</v>
      </c>
      <c r="N269" t="str">
        <f t="shared" si="8"/>
        <v xml:space="preserve">    Description nvarchar(max) NULL,</v>
      </c>
      <c r="O269" t="str">
        <f t="shared" si="9"/>
        <v/>
      </c>
    </row>
    <row r="270" spans="3:15" x14ac:dyDescent="0.3">
      <c r="C270" t="s">
        <v>57</v>
      </c>
      <c r="D270" s="1" t="s">
        <v>82</v>
      </c>
      <c r="E270" t="s">
        <v>272</v>
      </c>
      <c r="F270" t="s">
        <v>11</v>
      </c>
      <c r="N270" t="str">
        <f t="shared" si="8"/>
        <v xml:space="preserve">    StartDate DATETIME NULL,</v>
      </c>
      <c r="O270" t="str">
        <f t="shared" si="9"/>
        <v/>
      </c>
    </row>
    <row r="271" spans="3:15" x14ac:dyDescent="0.3">
      <c r="C271" t="s">
        <v>57</v>
      </c>
      <c r="D271" s="1" t="s">
        <v>82</v>
      </c>
      <c r="E271" t="s">
        <v>273</v>
      </c>
      <c r="F271" t="s">
        <v>11</v>
      </c>
      <c r="N271" t="str">
        <f t="shared" si="8"/>
        <v xml:space="preserve">    EndDate DATETIME NULL,</v>
      </c>
      <c r="O271" t="str">
        <f t="shared" si="9"/>
        <v/>
      </c>
    </row>
    <row r="272" spans="3:15" x14ac:dyDescent="0.3">
      <c r="C272" t="s">
        <v>57</v>
      </c>
      <c r="D272" s="1" t="s">
        <v>82</v>
      </c>
      <c r="E272" t="s">
        <v>189</v>
      </c>
      <c r="F272" t="s">
        <v>27</v>
      </c>
      <c r="N272" t="str">
        <f t="shared" si="8"/>
        <v xml:space="preserve">    Location nvarchar(max) NULL,</v>
      </c>
      <c r="O272" t="str">
        <f t="shared" si="9"/>
        <v/>
      </c>
    </row>
    <row r="273" spans="3:15" x14ac:dyDescent="0.3">
      <c r="C273" t="s">
        <v>57</v>
      </c>
      <c r="D273" s="1" t="s">
        <v>82</v>
      </c>
      <c r="E273" t="s">
        <v>274</v>
      </c>
      <c r="F273" t="s">
        <v>8</v>
      </c>
      <c r="N273" t="str">
        <f t="shared" si="8"/>
        <v xml:space="preserve">    Duration INT NULL,</v>
      </c>
      <c r="O273" t="str">
        <f t="shared" si="9"/>
        <v/>
      </c>
    </row>
    <row r="274" spans="3:15" x14ac:dyDescent="0.3">
      <c r="C274" t="s">
        <v>57</v>
      </c>
      <c r="D274" s="1" t="s">
        <v>82</v>
      </c>
      <c r="E274" t="s">
        <v>275</v>
      </c>
      <c r="F274" t="s">
        <v>27</v>
      </c>
      <c r="N274" t="str">
        <f t="shared" si="8"/>
        <v xml:space="preserve">    Organizer nvarchar(max) NULL,</v>
      </c>
      <c r="O274" t="str">
        <f t="shared" si="9"/>
        <v/>
      </c>
    </row>
    <row r="275" spans="3:15" x14ac:dyDescent="0.3">
      <c r="C275" t="s">
        <v>57</v>
      </c>
      <c r="D275" s="1" t="s">
        <v>82</v>
      </c>
      <c r="E275" t="s">
        <v>277</v>
      </c>
      <c r="F275" t="s">
        <v>27</v>
      </c>
      <c r="N275" t="str">
        <f t="shared" si="8"/>
        <v xml:space="preserve">    PhotoUrl nvarchar(max) NULL,</v>
      </c>
      <c r="O275" t="str">
        <f t="shared" si="9"/>
        <v/>
      </c>
    </row>
    <row r="276" spans="3:15" x14ac:dyDescent="0.3">
      <c r="C276" t="s">
        <v>57</v>
      </c>
      <c r="D276" s="1" t="s">
        <v>82</v>
      </c>
      <c r="E276" t="s">
        <v>276</v>
      </c>
      <c r="F276" t="s">
        <v>27</v>
      </c>
      <c r="N276" t="str">
        <f t="shared" si="8"/>
        <v xml:space="preserve">    VideoUrl nvarchar(max) NULL,</v>
      </c>
      <c r="O276" t="str">
        <f t="shared" si="9"/>
        <v/>
      </c>
    </row>
    <row r="277" spans="3:15" x14ac:dyDescent="0.3">
      <c r="C277" t="s">
        <v>57</v>
      </c>
      <c r="D277" s="1" t="s">
        <v>82</v>
      </c>
      <c r="E277" t="s">
        <v>18</v>
      </c>
      <c r="F277" t="s">
        <v>10</v>
      </c>
      <c r="J277" s="7" t="s">
        <v>9</v>
      </c>
      <c r="N277" t="str">
        <f t="shared" si="8"/>
        <v xml:space="preserve">    Active BIT NOT NULL,</v>
      </c>
      <c r="O277" t="str">
        <f t="shared" si="9"/>
        <v/>
      </c>
    </row>
    <row r="278" spans="3:15" x14ac:dyDescent="0.3">
      <c r="C278" t="s">
        <v>57</v>
      </c>
      <c r="D278" s="1" t="s">
        <v>82</v>
      </c>
      <c r="E278" t="s">
        <v>20</v>
      </c>
      <c r="F278" t="s">
        <v>10</v>
      </c>
      <c r="J278" s="7" t="s">
        <v>9</v>
      </c>
      <c r="N278" t="str">
        <f t="shared" si="8"/>
        <v xml:space="preserve">    IsDeleted BIT NOT NULL,</v>
      </c>
      <c r="O278" t="str">
        <f t="shared" si="9"/>
        <v/>
      </c>
    </row>
    <row r="279" spans="3:15" x14ac:dyDescent="0.3">
      <c r="C279" t="s">
        <v>57</v>
      </c>
      <c r="D279" s="1" t="s">
        <v>82</v>
      </c>
      <c r="E279" t="s">
        <v>12</v>
      </c>
      <c r="F279" t="s">
        <v>8</v>
      </c>
      <c r="N279" t="str">
        <f t="shared" si="8"/>
        <v xml:space="preserve">    CreateBy INT NULL,</v>
      </c>
      <c r="O279" t="str">
        <f t="shared" si="9"/>
        <v/>
      </c>
    </row>
    <row r="280" spans="3:15" x14ac:dyDescent="0.3">
      <c r="C280" t="s">
        <v>57</v>
      </c>
      <c r="D280" s="1" t="s">
        <v>82</v>
      </c>
      <c r="E280" t="s">
        <v>13</v>
      </c>
      <c r="F280" t="s">
        <v>11</v>
      </c>
      <c r="N280" t="str">
        <f t="shared" si="8"/>
        <v xml:space="preserve">    CreateOn DATETIME NULL,</v>
      </c>
      <c r="O280" t="str">
        <f t="shared" si="9"/>
        <v/>
      </c>
    </row>
    <row r="281" spans="3:15" x14ac:dyDescent="0.3">
      <c r="C281" t="s">
        <v>57</v>
      </c>
      <c r="D281" s="1" t="s">
        <v>82</v>
      </c>
      <c r="E281" t="s">
        <v>14</v>
      </c>
      <c r="F281" t="s">
        <v>8</v>
      </c>
      <c r="N281" t="str">
        <f t="shared" si="8"/>
        <v xml:space="preserve">    UpdateBy INT NULL,</v>
      </c>
      <c r="O281" t="str">
        <f t="shared" si="9"/>
        <v/>
      </c>
    </row>
    <row r="282" spans="3:15" x14ac:dyDescent="0.3">
      <c r="C282" t="s">
        <v>57</v>
      </c>
      <c r="D282" s="1" t="s">
        <v>82</v>
      </c>
      <c r="E282" t="s">
        <v>15</v>
      </c>
      <c r="F282" t="s">
        <v>11</v>
      </c>
      <c r="N282" t="str">
        <f t="shared" si="8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  <c r="O282" t="str">
        <f t="shared" si="9"/>
        <v/>
      </c>
    </row>
    <row r="283" spans="3:15" x14ac:dyDescent="0.3">
      <c r="C283" t="s">
        <v>57</v>
      </c>
      <c r="D283" s="1" t="s">
        <v>85</v>
      </c>
      <c r="E283" t="s">
        <v>278</v>
      </c>
      <c r="F283" t="s">
        <v>8</v>
      </c>
      <c r="G283" s="7" t="s">
        <v>9</v>
      </c>
      <c r="J283" s="7" t="s">
        <v>9</v>
      </c>
      <c r="N283" t="str">
        <f t="shared" si="8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  <c r="O283" t="str">
        <f t="shared" si="9"/>
        <v/>
      </c>
    </row>
    <row r="284" spans="3:15" x14ac:dyDescent="0.3">
      <c r="C284" t="s">
        <v>57</v>
      </c>
      <c r="D284" s="1" t="s">
        <v>85</v>
      </c>
      <c r="E284" t="s">
        <v>31</v>
      </c>
      <c r="F284" t="s">
        <v>27</v>
      </c>
      <c r="J284" s="7" t="s">
        <v>9</v>
      </c>
      <c r="N284" t="str">
        <f t="shared" si="8"/>
        <v xml:space="preserve">    Name nvarchar(max) NOT NULL,</v>
      </c>
      <c r="O284" t="str">
        <f t="shared" si="9"/>
        <v/>
      </c>
    </row>
    <row r="285" spans="3:15" x14ac:dyDescent="0.3">
      <c r="C285" t="s">
        <v>57</v>
      </c>
      <c r="D285" s="1" t="s">
        <v>85</v>
      </c>
      <c r="E285" t="s">
        <v>7</v>
      </c>
      <c r="F285" t="s">
        <v>27</v>
      </c>
      <c r="N285" t="str">
        <f t="shared" si="8"/>
        <v xml:space="preserve">    Description nvarchar(max) NULL,</v>
      </c>
      <c r="O285" t="str">
        <f t="shared" si="9"/>
        <v/>
      </c>
    </row>
    <row r="286" spans="3:15" x14ac:dyDescent="0.3">
      <c r="C286" t="s">
        <v>57</v>
      </c>
      <c r="D286" s="1" t="s">
        <v>85</v>
      </c>
      <c r="E286" t="s">
        <v>276</v>
      </c>
      <c r="F286" t="s">
        <v>27</v>
      </c>
      <c r="N286" t="str">
        <f t="shared" si="8"/>
        <v xml:space="preserve">    VideoUrl nvarchar(max) NULL,</v>
      </c>
      <c r="O286" t="str">
        <f t="shared" si="9"/>
        <v/>
      </c>
    </row>
    <row r="287" spans="3:15" x14ac:dyDescent="0.3">
      <c r="C287" t="s">
        <v>57</v>
      </c>
      <c r="D287" s="1" t="s">
        <v>85</v>
      </c>
      <c r="E287" t="s">
        <v>274</v>
      </c>
      <c r="F287" t="s">
        <v>8</v>
      </c>
      <c r="N287" t="str">
        <f t="shared" si="8"/>
        <v xml:space="preserve">    Duration INT NULL,</v>
      </c>
      <c r="O287" t="str">
        <f t="shared" si="9"/>
        <v/>
      </c>
    </row>
    <row r="288" spans="3:15" x14ac:dyDescent="0.3">
      <c r="C288" t="s">
        <v>57</v>
      </c>
      <c r="D288" s="1" t="s">
        <v>85</v>
      </c>
      <c r="E288" t="s">
        <v>105</v>
      </c>
      <c r="F288" t="s">
        <v>27</v>
      </c>
      <c r="N288" t="str">
        <f t="shared" si="8"/>
        <v xml:space="preserve">    Language nvarchar(max) NULL,</v>
      </c>
      <c r="O288" t="str">
        <f t="shared" si="9"/>
        <v/>
      </c>
    </row>
    <row r="289" spans="3:15" x14ac:dyDescent="0.3">
      <c r="C289" t="s">
        <v>57</v>
      </c>
      <c r="D289" s="1" t="s">
        <v>85</v>
      </c>
      <c r="E289" t="s">
        <v>18</v>
      </c>
      <c r="F289" t="s">
        <v>10</v>
      </c>
      <c r="J289" s="7" t="s">
        <v>9</v>
      </c>
      <c r="N289" t="str">
        <f t="shared" si="8"/>
        <v xml:space="preserve">    Active BIT NOT NULL,</v>
      </c>
      <c r="O289" t="str">
        <f t="shared" si="9"/>
        <v/>
      </c>
    </row>
    <row r="290" spans="3:15" x14ac:dyDescent="0.3">
      <c r="C290" t="s">
        <v>57</v>
      </c>
      <c r="D290" s="1" t="s">
        <v>85</v>
      </c>
      <c r="E290" t="s">
        <v>20</v>
      </c>
      <c r="F290" t="s">
        <v>10</v>
      </c>
      <c r="J290" s="7" t="s">
        <v>9</v>
      </c>
      <c r="N290" t="str">
        <f t="shared" si="8"/>
        <v xml:space="preserve">    IsDeleted BIT NOT NULL,</v>
      </c>
      <c r="O290" t="str">
        <f t="shared" si="9"/>
        <v/>
      </c>
    </row>
    <row r="291" spans="3:15" x14ac:dyDescent="0.3">
      <c r="C291" t="s">
        <v>57</v>
      </c>
      <c r="D291" s="1" t="s">
        <v>85</v>
      </c>
      <c r="E291" t="s">
        <v>12</v>
      </c>
      <c r="F291" t="s">
        <v>8</v>
      </c>
      <c r="N291" t="str">
        <f t="shared" si="8"/>
        <v xml:space="preserve">    CreateBy INT NULL,</v>
      </c>
      <c r="O291" t="str">
        <f t="shared" si="9"/>
        <v/>
      </c>
    </row>
    <row r="292" spans="3:15" x14ac:dyDescent="0.3">
      <c r="C292" t="s">
        <v>57</v>
      </c>
      <c r="D292" s="1" t="s">
        <v>85</v>
      </c>
      <c r="E292" t="s">
        <v>13</v>
      </c>
      <c r="F292" t="s">
        <v>11</v>
      </c>
      <c r="N292" t="str">
        <f t="shared" si="8"/>
        <v xml:space="preserve">    CreateOn DATETIME NULL,</v>
      </c>
      <c r="O292" t="str">
        <f t="shared" si="9"/>
        <v/>
      </c>
    </row>
    <row r="293" spans="3:15" x14ac:dyDescent="0.3">
      <c r="C293" t="s">
        <v>57</v>
      </c>
      <c r="D293" s="1" t="s">
        <v>85</v>
      </c>
      <c r="E293" t="s">
        <v>14</v>
      </c>
      <c r="F293" t="s">
        <v>8</v>
      </c>
      <c r="N293" t="str">
        <f t="shared" si="8"/>
        <v xml:space="preserve">    UpdateBy INT NULL,</v>
      </c>
      <c r="O293" t="str">
        <f t="shared" si="9"/>
        <v/>
      </c>
    </row>
    <row r="294" spans="3:15" x14ac:dyDescent="0.3">
      <c r="C294" t="s">
        <v>57</v>
      </c>
      <c r="D294" s="1" t="s">
        <v>85</v>
      </c>
      <c r="E294" t="s">
        <v>15</v>
      </c>
      <c r="F294" t="s">
        <v>11</v>
      </c>
      <c r="N294" t="str">
        <f t="shared" si="8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  <c r="O294" t="str">
        <f t="shared" si="9"/>
        <v/>
      </c>
    </row>
    <row r="295" spans="3:15" x14ac:dyDescent="0.3">
      <c r="C295" t="s">
        <v>57</v>
      </c>
      <c r="D295" s="1" t="s">
        <v>86</v>
      </c>
      <c r="E295" t="s">
        <v>279</v>
      </c>
      <c r="F295" t="s">
        <v>8</v>
      </c>
      <c r="G295" s="7" t="s">
        <v>9</v>
      </c>
      <c r="J295" s="7" t="s">
        <v>9</v>
      </c>
      <c r="N295" t="str">
        <f t="shared" si="8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  <c r="O295" t="str">
        <f t="shared" si="9"/>
        <v/>
      </c>
    </row>
    <row r="296" spans="3:15" x14ac:dyDescent="0.3">
      <c r="C296" t="s">
        <v>57</v>
      </c>
      <c r="D296" s="1" t="s">
        <v>86</v>
      </c>
      <c r="E296" t="s">
        <v>31</v>
      </c>
      <c r="F296" t="s">
        <v>27</v>
      </c>
      <c r="N296" t="str">
        <f t="shared" si="8"/>
        <v xml:space="preserve">    Name nvarchar(max) NULL,</v>
      </c>
      <c r="O296" t="str">
        <f t="shared" si="9"/>
        <v/>
      </c>
    </row>
    <row r="297" spans="3:15" x14ac:dyDescent="0.3">
      <c r="C297" t="s">
        <v>57</v>
      </c>
      <c r="D297" s="1" t="s">
        <v>86</v>
      </c>
      <c r="E297" t="s">
        <v>7</v>
      </c>
      <c r="F297" t="s">
        <v>27</v>
      </c>
      <c r="N297" t="str">
        <f t="shared" si="8"/>
        <v xml:space="preserve">    Description nvarchar(max) NULL,</v>
      </c>
      <c r="O297" t="str">
        <f t="shared" si="9"/>
        <v/>
      </c>
    </row>
    <row r="298" spans="3:15" x14ac:dyDescent="0.3">
      <c r="C298" t="s">
        <v>57</v>
      </c>
      <c r="D298" s="1" t="s">
        <v>86</v>
      </c>
      <c r="E298" t="s">
        <v>277</v>
      </c>
      <c r="F298" t="s">
        <v>27</v>
      </c>
      <c r="N298" t="str">
        <f t="shared" si="8"/>
        <v xml:space="preserve">    PhotoUrl nvarchar(max) NULL,</v>
      </c>
      <c r="O298" t="str">
        <f t="shared" si="9"/>
        <v/>
      </c>
    </row>
    <row r="299" spans="3:15" x14ac:dyDescent="0.3">
      <c r="C299" t="s">
        <v>57</v>
      </c>
      <c r="D299" s="1" t="s">
        <v>86</v>
      </c>
      <c r="E299" t="s">
        <v>280</v>
      </c>
      <c r="F299" t="s">
        <v>11</v>
      </c>
      <c r="N299" t="str">
        <f t="shared" si="8"/>
        <v xml:space="preserve">    PhotoDate DATETIME NULL,</v>
      </c>
      <c r="O299" t="str">
        <f t="shared" si="9"/>
        <v/>
      </c>
    </row>
    <row r="300" spans="3:15" x14ac:dyDescent="0.3">
      <c r="C300" t="s">
        <v>57</v>
      </c>
      <c r="D300" s="1" t="s">
        <v>86</v>
      </c>
      <c r="E300" t="s">
        <v>281</v>
      </c>
      <c r="F300" t="s">
        <v>10</v>
      </c>
      <c r="J300" s="7" t="s">
        <v>9</v>
      </c>
      <c r="N300" t="str">
        <f t="shared" si="8"/>
        <v xml:space="preserve">    IsPublic BIT NOT NULL,</v>
      </c>
      <c r="O300" t="str">
        <f t="shared" si="9"/>
        <v/>
      </c>
    </row>
    <row r="301" spans="3:15" x14ac:dyDescent="0.3">
      <c r="C301" t="s">
        <v>57</v>
      </c>
      <c r="D301" s="1" t="s">
        <v>86</v>
      </c>
      <c r="E301" t="s">
        <v>18</v>
      </c>
      <c r="F301" t="s">
        <v>10</v>
      </c>
      <c r="J301" s="7" t="s">
        <v>9</v>
      </c>
      <c r="N301" t="str">
        <f t="shared" si="8"/>
        <v xml:space="preserve">    Active BIT NOT NULL,</v>
      </c>
      <c r="O301" t="str">
        <f t="shared" si="9"/>
        <v/>
      </c>
    </row>
    <row r="302" spans="3:15" x14ac:dyDescent="0.3">
      <c r="C302" t="s">
        <v>57</v>
      </c>
      <c r="D302" s="1" t="s">
        <v>86</v>
      </c>
      <c r="E302" t="s">
        <v>20</v>
      </c>
      <c r="F302" t="s">
        <v>10</v>
      </c>
      <c r="J302" s="7" t="s">
        <v>9</v>
      </c>
      <c r="N302" t="str">
        <f t="shared" si="8"/>
        <v xml:space="preserve">    IsDeleted BIT NOT NULL,</v>
      </c>
      <c r="O302" t="str">
        <f t="shared" si="9"/>
        <v/>
      </c>
    </row>
    <row r="303" spans="3:15" x14ac:dyDescent="0.3">
      <c r="C303" t="s">
        <v>57</v>
      </c>
      <c r="D303" s="1" t="s">
        <v>86</v>
      </c>
      <c r="E303" t="s">
        <v>12</v>
      </c>
      <c r="F303" t="s">
        <v>8</v>
      </c>
      <c r="N303" t="str">
        <f t="shared" si="8"/>
        <v xml:space="preserve">    CreateBy INT NULL,</v>
      </c>
      <c r="O303" t="str">
        <f t="shared" si="9"/>
        <v/>
      </c>
    </row>
    <row r="304" spans="3:15" x14ac:dyDescent="0.3">
      <c r="C304" t="s">
        <v>57</v>
      </c>
      <c r="D304" s="1" t="s">
        <v>86</v>
      </c>
      <c r="E304" t="s">
        <v>13</v>
      </c>
      <c r="F304" t="s">
        <v>11</v>
      </c>
      <c r="N304" t="str">
        <f t="shared" si="8"/>
        <v xml:space="preserve">    CreateOn DATETIME NULL,</v>
      </c>
      <c r="O304" t="str">
        <f t="shared" si="9"/>
        <v/>
      </c>
    </row>
    <row r="305" spans="3:15" x14ac:dyDescent="0.3">
      <c r="C305" t="s">
        <v>57</v>
      </c>
      <c r="D305" s="1" t="s">
        <v>86</v>
      </c>
      <c r="E305" t="s">
        <v>14</v>
      </c>
      <c r="F305" t="s">
        <v>8</v>
      </c>
      <c r="N305" t="str">
        <f t="shared" si="8"/>
        <v xml:space="preserve">    UpdateBy INT NULL,</v>
      </c>
      <c r="O305" t="str">
        <f t="shared" si="9"/>
        <v/>
      </c>
    </row>
    <row r="306" spans="3:15" x14ac:dyDescent="0.3">
      <c r="C306" t="s">
        <v>57</v>
      </c>
      <c r="D306" s="1" t="s">
        <v>86</v>
      </c>
      <c r="E306" t="s">
        <v>15</v>
      </c>
      <c r="F306" t="s">
        <v>11</v>
      </c>
      <c r="N306" t="str">
        <f t="shared" si="8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  <c r="O306" t="str">
        <f t="shared" si="9"/>
        <v/>
      </c>
    </row>
    <row r="307" spans="3:15" x14ac:dyDescent="0.3">
      <c r="C307" t="s">
        <v>57</v>
      </c>
      <c r="D307" s="1" t="s">
        <v>282</v>
      </c>
      <c r="E307" t="s">
        <v>283</v>
      </c>
      <c r="F307" t="s">
        <v>8</v>
      </c>
      <c r="G307" s="7" t="s">
        <v>9</v>
      </c>
      <c r="J307" s="7" t="s">
        <v>9</v>
      </c>
      <c r="N307" t="str">
        <f t="shared" si="8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  <c r="O307" t="str">
        <f t="shared" si="9"/>
        <v/>
      </c>
    </row>
    <row r="308" spans="3:15" x14ac:dyDescent="0.3">
      <c r="C308" t="s">
        <v>57</v>
      </c>
      <c r="D308" s="1" t="s">
        <v>282</v>
      </c>
      <c r="E308" t="s">
        <v>167</v>
      </c>
      <c r="F308" t="s">
        <v>8</v>
      </c>
      <c r="H308" s="7" t="s">
        <v>9</v>
      </c>
      <c r="N308" t="str">
        <f t="shared" si="8"/>
        <v xml:space="preserve">    NucleoId INT NULL,</v>
      </c>
      <c r="O308" t="str">
        <f t="shared" si="9"/>
        <v xml:space="preserve">ALTER TABLE R_CalendarEvents
 ADD CONSTRAINT FK_R_CalendarEvents_Nucleos
 FOREIGN KEY (NucleoId) REFERENCES R_Nucleos(NucleoId);
</v>
      </c>
    </row>
    <row r="309" spans="3:15" x14ac:dyDescent="0.3">
      <c r="C309" t="s">
        <v>57</v>
      </c>
      <c r="D309" s="1" t="s">
        <v>282</v>
      </c>
      <c r="E309" t="s">
        <v>31</v>
      </c>
      <c r="F309" t="s">
        <v>27</v>
      </c>
      <c r="J309" s="7" t="s">
        <v>9</v>
      </c>
      <c r="N309" t="str">
        <f t="shared" si="8"/>
        <v xml:space="preserve">    Name nvarchar(max) NOT NULL,</v>
      </c>
      <c r="O309" t="str">
        <f t="shared" si="9"/>
        <v/>
      </c>
    </row>
    <row r="310" spans="3:15" x14ac:dyDescent="0.3">
      <c r="C310" t="s">
        <v>57</v>
      </c>
      <c r="D310" s="1" t="s">
        <v>282</v>
      </c>
      <c r="E310" t="s">
        <v>7</v>
      </c>
      <c r="F310" t="s">
        <v>27</v>
      </c>
      <c r="N310" t="str">
        <f t="shared" si="8"/>
        <v xml:space="preserve">    Description nvarchar(max) NULL,</v>
      </c>
      <c r="O310" t="str">
        <f t="shared" si="9"/>
        <v/>
      </c>
    </row>
    <row r="311" spans="3:15" x14ac:dyDescent="0.3">
      <c r="C311" t="s">
        <v>57</v>
      </c>
      <c r="D311" s="1" t="s">
        <v>282</v>
      </c>
      <c r="E311" t="s">
        <v>272</v>
      </c>
      <c r="F311" t="s">
        <v>11</v>
      </c>
      <c r="J311" s="7" t="s">
        <v>9</v>
      </c>
      <c r="N311" t="str">
        <f t="shared" si="8"/>
        <v xml:space="preserve">    StartDate DATETIME NOT NULL,</v>
      </c>
      <c r="O311" t="str">
        <f t="shared" si="9"/>
        <v/>
      </c>
    </row>
    <row r="312" spans="3:15" x14ac:dyDescent="0.3">
      <c r="C312" t="s">
        <v>57</v>
      </c>
      <c r="D312" s="1" t="s">
        <v>282</v>
      </c>
      <c r="E312" t="s">
        <v>273</v>
      </c>
      <c r="F312" t="s">
        <v>11</v>
      </c>
      <c r="J312" s="7" t="s">
        <v>9</v>
      </c>
      <c r="N312" t="str">
        <f t="shared" si="8"/>
        <v xml:space="preserve">    EndDate DATETIME NOT NULL,</v>
      </c>
      <c r="O312" t="str">
        <f t="shared" si="9"/>
        <v/>
      </c>
    </row>
    <row r="313" spans="3:15" x14ac:dyDescent="0.3">
      <c r="C313" t="s">
        <v>57</v>
      </c>
      <c r="D313" s="1" t="s">
        <v>282</v>
      </c>
      <c r="E313" t="s">
        <v>18</v>
      </c>
      <c r="F313" t="s">
        <v>10</v>
      </c>
      <c r="J313" s="7" t="s">
        <v>9</v>
      </c>
      <c r="N313" t="str">
        <f t="shared" si="8"/>
        <v xml:space="preserve">    Active BIT NOT NULL,</v>
      </c>
      <c r="O313" t="str">
        <f t="shared" si="9"/>
        <v/>
      </c>
    </row>
    <row r="314" spans="3:15" x14ac:dyDescent="0.3">
      <c r="C314" t="s">
        <v>57</v>
      </c>
      <c r="D314" s="1" t="s">
        <v>282</v>
      </c>
      <c r="E314" t="s">
        <v>20</v>
      </c>
      <c r="F314" t="s">
        <v>10</v>
      </c>
      <c r="J314" s="7" t="s">
        <v>9</v>
      </c>
      <c r="N314" t="str">
        <f t="shared" si="8"/>
        <v xml:space="preserve">    IsDeleted BIT NOT NULL,</v>
      </c>
      <c r="O314" t="str">
        <f t="shared" si="9"/>
        <v/>
      </c>
    </row>
    <row r="315" spans="3:15" x14ac:dyDescent="0.3">
      <c r="C315" t="s">
        <v>57</v>
      </c>
      <c r="D315" s="1" t="s">
        <v>282</v>
      </c>
      <c r="E315" t="s">
        <v>12</v>
      </c>
      <c r="F315" t="s">
        <v>8</v>
      </c>
      <c r="N315" t="str">
        <f t="shared" si="8"/>
        <v xml:space="preserve">    CreateBy INT NULL,</v>
      </c>
      <c r="O315" t="str">
        <f t="shared" si="9"/>
        <v/>
      </c>
    </row>
    <row r="316" spans="3:15" x14ac:dyDescent="0.3">
      <c r="C316" t="s">
        <v>57</v>
      </c>
      <c r="D316" s="1" t="s">
        <v>282</v>
      </c>
      <c r="E316" t="s">
        <v>13</v>
      </c>
      <c r="F316" t="s">
        <v>11</v>
      </c>
      <c r="N316" t="str">
        <f t="shared" si="8"/>
        <v xml:space="preserve">    CreateOn DATETIME NULL,</v>
      </c>
      <c r="O316" t="str">
        <f t="shared" si="9"/>
        <v/>
      </c>
    </row>
    <row r="317" spans="3:15" x14ac:dyDescent="0.3">
      <c r="C317" t="s">
        <v>57</v>
      </c>
      <c r="D317" s="1" t="s">
        <v>282</v>
      </c>
      <c r="E317" t="s">
        <v>14</v>
      </c>
      <c r="F317" t="s">
        <v>8</v>
      </c>
      <c r="N317" t="str">
        <f t="shared" si="8"/>
        <v xml:space="preserve">    UpdateBy INT NULL,</v>
      </c>
      <c r="O317" t="str">
        <f t="shared" si="9"/>
        <v/>
      </c>
    </row>
    <row r="318" spans="3:15" x14ac:dyDescent="0.3">
      <c r="C318" t="s">
        <v>57</v>
      </c>
      <c r="D318" s="1" t="s">
        <v>282</v>
      </c>
      <c r="E318" t="s">
        <v>15</v>
      </c>
      <c r="F318" t="s">
        <v>11</v>
      </c>
      <c r="N318" t="str">
        <f t="shared" si="8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  <c r="O318" t="str">
        <f t="shared" si="9"/>
        <v/>
      </c>
    </row>
    <row r="319" spans="3:15" x14ac:dyDescent="0.3">
      <c r="C319" t="s">
        <v>57</v>
      </c>
      <c r="D319" s="1" t="s">
        <v>233</v>
      </c>
      <c r="E319" t="s">
        <v>284</v>
      </c>
      <c r="F319" t="s">
        <v>8</v>
      </c>
      <c r="G319" s="7" t="s">
        <v>9</v>
      </c>
      <c r="J319" s="7" t="s">
        <v>9</v>
      </c>
      <c r="N319" t="str">
        <f t="shared" si="8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  <c r="O319" t="str">
        <f t="shared" si="9"/>
        <v/>
      </c>
    </row>
    <row r="320" spans="3:15" x14ac:dyDescent="0.3">
      <c r="C320" t="s">
        <v>57</v>
      </c>
      <c r="D320" s="1" t="s">
        <v>233</v>
      </c>
      <c r="E320" t="s">
        <v>167</v>
      </c>
      <c r="F320" t="s">
        <v>8</v>
      </c>
      <c r="H320" s="7" t="s">
        <v>9</v>
      </c>
      <c r="N320" t="str">
        <f t="shared" si="8"/>
        <v xml:space="preserve">    NucleoId INT NULL,</v>
      </c>
      <c r="O320" t="str">
        <f t="shared" si="9"/>
        <v xml:space="preserve">ALTER TABLE R_WeekDays
 ADD CONSTRAINT FK_R_WeekDays_Nucleos
 FOREIGN KEY (NucleoId) REFERENCES R_Nucleos(NucleoId);
</v>
      </c>
    </row>
    <row r="321" spans="3:15" x14ac:dyDescent="0.3">
      <c r="C321" t="s">
        <v>57</v>
      </c>
      <c r="D321" s="1" t="s">
        <v>233</v>
      </c>
      <c r="E321" t="s">
        <v>31</v>
      </c>
      <c r="F321" t="s">
        <v>27</v>
      </c>
      <c r="J321" s="7" t="s">
        <v>9</v>
      </c>
      <c r="N321" t="str">
        <f t="shared" si="8"/>
        <v xml:space="preserve">    Name nvarchar(max) NOT NULL,</v>
      </c>
      <c r="O321" t="str">
        <f t="shared" si="9"/>
        <v/>
      </c>
    </row>
    <row r="322" spans="3:15" x14ac:dyDescent="0.3">
      <c r="C322" t="s">
        <v>57</v>
      </c>
      <c r="D322" s="1" t="s">
        <v>233</v>
      </c>
      <c r="E322" t="s">
        <v>7</v>
      </c>
      <c r="F322" t="s">
        <v>27</v>
      </c>
      <c r="N322" t="str">
        <f t="shared" si="8"/>
        <v xml:space="preserve">    Description nvarchar(max) NULL,</v>
      </c>
      <c r="O322" t="str">
        <f t="shared" si="9"/>
        <v/>
      </c>
    </row>
    <row r="323" spans="3:15" x14ac:dyDescent="0.3">
      <c r="C323" t="s">
        <v>57</v>
      </c>
      <c r="D323" s="1" t="s">
        <v>233</v>
      </c>
      <c r="E323" t="s">
        <v>285</v>
      </c>
      <c r="F323" t="s">
        <v>8</v>
      </c>
      <c r="H323" s="7" t="s">
        <v>9</v>
      </c>
      <c r="N323" t="str">
        <f t="shared" ref="N323:N386" si="10">IF(EXACT(D322,D323),"",
"/************************************************************/
/*****              " &amp; C323 &amp; D323 &amp; "                    *****/
/************************************************************/
IF  EXISTS (SELECT * FROM sys.objects WHERE object_id = OBJECT_ID(N'" &amp; A323 &amp; "[" &amp; B323 &amp; C323 &amp; D323 &amp; "]') AND type in (N'U'))
DROP TABLE " &amp; A323 &amp; "[" &amp; B323 &amp; C323 &amp; D323 &amp; "]
GO
CREATE TABLE " &amp; A323 &amp; B323 &amp; C323 &amp; D323 &amp; "
    (
") &amp; "    " &amp; E323 &amp; " " &amp; F323 &amp; IF(EXACT(J323, "X"), " NOT NULL", " NULL") &amp; IF(AND(EXACT(G323,"X"),NOT(EXACT(H323,"X")))," IDENTITY (1, 1)","") &amp; IF(EXACT(D324,D323),",","")
&amp; IF(EXACT(D324,D323),"","
    )  ON [PRIMARY]
GO
ALTER TABLE " &amp; A323 &amp; B323 &amp; C323 &amp; D323 &amp; " ADD CONSTRAINT
    PK_" &amp; B323 &amp; C323 &amp; D323 &amp; " PRIMARY KEY CLUSTERED 
    (
    " &amp; D323 &amp; "Id
    )" &amp; " WITH( STATISTICS_NORECOMPUTE = OFF, IGNORE_DUP_KEY = OFF, ALLOW_ROW_LOCKS = ON, ALLOW_PAGE_LOCKS = ON) ON [PRIMARY]
GO
")</f>
        <v xml:space="preserve">    ResponsiblePersonId INT NULL,</v>
      </c>
      <c r="O323" t="str">
        <f t="shared" ref="O323:O386" si="11">IF(EXACT(H323,"X"),"ALTER TABLE " &amp; C323 &amp; D323 &amp; "s
 ADD CONSTRAINT FK_" &amp; C323 &amp; D323 &amp; "s_" &amp; SUBSTITUTE(E323,"Id","") &amp; "s
 FOREIGN KEY (" &amp; E323 &amp; ") REFERENCES " &amp; C323 &amp; SUBSTITUTE(E323,"Id","") &amp; "s(" &amp; E323 &amp; ");
","")</f>
        <v xml:space="preserve">ALTER TABLE R_WeekDays
 ADD CONSTRAINT FK_R_WeekDays_ResponsiblePersons
 FOREIGN KEY (ResponsiblePersonId) REFERENCES R_ResponsiblePersons(ResponsiblePersonId);
</v>
      </c>
    </row>
    <row r="324" spans="3:15" x14ac:dyDescent="0.3">
      <c r="C324" t="s">
        <v>57</v>
      </c>
      <c r="D324" s="1" t="s">
        <v>233</v>
      </c>
      <c r="E324" t="s">
        <v>18</v>
      </c>
      <c r="F324" t="s">
        <v>10</v>
      </c>
      <c r="J324" s="7" t="s">
        <v>9</v>
      </c>
      <c r="N324" t="str">
        <f t="shared" si="10"/>
        <v xml:space="preserve">    Active BIT NOT NULL,</v>
      </c>
      <c r="O324" t="str">
        <f t="shared" si="11"/>
        <v/>
      </c>
    </row>
    <row r="325" spans="3:15" x14ac:dyDescent="0.3">
      <c r="C325" t="s">
        <v>57</v>
      </c>
      <c r="D325" s="1" t="s">
        <v>233</v>
      </c>
      <c r="E325" t="s">
        <v>20</v>
      </c>
      <c r="F325" t="s">
        <v>10</v>
      </c>
      <c r="J325" s="7" t="s">
        <v>9</v>
      </c>
      <c r="N325" t="str">
        <f t="shared" si="10"/>
        <v xml:space="preserve">    IsDeleted BIT NOT NULL,</v>
      </c>
      <c r="O325" t="str">
        <f t="shared" si="11"/>
        <v/>
      </c>
    </row>
    <row r="326" spans="3:15" x14ac:dyDescent="0.3">
      <c r="C326" t="s">
        <v>57</v>
      </c>
      <c r="D326" s="1" t="s">
        <v>233</v>
      </c>
      <c r="E326" t="s">
        <v>12</v>
      </c>
      <c r="F326" t="s">
        <v>8</v>
      </c>
      <c r="N326" t="str">
        <f t="shared" si="10"/>
        <v xml:space="preserve">    CreateBy INT NULL,</v>
      </c>
      <c r="O326" t="str">
        <f t="shared" si="11"/>
        <v/>
      </c>
    </row>
    <row r="327" spans="3:15" x14ac:dyDescent="0.3">
      <c r="C327" t="s">
        <v>57</v>
      </c>
      <c r="D327" s="1" t="s">
        <v>233</v>
      </c>
      <c r="E327" t="s">
        <v>13</v>
      </c>
      <c r="F327" t="s">
        <v>11</v>
      </c>
      <c r="N327" t="str">
        <f t="shared" si="10"/>
        <v xml:space="preserve">    CreateOn DATETIME NULL,</v>
      </c>
      <c r="O327" t="str">
        <f t="shared" si="11"/>
        <v/>
      </c>
    </row>
    <row r="328" spans="3:15" x14ac:dyDescent="0.3">
      <c r="C328" t="s">
        <v>57</v>
      </c>
      <c r="D328" s="1" t="s">
        <v>233</v>
      </c>
      <c r="E328" t="s">
        <v>14</v>
      </c>
      <c r="F328" t="s">
        <v>8</v>
      </c>
      <c r="N328" t="str">
        <f t="shared" si="10"/>
        <v xml:space="preserve">    UpdateBy INT NULL,</v>
      </c>
      <c r="O328" t="str">
        <f t="shared" si="11"/>
        <v/>
      </c>
    </row>
    <row r="329" spans="3:15" x14ac:dyDescent="0.3">
      <c r="C329" t="s">
        <v>57</v>
      </c>
      <c r="D329" s="1" t="s">
        <v>233</v>
      </c>
      <c r="E329" t="s">
        <v>15</v>
      </c>
      <c r="F329" t="s">
        <v>11</v>
      </c>
      <c r="N329" t="str">
        <f t="shared" si="10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  <c r="O329" t="str">
        <f t="shared" si="11"/>
        <v/>
      </c>
    </row>
    <row r="330" spans="3:15" x14ac:dyDescent="0.3">
      <c r="C330" t="s">
        <v>57</v>
      </c>
      <c r="D330" s="1" t="s">
        <v>89</v>
      </c>
      <c r="E330" t="s">
        <v>286</v>
      </c>
      <c r="F330" t="s">
        <v>8</v>
      </c>
      <c r="G330" s="7" t="s">
        <v>9</v>
      </c>
      <c r="J330" s="7" t="s">
        <v>9</v>
      </c>
      <c r="N330" t="str">
        <f t="shared" si="10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  <c r="O330" t="str">
        <f t="shared" si="11"/>
        <v/>
      </c>
    </row>
    <row r="331" spans="3:15" x14ac:dyDescent="0.3">
      <c r="C331" t="s">
        <v>57</v>
      </c>
      <c r="D331" s="1" t="s">
        <v>89</v>
      </c>
      <c r="E331" t="s">
        <v>31</v>
      </c>
      <c r="F331" t="s">
        <v>27</v>
      </c>
      <c r="N331" t="str">
        <f t="shared" si="10"/>
        <v xml:space="preserve">    Name nvarchar(max) NULL,</v>
      </c>
      <c r="O331" t="str">
        <f t="shared" si="11"/>
        <v/>
      </c>
    </row>
    <row r="332" spans="3:15" x14ac:dyDescent="0.3">
      <c r="C332" t="s">
        <v>57</v>
      </c>
      <c r="D332" s="1" t="s">
        <v>89</v>
      </c>
      <c r="E332" t="s">
        <v>7</v>
      </c>
      <c r="F332" t="s">
        <v>27</v>
      </c>
      <c r="N332" t="str">
        <f t="shared" si="10"/>
        <v xml:space="preserve">    Description nvarchar(max) NULL,</v>
      </c>
      <c r="O332" t="str">
        <f t="shared" si="11"/>
        <v/>
      </c>
    </row>
    <row r="333" spans="3:15" x14ac:dyDescent="0.3">
      <c r="C333" t="s">
        <v>57</v>
      </c>
      <c r="D333" s="1" t="s">
        <v>89</v>
      </c>
      <c r="E333" t="s">
        <v>287</v>
      </c>
      <c r="F333" t="s">
        <v>11</v>
      </c>
      <c r="N333" t="str">
        <f t="shared" si="10"/>
        <v xml:space="preserve">    ReportDate DATETIME NULL,</v>
      </c>
      <c r="O333" t="str">
        <f t="shared" si="11"/>
        <v/>
      </c>
    </row>
    <row r="334" spans="3:15" x14ac:dyDescent="0.3">
      <c r="C334" t="s">
        <v>57</v>
      </c>
      <c r="D334" s="1" t="s">
        <v>89</v>
      </c>
      <c r="E334" t="s">
        <v>233</v>
      </c>
      <c r="F334" t="s">
        <v>27</v>
      </c>
      <c r="N334" t="str">
        <f t="shared" si="10"/>
        <v xml:space="preserve">    WeekDay nvarchar(max) NULL,</v>
      </c>
      <c r="O334" t="str">
        <f t="shared" si="11"/>
        <v/>
      </c>
    </row>
    <row r="335" spans="3:15" x14ac:dyDescent="0.3">
      <c r="C335" t="s">
        <v>57</v>
      </c>
      <c r="D335" s="1" t="s">
        <v>89</v>
      </c>
      <c r="E335" t="s">
        <v>294</v>
      </c>
      <c r="F335" t="s">
        <v>10</v>
      </c>
      <c r="J335" s="7" t="s">
        <v>9</v>
      </c>
      <c r="N335" t="str">
        <f t="shared" si="10"/>
        <v xml:space="preserve">    Submitted BIT NOT NULL,</v>
      </c>
      <c r="O335" t="str">
        <f t="shared" si="11"/>
        <v/>
      </c>
    </row>
    <row r="336" spans="3:15" x14ac:dyDescent="0.3">
      <c r="C336" t="s">
        <v>57</v>
      </c>
      <c r="D336" s="1" t="s">
        <v>89</v>
      </c>
      <c r="E336" t="s">
        <v>20</v>
      </c>
      <c r="F336" t="s">
        <v>10</v>
      </c>
      <c r="J336" s="7" t="s">
        <v>9</v>
      </c>
      <c r="N336" t="str">
        <f t="shared" si="10"/>
        <v xml:space="preserve">    IsDeleted BIT NOT NULL,</v>
      </c>
      <c r="O336" t="str">
        <f t="shared" si="11"/>
        <v/>
      </c>
    </row>
    <row r="337" spans="3:15" x14ac:dyDescent="0.3">
      <c r="C337" t="s">
        <v>57</v>
      </c>
      <c r="D337" s="1" t="s">
        <v>89</v>
      </c>
      <c r="E337" t="s">
        <v>12</v>
      </c>
      <c r="F337" t="s">
        <v>8</v>
      </c>
      <c r="N337" t="str">
        <f t="shared" si="10"/>
        <v xml:space="preserve">    CreateBy INT NULL,</v>
      </c>
      <c r="O337" t="str">
        <f t="shared" si="11"/>
        <v/>
      </c>
    </row>
    <row r="338" spans="3:15" x14ac:dyDescent="0.3">
      <c r="C338" t="s">
        <v>57</v>
      </c>
      <c r="D338" s="1" t="s">
        <v>89</v>
      </c>
      <c r="E338" t="s">
        <v>13</v>
      </c>
      <c r="F338" t="s">
        <v>11</v>
      </c>
      <c r="N338" t="str">
        <f t="shared" si="10"/>
        <v xml:space="preserve">    CreateOn DATETIME NULL,</v>
      </c>
      <c r="O338" t="str">
        <f t="shared" si="11"/>
        <v/>
      </c>
    </row>
    <row r="339" spans="3:15" x14ac:dyDescent="0.3">
      <c r="C339" t="s">
        <v>57</v>
      </c>
      <c r="D339" s="1" t="s">
        <v>89</v>
      </c>
      <c r="E339" t="s">
        <v>14</v>
      </c>
      <c r="F339" t="s">
        <v>8</v>
      </c>
      <c r="N339" t="str">
        <f t="shared" si="10"/>
        <v xml:space="preserve">    UpdateBy INT NULL,</v>
      </c>
      <c r="O339" t="str">
        <f t="shared" si="11"/>
        <v/>
      </c>
    </row>
    <row r="340" spans="3:15" x14ac:dyDescent="0.3">
      <c r="C340" t="s">
        <v>57</v>
      </c>
      <c r="D340" s="1" t="s">
        <v>89</v>
      </c>
      <c r="E340" t="s">
        <v>15</v>
      </c>
      <c r="F340" t="s">
        <v>11</v>
      </c>
      <c r="N340" t="str">
        <f t="shared" si="10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  <c r="O340" t="str">
        <f t="shared" si="11"/>
        <v/>
      </c>
    </row>
    <row r="341" spans="3:15" x14ac:dyDescent="0.3">
      <c r="C341" t="s">
        <v>57</v>
      </c>
      <c r="D341" s="1" t="s">
        <v>292</v>
      </c>
      <c r="E341" s="1" t="s">
        <v>293</v>
      </c>
      <c r="F341" t="s">
        <v>8</v>
      </c>
      <c r="G341" s="7" t="s">
        <v>9</v>
      </c>
      <c r="J341" s="7" t="s">
        <v>9</v>
      </c>
      <c r="N341" t="str">
        <f t="shared" si="10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  <c r="O341" t="str">
        <f t="shared" si="11"/>
        <v/>
      </c>
    </row>
    <row r="342" spans="3:15" x14ac:dyDescent="0.3">
      <c r="C342" t="s">
        <v>57</v>
      </c>
      <c r="D342" s="1" t="s">
        <v>292</v>
      </c>
      <c r="E342" s="1" t="s">
        <v>295</v>
      </c>
      <c r="F342" t="s">
        <v>8</v>
      </c>
      <c r="H342" s="7" t="s">
        <v>9</v>
      </c>
      <c r="J342" s="7" t="s">
        <v>9</v>
      </c>
      <c r="N342" t="str">
        <f t="shared" si="10"/>
        <v xml:space="preserve">    DeliveryReportMessageTypeId INT NOT NULL,</v>
      </c>
      <c r="O342" t="str">
        <f t="shared" si="11"/>
        <v xml:space="preserve">ALTER TABLE R_DeliveryReportMessages
 ADD CONSTRAINT FK_R_DeliveryReportMessages_DeliveryReportMessageTypes
 FOREIGN KEY (DeliveryReportMessageTypeId) REFERENCES R_DeliveryReportMessageTypes(DeliveryReportMessageTypeId);
</v>
      </c>
    </row>
    <row r="343" spans="3:15" x14ac:dyDescent="0.3">
      <c r="C343" t="s">
        <v>57</v>
      </c>
      <c r="D343" s="1" t="s">
        <v>292</v>
      </c>
      <c r="E343" t="s">
        <v>288</v>
      </c>
      <c r="F343" t="s">
        <v>27</v>
      </c>
      <c r="J343" s="7" t="s">
        <v>9</v>
      </c>
      <c r="N343" t="str">
        <f t="shared" si="10"/>
        <v xml:space="preserve">    Message nvarchar(max) NOT NULL,</v>
      </c>
      <c r="O343" t="str">
        <f t="shared" si="11"/>
        <v/>
      </c>
    </row>
    <row r="344" spans="3:15" x14ac:dyDescent="0.3">
      <c r="C344" t="s">
        <v>57</v>
      </c>
      <c r="D344" s="1" t="s">
        <v>292</v>
      </c>
      <c r="E344" t="s">
        <v>20</v>
      </c>
      <c r="F344" t="s">
        <v>10</v>
      </c>
      <c r="J344" s="7" t="s">
        <v>9</v>
      </c>
      <c r="N344" t="str">
        <f t="shared" si="10"/>
        <v xml:space="preserve">    IsDeleted BIT NOT NULL,</v>
      </c>
      <c r="O344" t="str">
        <f t="shared" si="11"/>
        <v/>
      </c>
    </row>
    <row r="345" spans="3:15" x14ac:dyDescent="0.3">
      <c r="C345" t="s">
        <v>57</v>
      </c>
      <c r="D345" s="1" t="s">
        <v>292</v>
      </c>
      <c r="E345" t="s">
        <v>12</v>
      </c>
      <c r="F345" t="s">
        <v>8</v>
      </c>
      <c r="N345" t="str">
        <f t="shared" si="10"/>
        <v xml:space="preserve">    CreateBy INT NULL,</v>
      </c>
      <c r="O345" t="str">
        <f t="shared" si="11"/>
        <v/>
      </c>
    </row>
    <row r="346" spans="3:15" x14ac:dyDescent="0.3">
      <c r="C346" t="s">
        <v>57</v>
      </c>
      <c r="D346" s="1" t="s">
        <v>292</v>
      </c>
      <c r="E346" t="s">
        <v>13</v>
      </c>
      <c r="F346" t="s">
        <v>11</v>
      </c>
      <c r="N346" t="str">
        <f t="shared" si="10"/>
        <v xml:space="preserve">    CreateOn DATETIME NULL,</v>
      </c>
      <c r="O346" t="str">
        <f t="shared" si="11"/>
        <v/>
      </c>
    </row>
    <row r="347" spans="3:15" x14ac:dyDescent="0.3">
      <c r="C347" t="s">
        <v>57</v>
      </c>
      <c r="D347" s="1" t="s">
        <v>292</v>
      </c>
      <c r="E347" t="s">
        <v>14</v>
      </c>
      <c r="F347" t="s">
        <v>8</v>
      </c>
      <c r="N347" t="str">
        <f t="shared" si="10"/>
        <v xml:space="preserve">    UpdateBy INT NULL,</v>
      </c>
      <c r="O347" t="str">
        <f t="shared" si="11"/>
        <v/>
      </c>
    </row>
    <row r="348" spans="3:15" x14ac:dyDescent="0.3">
      <c r="C348" t="s">
        <v>57</v>
      </c>
      <c r="D348" s="1" t="s">
        <v>292</v>
      </c>
      <c r="E348" t="s">
        <v>15</v>
      </c>
      <c r="F348" t="s">
        <v>11</v>
      </c>
      <c r="N348" t="str">
        <f t="shared" si="10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  <c r="O348" t="str">
        <f t="shared" si="11"/>
        <v/>
      </c>
    </row>
    <row r="349" spans="3:15" x14ac:dyDescent="0.3">
      <c r="C349" t="s">
        <v>57</v>
      </c>
      <c r="D349" s="1" t="s">
        <v>289</v>
      </c>
      <c r="E349" s="1" t="s">
        <v>290</v>
      </c>
      <c r="F349" t="s">
        <v>8</v>
      </c>
      <c r="G349" s="7" t="s">
        <v>9</v>
      </c>
      <c r="J349" s="7" t="s">
        <v>9</v>
      </c>
      <c r="N349" t="str">
        <f t="shared" si="10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  <c r="O349" t="str">
        <f t="shared" si="11"/>
        <v/>
      </c>
    </row>
    <row r="350" spans="3:15" x14ac:dyDescent="0.3">
      <c r="C350" t="s">
        <v>57</v>
      </c>
      <c r="D350" s="1" t="s">
        <v>289</v>
      </c>
      <c r="E350" s="1" t="s">
        <v>286</v>
      </c>
      <c r="F350" t="s">
        <v>27</v>
      </c>
      <c r="H350" s="7" t="s">
        <v>9</v>
      </c>
      <c r="J350" s="7" t="s">
        <v>9</v>
      </c>
      <c r="N350" t="str">
        <f t="shared" si="10"/>
        <v xml:space="preserve">    DeliveryReportId nvarchar(max) NOT NULL,</v>
      </c>
      <c r="O350" t="str">
        <f t="shared" si="11"/>
        <v xml:space="preserve">ALTER TABLE R_DeliveryReportNoShowBeneficiarys
 ADD CONSTRAINT FK_R_DeliveryReportNoShowBeneficiarys_DeliveryReports
 FOREIGN KEY (DeliveryReportId) REFERENCES R_DeliveryReports(DeliveryReportId);
</v>
      </c>
    </row>
    <row r="351" spans="3:15" x14ac:dyDescent="0.3">
      <c r="C351" t="s">
        <v>57</v>
      </c>
      <c r="D351" s="1" t="s">
        <v>289</v>
      </c>
      <c r="E351" t="s">
        <v>291</v>
      </c>
      <c r="F351" t="s">
        <v>27</v>
      </c>
      <c r="J351" s="7" t="s">
        <v>9</v>
      </c>
      <c r="N351" t="str">
        <f t="shared" si="10"/>
        <v xml:space="preserve">    BeneficiaryName nvarchar(max) NOT NULL,</v>
      </c>
      <c r="O351" t="str">
        <f t="shared" si="11"/>
        <v/>
      </c>
    </row>
    <row r="352" spans="3:15" x14ac:dyDescent="0.3">
      <c r="C352" t="s">
        <v>57</v>
      </c>
      <c r="D352" s="1" t="s">
        <v>289</v>
      </c>
      <c r="E352" t="s">
        <v>140</v>
      </c>
      <c r="F352" t="s">
        <v>8</v>
      </c>
      <c r="H352" s="7" t="s">
        <v>9</v>
      </c>
      <c r="N352" t="str">
        <f t="shared" si="10"/>
        <v xml:space="preserve">    BeneficiaryId INT NULL,</v>
      </c>
      <c r="O352" t="str">
        <f t="shared" si="11"/>
        <v xml:space="preserve">ALTER TABLE R_DeliveryReportNoShowBeneficiarys
 ADD CONSTRAINT FK_R_DeliveryReportNoShowBeneficiarys_Beneficiarys
 FOREIGN KEY (BeneficiaryId) REFERENCES R_Beneficiarys(BeneficiaryId);
</v>
      </c>
    </row>
    <row r="353" spans="3:15" x14ac:dyDescent="0.3">
      <c r="C353" t="s">
        <v>57</v>
      </c>
      <c r="D353" s="1" t="s">
        <v>289</v>
      </c>
      <c r="E353" t="s">
        <v>20</v>
      </c>
      <c r="F353" t="s">
        <v>10</v>
      </c>
      <c r="J353" s="7" t="s">
        <v>9</v>
      </c>
      <c r="N353" t="str">
        <f t="shared" si="10"/>
        <v xml:space="preserve">    IsDeleted BIT NOT NULL,</v>
      </c>
      <c r="O353" t="str">
        <f t="shared" si="11"/>
        <v/>
      </c>
    </row>
    <row r="354" spans="3:15" x14ac:dyDescent="0.3">
      <c r="C354" t="s">
        <v>57</v>
      </c>
      <c r="D354" s="1" t="s">
        <v>289</v>
      </c>
      <c r="E354" t="s">
        <v>12</v>
      </c>
      <c r="F354" t="s">
        <v>8</v>
      </c>
      <c r="N354" t="str">
        <f t="shared" si="10"/>
        <v xml:space="preserve">    CreateBy INT NULL,</v>
      </c>
      <c r="O354" t="str">
        <f t="shared" si="11"/>
        <v/>
      </c>
    </row>
    <row r="355" spans="3:15" x14ac:dyDescent="0.3">
      <c r="C355" t="s">
        <v>57</v>
      </c>
      <c r="D355" s="1" t="s">
        <v>289</v>
      </c>
      <c r="E355" t="s">
        <v>13</v>
      </c>
      <c r="F355" t="s">
        <v>11</v>
      </c>
      <c r="N355" t="str">
        <f t="shared" si="10"/>
        <v xml:space="preserve">    CreateOn DATETIME NULL,</v>
      </c>
      <c r="O355" t="str">
        <f t="shared" si="11"/>
        <v/>
      </c>
    </row>
    <row r="356" spans="3:15" x14ac:dyDescent="0.3">
      <c r="C356" t="s">
        <v>57</v>
      </c>
      <c r="D356" s="1" t="s">
        <v>289</v>
      </c>
      <c r="E356" t="s">
        <v>14</v>
      </c>
      <c r="F356" t="s">
        <v>8</v>
      </c>
      <c r="N356" t="str">
        <f t="shared" si="10"/>
        <v xml:space="preserve">    UpdateBy INT NULL,</v>
      </c>
      <c r="O356" t="str">
        <f t="shared" si="11"/>
        <v/>
      </c>
    </row>
    <row r="357" spans="3:15" x14ac:dyDescent="0.3">
      <c r="C357" t="s">
        <v>57</v>
      </c>
      <c r="D357" s="1" t="s">
        <v>289</v>
      </c>
      <c r="E357" t="s">
        <v>15</v>
      </c>
      <c r="F357" t="s">
        <v>11</v>
      </c>
      <c r="N357" t="str">
        <f t="shared" si="10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  <c r="O357" t="str">
        <f t="shared" si="11"/>
        <v/>
      </c>
    </row>
    <row r="358" spans="3:15" x14ac:dyDescent="0.3">
      <c r="C358" t="s">
        <v>57</v>
      </c>
      <c r="D358" s="1" t="s">
        <v>296</v>
      </c>
      <c r="E358" s="1" t="s">
        <v>295</v>
      </c>
      <c r="F358" t="s">
        <v>8</v>
      </c>
      <c r="G358" s="7" t="s">
        <v>9</v>
      </c>
      <c r="J358" s="7" t="s">
        <v>9</v>
      </c>
      <c r="N358" t="str">
        <f t="shared" si="10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  <c r="O358" t="str">
        <f t="shared" si="11"/>
        <v/>
      </c>
    </row>
    <row r="359" spans="3:15" x14ac:dyDescent="0.3">
      <c r="C359" t="s">
        <v>57</v>
      </c>
      <c r="D359" s="1" t="s">
        <v>296</v>
      </c>
      <c r="E359" t="s">
        <v>31</v>
      </c>
      <c r="F359" t="s">
        <v>27</v>
      </c>
      <c r="J359" s="7" t="s">
        <v>9</v>
      </c>
      <c r="N359" t="str">
        <f t="shared" si="10"/>
        <v xml:space="preserve">    Name nvarchar(max) NOT NULL,</v>
      </c>
      <c r="O359" t="str">
        <f t="shared" si="11"/>
        <v/>
      </c>
    </row>
    <row r="360" spans="3:15" x14ac:dyDescent="0.3">
      <c r="C360" t="s">
        <v>57</v>
      </c>
      <c r="D360" s="1" t="s">
        <v>296</v>
      </c>
      <c r="E360" t="s">
        <v>7</v>
      </c>
      <c r="F360" t="s">
        <v>27</v>
      </c>
      <c r="N360" t="str">
        <f t="shared" si="10"/>
        <v xml:space="preserve">    Description nvarchar(max) NULL,</v>
      </c>
      <c r="O360" t="str">
        <f t="shared" si="11"/>
        <v/>
      </c>
    </row>
    <row r="361" spans="3:15" x14ac:dyDescent="0.3">
      <c r="C361" t="s">
        <v>57</v>
      </c>
      <c r="D361" s="1" t="s">
        <v>296</v>
      </c>
      <c r="E361" t="s">
        <v>18</v>
      </c>
      <c r="F361" t="s">
        <v>10</v>
      </c>
      <c r="J361" s="7" t="s">
        <v>9</v>
      </c>
      <c r="N361" t="str">
        <f t="shared" si="10"/>
        <v xml:space="preserve">    Active BIT NOT NULL,</v>
      </c>
      <c r="O361" t="str">
        <f t="shared" si="11"/>
        <v/>
      </c>
    </row>
    <row r="362" spans="3:15" x14ac:dyDescent="0.3">
      <c r="C362" t="s">
        <v>57</v>
      </c>
      <c r="D362" s="1" t="s">
        <v>296</v>
      </c>
      <c r="E362" t="s">
        <v>20</v>
      </c>
      <c r="F362" t="s">
        <v>10</v>
      </c>
      <c r="J362" s="7" t="s">
        <v>9</v>
      </c>
      <c r="N362" t="str">
        <f t="shared" si="10"/>
        <v xml:space="preserve">    IsDeleted BIT NOT NULL,</v>
      </c>
      <c r="O362" t="str">
        <f t="shared" si="11"/>
        <v/>
      </c>
    </row>
    <row r="363" spans="3:15" x14ac:dyDescent="0.3">
      <c r="C363" t="s">
        <v>57</v>
      </c>
      <c r="D363" s="1" t="s">
        <v>296</v>
      </c>
      <c r="E363" t="s">
        <v>12</v>
      </c>
      <c r="F363" t="s">
        <v>8</v>
      </c>
      <c r="N363" t="str">
        <f t="shared" si="10"/>
        <v xml:space="preserve">    CreateBy INT NULL,</v>
      </c>
      <c r="O363" t="str">
        <f t="shared" si="11"/>
        <v/>
      </c>
    </row>
    <row r="364" spans="3:15" x14ac:dyDescent="0.3">
      <c r="C364" t="s">
        <v>57</v>
      </c>
      <c r="D364" s="1" t="s">
        <v>296</v>
      </c>
      <c r="E364" t="s">
        <v>13</v>
      </c>
      <c r="F364" t="s">
        <v>11</v>
      </c>
      <c r="N364" t="str">
        <f t="shared" si="10"/>
        <v xml:space="preserve">    CreateOn DATETIME NULL,</v>
      </c>
      <c r="O364" t="str">
        <f t="shared" si="11"/>
        <v/>
      </c>
    </row>
    <row r="365" spans="3:15" x14ac:dyDescent="0.3">
      <c r="C365" t="s">
        <v>57</v>
      </c>
      <c r="D365" s="1" t="s">
        <v>296</v>
      </c>
      <c r="E365" t="s">
        <v>14</v>
      </c>
      <c r="F365" t="s">
        <v>8</v>
      </c>
      <c r="N365" t="str">
        <f t="shared" si="10"/>
        <v xml:space="preserve">    UpdateBy INT NULL,</v>
      </c>
      <c r="O365" t="str">
        <f t="shared" si="11"/>
        <v/>
      </c>
    </row>
    <row r="366" spans="3:15" x14ac:dyDescent="0.3">
      <c r="C366" t="s">
        <v>57</v>
      </c>
      <c r="D366" s="1" t="s">
        <v>296</v>
      </c>
      <c r="E366" t="s">
        <v>15</v>
      </c>
      <c r="F366" t="s">
        <v>11</v>
      </c>
      <c r="N366" t="str">
        <f t="shared" si="10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  <c r="O366" t="str">
        <f t="shared" si="11"/>
        <v/>
      </c>
    </row>
    <row r="367" spans="3:15" x14ac:dyDescent="0.3">
      <c r="C367" t="s">
        <v>57</v>
      </c>
      <c r="D367" s="1" t="s">
        <v>306</v>
      </c>
      <c r="E367" s="1" t="s">
        <v>307</v>
      </c>
      <c r="F367" t="s">
        <v>8</v>
      </c>
      <c r="G367" s="7" t="s">
        <v>9</v>
      </c>
      <c r="J367" s="7" t="s">
        <v>9</v>
      </c>
      <c r="N367" t="str">
        <f t="shared" si="10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  <c r="O367" t="str">
        <f t="shared" si="11"/>
        <v/>
      </c>
    </row>
    <row r="368" spans="3:15" x14ac:dyDescent="0.3">
      <c r="C368" t="s">
        <v>57</v>
      </c>
      <c r="D368" s="1" t="s">
        <v>306</v>
      </c>
      <c r="E368" s="1" t="s">
        <v>167</v>
      </c>
      <c r="F368" t="s">
        <v>8</v>
      </c>
      <c r="N368" t="str">
        <f t="shared" si="10"/>
        <v xml:space="preserve">    NucleoId INT NULL,</v>
      </c>
      <c r="O368" t="str">
        <f t="shared" si="11"/>
        <v/>
      </c>
    </row>
    <row r="369" spans="3:15" x14ac:dyDescent="0.3">
      <c r="C369" t="s">
        <v>57</v>
      </c>
      <c r="D369" s="1" t="s">
        <v>306</v>
      </c>
      <c r="E369" t="s">
        <v>308</v>
      </c>
      <c r="F369" t="s">
        <v>11</v>
      </c>
      <c r="J369" s="7" t="s">
        <v>9</v>
      </c>
      <c r="N369" t="str">
        <f t="shared" si="10"/>
        <v xml:space="preserve">    LogDate DATETIME NOT NULL,</v>
      </c>
      <c r="O369" t="str">
        <f t="shared" si="11"/>
        <v/>
      </c>
    </row>
    <row r="370" spans="3:15" x14ac:dyDescent="0.3">
      <c r="C370" t="s">
        <v>57</v>
      </c>
      <c r="D370" s="1" t="s">
        <v>306</v>
      </c>
      <c r="E370" t="s">
        <v>76</v>
      </c>
      <c r="F370" t="s">
        <v>27</v>
      </c>
      <c r="J370" s="7" t="s">
        <v>9</v>
      </c>
      <c r="N370" t="str">
        <f t="shared" si="10"/>
        <v xml:space="preserve">    Task nvarchar(max) NOT NULL,</v>
      </c>
      <c r="O370" t="str">
        <f t="shared" si="11"/>
        <v/>
      </c>
    </row>
    <row r="371" spans="3:15" x14ac:dyDescent="0.3">
      <c r="C371" t="s">
        <v>57</v>
      </c>
      <c r="D371" s="1" t="s">
        <v>306</v>
      </c>
      <c r="E371" t="s">
        <v>310</v>
      </c>
      <c r="F371" t="s">
        <v>27</v>
      </c>
      <c r="N371" t="str">
        <f t="shared" si="10"/>
        <v xml:space="preserve">    ActivityDescription nvarchar(max) NULL,</v>
      </c>
      <c r="O371" t="str">
        <f t="shared" si="11"/>
        <v/>
      </c>
    </row>
    <row r="372" spans="3:15" x14ac:dyDescent="0.3">
      <c r="C372" t="s">
        <v>57</v>
      </c>
      <c r="D372" s="1" t="s">
        <v>306</v>
      </c>
      <c r="E372" t="s">
        <v>309</v>
      </c>
      <c r="F372" t="s">
        <v>27</v>
      </c>
      <c r="J372" s="7" t="s">
        <v>9</v>
      </c>
      <c r="N372" t="str">
        <f t="shared" si="10"/>
        <v xml:space="preserve">    ManagerName nvarchar(max) NOT NULL,</v>
      </c>
      <c r="O372" t="str">
        <f t="shared" si="11"/>
        <v/>
      </c>
    </row>
    <row r="373" spans="3:15" x14ac:dyDescent="0.3">
      <c r="C373" t="s">
        <v>57</v>
      </c>
      <c r="D373" s="1" t="s">
        <v>306</v>
      </c>
      <c r="E373" t="s">
        <v>312</v>
      </c>
      <c r="F373" t="s">
        <v>27</v>
      </c>
      <c r="J373" s="7" t="s">
        <v>9</v>
      </c>
      <c r="N373" t="str">
        <f t="shared" si="10"/>
        <v xml:space="preserve">    VolunteerName nvarchar(max) NOT NULL,</v>
      </c>
      <c r="O373" t="str">
        <f t="shared" si="11"/>
        <v/>
      </c>
    </row>
    <row r="374" spans="3:15" x14ac:dyDescent="0.3">
      <c r="C374" t="s">
        <v>57</v>
      </c>
      <c r="D374" s="1" t="s">
        <v>306</v>
      </c>
      <c r="E374" t="s">
        <v>311</v>
      </c>
      <c r="F374" t="s">
        <v>10</v>
      </c>
      <c r="J374" s="7" t="s">
        <v>9</v>
      </c>
      <c r="N374" t="str">
        <f t="shared" si="10"/>
        <v xml:space="preserve">    VolunteerConfirmation BIT NOT NULL,</v>
      </c>
      <c r="O374" t="str">
        <f t="shared" si="11"/>
        <v/>
      </c>
    </row>
    <row r="375" spans="3:15" x14ac:dyDescent="0.3">
      <c r="C375" t="s">
        <v>57</v>
      </c>
      <c r="D375" s="1" t="s">
        <v>306</v>
      </c>
      <c r="E375" t="s">
        <v>313</v>
      </c>
      <c r="F375" t="s">
        <v>8</v>
      </c>
      <c r="H375" s="7" t="s">
        <v>9</v>
      </c>
      <c r="N375" t="str">
        <f t="shared" si="10"/>
        <v xml:space="preserve">    DocumentId INT NULL,</v>
      </c>
      <c r="O375" t="str">
        <f t="shared" si="11"/>
        <v xml:space="preserve">ALTER TABLE R_ExperimentalPhaseLogs
 ADD CONSTRAINT FK_R_ExperimentalPhaseLogs_Documents
 FOREIGN KEY (DocumentId) REFERENCES R_Documents(DocumentId);
</v>
      </c>
    </row>
    <row r="376" spans="3:15" x14ac:dyDescent="0.3">
      <c r="C376" t="s">
        <v>57</v>
      </c>
      <c r="D376" s="1" t="s">
        <v>306</v>
      </c>
      <c r="E376" t="s">
        <v>20</v>
      </c>
      <c r="F376" t="s">
        <v>10</v>
      </c>
      <c r="J376" s="7" t="s">
        <v>9</v>
      </c>
      <c r="N376" t="str">
        <f t="shared" si="10"/>
        <v xml:space="preserve">    IsDeleted BIT NOT NULL,</v>
      </c>
      <c r="O376" t="str">
        <f t="shared" si="11"/>
        <v/>
      </c>
    </row>
    <row r="377" spans="3:15" x14ac:dyDescent="0.3">
      <c r="C377" t="s">
        <v>57</v>
      </c>
      <c r="D377" s="1" t="s">
        <v>306</v>
      </c>
      <c r="E377" t="s">
        <v>12</v>
      </c>
      <c r="F377" t="s">
        <v>8</v>
      </c>
      <c r="M377" s="15"/>
      <c r="N377" t="str">
        <f t="shared" si="10"/>
        <v xml:space="preserve">    CreateBy INT NULL,</v>
      </c>
      <c r="O377" t="str">
        <f t="shared" si="11"/>
        <v/>
      </c>
    </row>
    <row r="378" spans="3:15" x14ac:dyDescent="0.3">
      <c r="C378" t="s">
        <v>57</v>
      </c>
      <c r="D378" s="1" t="s">
        <v>306</v>
      </c>
      <c r="E378" t="s">
        <v>13</v>
      </c>
      <c r="F378" t="s">
        <v>11</v>
      </c>
      <c r="N378" t="str">
        <f t="shared" si="10"/>
        <v xml:space="preserve">    CreateOn DATETIME NULL,</v>
      </c>
      <c r="O378" t="str">
        <f t="shared" si="11"/>
        <v/>
      </c>
    </row>
    <row r="379" spans="3:15" x14ac:dyDescent="0.3">
      <c r="C379" t="s">
        <v>57</v>
      </c>
      <c r="D379" s="1" t="s">
        <v>306</v>
      </c>
      <c r="E379" t="s">
        <v>14</v>
      </c>
      <c r="F379" t="s">
        <v>8</v>
      </c>
      <c r="N379" t="str">
        <f t="shared" si="10"/>
        <v xml:space="preserve">    UpdateBy INT NULL,</v>
      </c>
      <c r="O379" t="str">
        <f t="shared" si="11"/>
        <v/>
      </c>
    </row>
    <row r="380" spans="3:15" x14ac:dyDescent="0.3">
      <c r="C380" t="s">
        <v>57</v>
      </c>
      <c r="D380" s="1" t="s">
        <v>306</v>
      </c>
      <c r="E380" t="s">
        <v>15</v>
      </c>
      <c r="F380" t="s">
        <v>11</v>
      </c>
      <c r="N380" t="str">
        <f t="shared" si="10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  <c r="O380" t="str">
        <f t="shared" si="11"/>
        <v/>
      </c>
    </row>
    <row r="381" spans="3:15" x14ac:dyDescent="0.3">
      <c r="C381" t="s">
        <v>57</v>
      </c>
      <c r="D381" s="1" t="s">
        <v>92</v>
      </c>
      <c r="E381" t="s">
        <v>314</v>
      </c>
      <c r="F381" t="s">
        <v>8</v>
      </c>
      <c r="G381" s="7" t="s">
        <v>9</v>
      </c>
      <c r="J381" s="7" t="s">
        <v>9</v>
      </c>
      <c r="N381" t="str">
        <f t="shared" si="10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  <c r="O381" t="str">
        <f t="shared" si="11"/>
        <v/>
      </c>
    </row>
    <row r="382" spans="3:15" x14ac:dyDescent="0.3">
      <c r="C382" t="s">
        <v>57</v>
      </c>
      <c r="D382" s="1" t="s">
        <v>92</v>
      </c>
      <c r="E382" t="s">
        <v>167</v>
      </c>
      <c r="F382" t="s">
        <v>8</v>
      </c>
      <c r="H382" s="7" t="s">
        <v>9</v>
      </c>
      <c r="N382" t="str">
        <f t="shared" si="10"/>
        <v xml:space="preserve">    NucleoId INT NULL,</v>
      </c>
      <c r="O382" t="str">
        <f t="shared" si="11"/>
        <v xml:space="preserve">ALTER TABLE R_Partners
 ADD CONSTRAINT FK_R_Partners_Nucleos
 FOREIGN KEY (NucleoId) REFERENCES R_Nucleos(NucleoId);
</v>
      </c>
    </row>
    <row r="383" spans="3:15" x14ac:dyDescent="0.3">
      <c r="C383" t="s">
        <v>57</v>
      </c>
      <c r="D383" s="1" t="s">
        <v>92</v>
      </c>
      <c r="E383" t="s">
        <v>31</v>
      </c>
      <c r="F383" t="s">
        <v>27</v>
      </c>
      <c r="J383" s="7" t="s">
        <v>9</v>
      </c>
      <c r="N383" t="str">
        <f t="shared" si="10"/>
        <v xml:space="preserve">    Name nvarchar(max) NOT NULL,</v>
      </c>
      <c r="O383" t="str">
        <f t="shared" si="11"/>
        <v/>
      </c>
    </row>
    <row r="384" spans="3:15" x14ac:dyDescent="0.3">
      <c r="C384" t="s">
        <v>57</v>
      </c>
      <c r="D384" s="1" t="s">
        <v>92</v>
      </c>
      <c r="E384" t="s">
        <v>316</v>
      </c>
      <c r="F384" t="s">
        <v>10</v>
      </c>
      <c r="J384" s="7" t="s">
        <v>9</v>
      </c>
      <c r="N384" t="str">
        <f t="shared" si="10"/>
        <v xml:space="preserve">    EnterpriseContributor BIT NOT NULL,</v>
      </c>
      <c r="O384" t="str">
        <f t="shared" si="11"/>
        <v/>
      </c>
    </row>
    <row r="385" spans="3:15" x14ac:dyDescent="0.3">
      <c r="C385" t="s">
        <v>57</v>
      </c>
      <c r="D385" s="1" t="s">
        <v>92</v>
      </c>
      <c r="E385" t="s">
        <v>315</v>
      </c>
      <c r="F385" t="s">
        <v>10</v>
      </c>
      <c r="J385" s="7" t="s">
        <v>9</v>
      </c>
      <c r="N385" t="str">
        <f t="shared" si="10"/>
        <v xml:space="preserve">    PrivateContributor BIT NOT NULL,</v>
      </c>
      <c r="O385" t="str">
        <f t="shared" si="11"/>
        <v/>
      </c>
    </row>
    <row r="386" spans="3:15" x14ac:dyDescent="0.3">
      <c r="C386" t="s">
        <v>57</v>
      </c>
      <c r="D386" s="1" t="s">
        <v>92</v>
      </c>
      <c r="E386" t="s">
        <v>319</v>
      </c>
      <c r="F386" t="s">
        <v>8</v>
      </c>
      <c r="H386" s="7" t="s">
        <v>9</v>
      </c>
      <c r="J386" s="7" t="s">
        <v>9</v>
      </c>
      <c r="N386" t="str">
        <f t="shared" si="10"/>
        <v xml:space="preserve">    ContributionTypeId INT NOT NULL,</v>
      </c>
      <c r="O386" t="str">
        <f t="shared" si="11"/>
        <v xml:space="preserve">ALTER TABLE R_Partners
 ADD CONSTRAINT FK_R_Partners_ContributionTypes
 FOREIGN KEY (ContributionTypeId) REFERENCES R_ContributionTypes(ContributionTypeId);
</v>
      </c>
    </row>
    <row r="387" spans="3:15" x14ac:dyDescent="0.3">
      <c r="C387" t="s">
        <v>57</v>
      </c>
      <c r="D387" s="1" t="s">
        <v>92</v>
      </c>
      <c r="E387" t="s">
        <v>336</v>
      </c>
      <c r="F387" t="s">
        <v>8</v>
      </c>
      <c r="H387" s="7" t="s">
        <v>9</v>
      </c>
      <c r="J387" s="7" t="s">
        <v>9</v>
      </c>
      <c r="N387" t="str">
        <f t="shared" ref="N387:N450" si="12">IF(EXACT(D386,D387),"",
"/************************************************************/
/*****              " &amp; C387 &amp; D387 &amp; "                    *****/
/************************************************************/
IF  EXISTS (SELECT * FROM sys.objects WHERE object_id = OBJECT_ID(N'" &amp; A387 &amp; "[" &amp; B387 &amp; C387 &amp; D387 &amp; "]') AND type in (N'U'))
DROP TABLE " &amp; A387 &amp; "[" &amp; B387 &amp; C387 &amp; D387 &amp; "]
GO
CREATE TABLE " &amp; A387 &amp; B387 &amp; C387 &amp; D387 &amp; "
    (
") &amp; "    " &amp; E387 &amp; " " &amp; F387 &amp; IF(EXACT(J387, "X"), " NOT NULL", " NULL") &amp; IF(AND(EXACT(G387,"X"),NOT(EXACT(H387,"X")))," IDENTITY (1, 1)","") &amp; IF(EXACT(D388,D387),",","")
&amp; IF(EXACT(D388,D387),"","
    )  ON [PRIMARY]
GO
ALTER TABLE " &amp; A387 &amp; B387 &amp; C387 &amp; D387 &amp; " ADD CONSTRAINT
    PK_" &amp; B387 &amp; C387 &amp; D387 &amp; " PRIMARY KEY CLUSTERED 
    (
    " &amp; D387 &amp; "Id
    )" &amp; " WITH( STATISTICS_NORECOMPUTE = OFF, IGNORE_DUP_KEY = OFF, ALLOW_ROW_LOCKS = ON, ALLOW_PAGE_LOCKS = ON) ON [PRIMARY]
GO
")</f>
        <v xml:space="preserve">    PartnershipTypeId INT NOT NULL,</v>
      </c>
      <c r="O387" t="str">
        <f t="shared" ref="O387:O450" si="13">IF(EXACT(H387,"X"),"ALTER TABLE " &amp; C387 &amp; D387 &amp; "s
 ADD CONSTRAINT FK_" &amp; C387 &amp; D387 &amp; "s_" &amp; SUBSTITUTE(E387,"Id","") &amp; "s
 FOREIGN KEY (" &amp; E387 &amp; ") REFERENCES " &amp; C387 &amp; SUBSTITUTE(E387,"Id","") &amp; "s(" &amp; E387 &amp; ");
","")</f>
        <v xml:space="preserve">ALTER TABLE R_Partners
 ADD CONSTRAINT FK_R_Partners_PartnershipTypes
 FOREIGN KEY (PartnershipTypeId) REFERENCES R_PartnershipTypes(PartnershipTypeId);
</v>
      </c>
    </row>
    <row r="388" spans="3:15" x14ac:dyDescent="0.3">
      <c r="C388" t="s">
        <v>57</v>
      </c>
      <c r="D388" s="1" t="s">
        <v>92</v>
      </c>
      <c r="E388" t="s">
        <v>320</v>
      </c>
      <c r="F388" t="s">
        <v>27</v>
      </c>
      <c r="N388" t="str">
        <f t="shared" si="12"/>
        <v xml:space="preserve">    ContactPerson nvarchar(max) NULL,</v>
      </c>
      <c r="O388" t="str">
        <f t="shared" si="13"/>
        <v/>
      </c>
    </row>
    <row r="389" spans="3:15" x14ac:dyDescent="0.3">
      <c r="C389" t="s">
        <v>57</v>
      </c>
      <c r="D389" s="1" t="s">
        <v>92</v>
      </c>
      <c r="E389" t="s">
        <v>321</v>
      </c>
      <c r="F389" t="s">
        <v>27</v>
      </c>
      <c r="N389" t="str">
        <f t="shared" si="12"/>
        <v xml:space="preserve">    Department nvarchar(max) NULL,</v>
      </c>
      <c r="O389" t="str">
        <f t="shared" si="13"/>
        <v/>
      </c>
    </row>
    <row r="390" spans="3:15" x14ac:dyDescent="0.3">
      <c r="C390" t="s">
        <v>57</v>
      </c>
      <c r="D390" s="1" t="s">
        <v>92</v>
      </c>
      <c r="E390" t="s">
        <v>61</v>
      </c>
      <c r="F390" t="s">
        <v>27</v>
      </c>
      <c r="N390" t="str">
        <f t="shared" si="12"/>
        <v xml:space="preserve">    Phone nvarchar(max) NULL,</v>
      </c>
      <c r="O390" t="str">
        <f t="shared" si="13"/>
        <v/>
      </c>
    </row>
    <row r="391" spans="3:15" x14ac:dyDescent="0.3">
      <c r="C391" t="s">
        <v>57</v>
      </c>
      <c r="D391" s="1" t="s">
        <v>92</v>
      </c>
      <c r="E391" t="s">
        <v>34</v>
      </c>
      <c r="F391" t="s">
        <v>27</v>
      </c>
      <c r="N391" t="str">
        <f t="shared" si="12"/>
        <v xml:space="preserve">    Email nvarchar(max) NULL,</v>
      </c>
      <c r="O391" t="str">
        <f t="shared" si="13"/>
        <v/>
      </c>
    </row>
    <row r="392" spans="3:15" x14ac:dyDescent="0.3">
      <c r="C392" t="s">
        <v>57</v>
      </c>
      <c r="D392" s="1" t="s">
        <v>92</v>
      </c>
      <c r="E392" t="s">
        <v>322</v>
      </c>
      <c r="F392" t="s">
        <v>27</v>
      </c>
      <c r="N392" t="str">
        <f t="shared" si="12"/>
        <v xml:space="preserve">    Iban nvarchar(max) NULL,</v>
      </c>
      <c r="O392" t="str">
        <f t="shared" si="13"/>
        <v/>
      </c>
    </row>
    <row r="393" spans="3:15" x14ac:dyDescent="0.3">
      <c r="C393" t="s">
        <v>57</v>
      </c>
      <c r="D393" s="1" t="s">
        <v>92</v>
      </c>
      <c r="E393" t="s">
        <v>323</v>
      </c>
      <c r="F393" t="s">
        <v>27</v>
      </c>
      <c r="N393" t="str">
        <f t="shared" si="12"/>
        <v xml:space="preserve">    BicSwift nvarchar(max) NULL,</v>
      </c>
      <c r="O393" t="str">
        <f t="shared" si="13"/>
        <v/>
      </c>
    </row>
    <row r="394" spans="3:15" x14ac:dyDescent="0.3">
      <c r="C394" t="s">
        <v>57</v>
      </c>
      <c r="D394" s="1" t="s">
        <v>92</v>
      </c>
      <c r="E394" t="s">
        <v>324</v>
      </c>
      <c r="F394" t="s">
        <v>27</v>
      </c>
      <c r="N394" t="str">
        <f t="shared" si="12"/>
        <v xml:space="preserve">    FiscalNumber nvarchar(max) NULL,</v>
      </c>
      <c r="O394" t="str">
        <f t="shared" si="13"/>
        <v/>
      </c>
    </row>
    <row r="395" spans="3:15" x14ac:dyDescent="0.3">
      <c r="C395" t="s">
        <v>57</v>
      </c>
      <c r="D395" s="1" t="s">
        <v>92</v>
      </c>
      <c r="E395" t="s">
        <v>62</v>
      </c>
      <c r="F395" t="s">
        <v>19</v>
      </c>
      <c r="N395" t="str">
        <f t="shared" si="12"/>
        <v xml:space="preserve">    Latitude FLOAT NULL,</v>
      </c>
      <c r="O395" t="str">
        <f t="shared" si="13"/>
        <v/>
      </c>
    </row>
    <row r="396" spans="3:15" x14ac:dyDescent="0.3">
      <c r="C396" t="s">
        <v>57</v>
      </c>
      <c r="D396" s="1" t="s">
        <v>92</v>
      </c>
      <c r="E396" t="s">
        <v>63</v>
      </c>
      <c r="F396" t="s">
        <v>19</v>
      </c>
      <c r="N396" t="str">
        <f t="shared" si="12"/>
        <v xml:space="preserve">    Longitude FLOAT NULL,</v>
      </c>
      <c r="O396" t="str">
        <f t="shared" si="13"/>
        <v/>
      </c>
    </row>
    <row r="397" spans="3:15" x14ac:dyDescent="0.3">
      <c r="C397" t="s">
        <v>57</v>
      </c>
      <c r="D397" s="1" t="s">
        <v>92</v>
      </c>
      <c r="E397" t="s">
        <v>277</v>
      </c>
      <c r="F397" t="s">
        <v>27</v>
      </c>
      <c r="N397" t="str">
        <f t="shared" si="12"/>
        <v xml:space="preserve">    PhotoUrl nvarchar(max) NULL,</v>
      </c>
      <c r="O397" t="str">
        <f t="shared" si="13"/>
        <v/>
      </c>
    </row>
    <row r="398" spans="3:15" x14ac:dyDescent="0.3">
      <c r="C398" t="s">
        <v>57</v>
      </c>
      <c r="D398" s="1" t="s">
        <v>92</v>
      </c>
      <c r="E398" t="s">
        <v>124</v>
      </c>
      <c r="F398" t="s">
        <v>8</v>
      </c>
      <c r="H398" s="7" t="s">
        <v>9</v>
      </c>
      <c r="N398" t="str">
        <f t="shared" si="12"/>
        <v xml:space="preserve">    AddressId INT NULL,</v>
      </c>
      <c r="O398" t="str">
        <f t="shared" si="13"/>
        <v xml:space="preserve">ALTER TABLE R_Partners
 ADD CONSTRAINT FK_R_Partners_Addresss
 FOREIGN KEY (AddressId) REFERENCES R_Addresss(AddressId);
</v>
      </c>
    </row>
    <row r="399" spans="3:15" x14ac:dyDescent="0.3">
      <c r="C399" t="s">
        <v>57</v>
      </c>
      <c r="D399" s="1" t="s">
        <v>92</v>
      </c>
      <c r="E399" t="s">
        <v>325</v>
      </c>
      <c r="F399" t="s">
        <v>11</v>
      </c>
      <c r="N399" t="str">
        <f t="shared" si="12"/>
        <v xml:space="preserve">    PartnershipStartDate DATETIME NULL,</v>
      </c>
      <c r="O399" t="str">
        <f t="shared" si="13"/>
        <v/>
      </c>
    </row>
    <row r="400" spans="3:15" x14ac:dyDescent="0.3">
      <c r="C400" t="s">
        <v>57</v>
      </c>
      <c r="D400" s="1" t="s">
        <v>92</v>
      </c>
      <c r="E400" t="s">
        <v>326</v>
      </c>
      <c r="F400" t="s">
        <v>11</v>
      </c>
      <c r="N400" t="str">
        <f t="shared" si="12"/>
        <v xml:space="preserve">    DurationCommitment DATETIME NULL,</v>
      </c>
      <c r="O400" t="str">
        <f t="shared" si="13"/>
        <v/>
      </c>
    </row>
    <row r="401" spans="3:15" x14ac:dyDescent="0.3">
      <c r="C401" t="s">
        <v>57</v>
      </c>
      <c r="D401" s="1" t="s">
        <v>92</v>
      </c>
      <c r="E401" t="s">
        <v>327</v>
      </c>
      <c r="F401" t="s">
        <v>27</v>
      </c>
      <c r="N401" t="str">
        <f t="shared" si="12"/>
        <v xml:space="preserve">    RefoodAreaInteraction nvarchar(max) NULL,</v>
      </c>
      <c r="O401" t="str">
        <f t="shared" si="13"/>
        <v/>
      </c>
    </row>
    <row r="402" spans="3:15" x14ac:dyDescent="0.3">
      <c r="C402" t="s">
        <v>57</v>
      </c>
      <c r="D402" s="1" t="s">
        <v>92</v>
      </c>
      <c r="E402" t="s">
        <v>328</v>
      </c>
      <c r="F402" t="s">
        <v>27</v>
      </c>
      <c r="N402" t="str">
        <f t="shared" si="12"/>
        <v xml:space="preserve">    Reliability nvarchar(max) NULL,</v>
      </c>
      <c r="O402" t="str">
        <f t="shared" si="13"/>
        <v/>
      </c>
    </row>
    <row r="403" spans="3:15" x14ac:dyDescent="0.3">
      <c r="C403" t="s">
        <v>57</v>
      </c>
      <c r="D403" s="1" t="s">
        <v>92</v>
      </c>
      <c r="E403" t="s">
        <v>329</v>
      </c>
      <c r="F403" t="s">
        <v>27</v>
      </c>
      <c r="N403" t="str">
        <f t="shared" si="12"/>
        <v xml:space="preserve">    InteractionFrequency nvarchar(max) NULL,</v>
      </c>
      <c r="O403" t="str">
        <f t="shared" si="13"/>
        <v/>
      </c>
    </row>
    <row r="404" spans="3:15" x14ac:dyDescent="0.3">
      <c r="C404" t="s">
        <v>57</v>
      </c>
      <c r="D404" s="1" t="s">
        <v>92</v>
      </c>
      <c r="E404" t="s">
        <v>18</v>
      </c>
      <c r="F404" t="s">
        <v>10</v>
      </c>
      <c r="J404" s="7" t="s">
        <v>9</v>
      </c>
      <c r="N404" t="str">
        <f t="shared" si="12"/>
        <v xml:space="preserve">    Active BIT NOT NULL,</v>
      </c>
      <c r="O404" t="str">
        <f t="shared" si="13"/>
        <v/>
      </c>
    </row>
    <row r="405" spans="3:15" x14ac:dyDescent="0.3">
      <c r="C405" t="s">
        <v>57</v>
      </c>
      <c r="D405" s="1" t="s">
        <v>92</v>
      </c>
      <c r="E405" t="s">
        <v>20</v>
      </c>
      <c r="F405" t="s">
        <v>10</v>
      </c>
      <c r="J405" s="7" t="s">
        <v>9</v>
      </c>
      <c r="N405" t="str">
        <f t="shared" si="12"/>
        <v xml:space="preserve">    IsDeleted BIT NOT NULL,</v>
      </c>
      <c r="O405" t="str">
        <f t="shared" si="13"/>
        <v/>
      </c>
    </row>
    <row r="406" spans="3:15" x14ac:dyDescent="0.3">
      <c r="C406" t="s">
        <v>57</v>
      </c>
      <c r="D406" s="1" t="s">
        <v>92</v>
      </c>
      <c r="E406" t="s">
        <v>12</v>
      </c>
      <c r="F406" t="s">
        <v>8</v>
      </c>
      <c r="N406" t="str">
        <f t="shared" si="12"/>
        <v xml:space="preserve">    CreateBy INT NULL,</v>
      </c>
      <c r="O406" t="str">
        <f t="shared" si="13"/>
        <v/>
      </c>
    </row>
    <row r="407" spans="3:15" x14ac:dyDescent="0.3">
      <c r="C407" t="s">
        <v>57</v>
      </c>
      <c r="D407" s="1" t="s">
        <v>92</v>
      </c>
      <c r="E407" t="s">
        <v>13</v>
      </c>
      <c r="F407" t="s">
        <v>11</v>
      </c>
      <c r="N407" t="str">
        <f t="shared" si="12"/>
        <v xml:space="preserve">    CreateOn DATETIME NULL,</v>
      </c>
      <c r="O407" t="str">
        <f t="shared" si="13"/>
        <v/>
      </c>
    </row>
    <row r="408" spans="3:15" x14ac:dyDescent="0.3">
      <c r="C408" t="s">
        <v>57</v>
      </c>
      <c r="D408" s="1" t="s">
        <v>92</v>
      </c>
      <c r="E408" t="s">
        <v>14</v>
      </c>
      <c r="F408" t="s">
        <v>8</v>
      </c>
      <c r="N408" t="str">
        <f t="shared" si="12"/>
        <v xml:space="preserve">    UpdateBy INT NULL,</v>
      </c>
      <c r="O408" t="str">
        <f t="shared" si="13"/>
        <v/>
      </c>
    </row>
    <row r="409" spans="3:15" x14ac:dyDescent="0.3">
      <c r="C409" t="s">
        <v>57</v>
      </c>
      <c r="D409" s="1" t="s">
        <v>92</v>
      </c>
      <c r="E409" t="s">
        <v>15</v>
      </c>
      <c r="F409" t="s">
        <v>11</v>
      </c>
      <c r="N409" t="str">
        <f t="shared" si="12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  <c r="O409" t="str">
        <f t="shared" si="13"/>
        <v/>
      </c>
    </row>
    <row r="410" spans="3:15" x14ac:dyDescent="0.3">
      <c r="C410" t="s">
        <v>57</v>
      </c>
      <c r="D410" t="s">
        <v>93</v>
      </c>
      <c r="E410" t="s">
        <v>319</v>
      </c>
      <c r="F410" t="s">
        <v>8</v>
      </c>
      <c r="G410" s="7" t="s">
        <v>9</v>
      </c>
      <c r="J410" s="7" t="s">
        <v>9</v>
      </c>
      <c r="N410" t="str">
        <f t="shared" si="12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  <c r="O410" t="str">
        <f t="shared" si="13"/>
        <v/>
      </c>
    </row>
    <row r="411" spans="3:15" x14ac:dyDescent="0.3">
      <c r="C411" t="s">
        <v>57</v>
      </c>
      <c r="D411" t="s">
        <v>93</v>
      </c>
      <c r="E411" t="s">
        <v>31</v>
      </c>
      <c r="F411" t="s">
        <v>27</v>
      </c>
      <c r="J411" s="7" t="s">
        <v>9</v>
      </c>
      <c r="N411" t="str">
        <f t="shared" si="12"/>
        <v xml:space="preserve">    Name nvarchar(max) NOT NULL,</v>
      </c>
      <c r="O411" t="str">
        <f t="shared" si="13"/>
        <v/>
      </c>
    </row>
    <row r="412" spans="3:15" x14ac:dyDescent="0.3">
      <c r="C412" t="s">
        <v>57</v>
      </c>
      <c r="D412" t="s">
        <v>93</v>
      </c>
      <c r="E412" t="s">
        <v>7</v>
      </c>
      <c r="F412" t="s">
        <v>27</v>
      </c>
      <c r="N412" t="str">
        <f t="shared" si="12"/>
        <v xml:space="preserve">    Description nvarchar(max) NULL,</v>
      </c>
      <c r="O412" t="str">
        <f t="shared" si="13"/>
        <v/>
      </c>
    </row>
    <row r="413" spans="3:15" x14ac:dyDescent="0.3">
      <c r="C413" t="s">
        <v>57</v>
      </c>
      <c r="D413" t="s">
        <v>93</v>
      </c>
      <c r="E413" t="s">
        <v>18</v>
      </c>
      <c r="F413" t="s">
        <v>10</v>
      </c>
      <c r="J413" s="7" t="s">
        <v>9</v>
      </c>
      <c r="N413" t="str">
        <f t="shared" si="12"/>
        <v xml:space="preserve">    Active BIT NOT NULL,</v>
      </c>
      <c r="O413" t="str">
        <f t="shared" si="13"/>
        <v/>
      </c>
    </row>
    <row r="414" spans="3:15" x14ac:dyDescent="0.3">
      <c r="C414" t="s">
        <v>57</v>
      </c>
      <c r="D414" t="s">
        <v>93</v>
      </c>
      <c r="E414" t="s">
        <v>20</v>
      </c>
      <c r="F414" t="s">
        <v>10</v>
      </c>
      <c r="J414" s="7" t="s">
        <v>9</v>
      </c>
      <c r="N414" t="str">
        <f t="shared" si="12"/>
        <v xml:space="preserve">    IsDeleted BIT NOT NULL,</v>
      </c>
      <c r="O414" t="str">
        <f t="shared" si="13"/>
        <v/>
      </c>
    </row>
    <row r="415" spans="3:15" x14ac:dyDescent="0.3">
      <c r="C415" t="s">
        <v>57</v>
      </c>
      <c r="D415" t="s">
        <v>93</v>
      </c>
      <c r="E415" t="s">
        <v>12</v>
      </c>
      <c r="F415" t="s">
        <v>8</v>
      </c>
      <c r="N415" t="str">
        <f t="shared" si="12"/>
        <v xml:space="preserve">    CreateBy INT NULL,</v>
      </c>
      <c r="O415" t="str">
        <f t="shared" si="13"/>
        <v/>
      </c>
    </row>
    <row r="416" spans="3:15" x14ac:dyDescent="0.3">
      <c r="C416" t="s">
        <v>57</v>
      </c>
      <c r="D416" t="s">
        <v>93</v>
      </c>
      <c r="E416" t="s">
        <v>13</v>
      </c>
      <c r="F416" t="s">
        <v>11</v>
      </c>
      <c r="N416" t="str">
        <f t="shared" si="12"/>
        <v xml:space="preserve">    CreateOn DATETIME NULL,</v>
      </c>
      <c r="O416" t="str">
        <f t="shared" si="13"/>
        <v/>
      </c>
    </row>
    <row r="417" spans="3:15" x14ac:dyDescent="0.3">
      <c r="C417" t="s">
        <v>57</v>
      </c>
      <c r="D417" t="s">
        <v>93</v>
      </c>
      <c r="E417" t="s">
        <v>14</v>
      </c>
      <c r="F417" t="s">
        <v>8</v>
      </c>
      <c r="N417" t="str">
        <f t="shared" si="12"/>
        <v xml:space="preserve">    UpdateBy INT NULL,</v>
      </c>
      <c r="O417" t="str">
        <f t="shared" si="13"/>
        <v/>
      </c>
    </row>
    <row r="418" spans="3:15" x14ac:dyDescent="0.3">
      <c r="C418" t="s">
        <v>57</v>
      </c>
      <c r="D418" t="s">
        <v>93</v>
      </c>
      <c r="E418" t="s">
        <v>15</v>
      </c>
      <c r="F418" t="s">
        <v>11</v>
      </c>
      <c r="N418" t="str">
        <f t="shared" si="12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  <c r="O418" t="str">
        <f t="shared" si="13"/>
        <v/>
      </c>
    </row>
    <row r="419" spans="3:15" x14ac:dyDescent="0.3">
      <c r="C419" t="s">
        <v>57</v>
      </c>
      <c r="D419" t="s">
        <v>94</v>
      </c>
      <c r="E419" t="s">
        <v>336</v>
      </c>
      <c r="F419" t="s">
        <v>8</v>
      </c>
      <c r="G419" s="7" t="s">
        <v>9</v>
      </c>
      <c r="J419" s="7" t="s">
        <v>9</v>
      </c>
      <c r="N419" t="str">
        <f t="shared" si="12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  <c r="O419" t="str">
        <f t="shared" si="13"/>
        <v/>
      </c>
    </row>
    <row r="420" spans="3:15" x14ac:dyDescent="0.3">
      <c r="C420" t="s">
        <v>57</v>
      </c>
      <c r="D420" t="s">
        <v>94</v>
      </c>
      <c r="E420" t="s">
        <v>31</v>
      </c>
      <c r="F420" t="s">
        <v>27</v>
      </c>
      <c r="J420" s="7" t="s">
        <v>9</v>
      </c>
      <c r="N420" t="str">
        <f t="shared" si="12"/>
        <v xml:space="preserve">    Name nvarchar(max) NOT NULL,</v>
      </c>
      <c r="O420" t="str">
        <f t="shared" si="13"/>
        <v/>
      </c>
    </row>
    <row r="421" spans="3:15" x14ac:dyDescent="0.3">
      <c r="C421" t="s">
        <v>57</v>
      </c>
      <c r="D421" t="s">
        <v>94</v>
      </c>
      <c r="E421" t="s">
        <v>7</v>
      </c>
      <c r="F421" t="s">
        <v>27</v>
      </c>
      <c r="N421" t="str">
        <f t="shared" si="12"/>
        <v xml:space="preserve">    Description nvarchar(max) NULL,</v>
      </c>
      <c r="O421" t="str">
        <f t="shared" si="13"/>
        <v/>
      </c>
    </row>
    <row r="422" spans="3:15" x14ac:dyDescent="0.3">
      <c r="C422" t="s">
        <v>57</v>
      </c>
      <c r="D422" t="s">
        <v>94</v>
      </c>
      <c r="E422" t="s">
        <v>337</v>
      </c>
      <c r="F422" t="s">
        <v>27</v>
      </c>
      <c r="N422" t="str">
        <f t="shared" si="12"/>
        <v xml:space="preserve">    ActivityType nvarchar(max) NULL,</v>
      </c>
      <c r="O422" t="str">
        <f t="shared" si="13"/>
        <v/>
      </c>
    </row>
    <row r="423" spans="3:15" x14ac:dyDescent="0.3">
      <c r="C423" t="s">
        <v>57</v>
      </c>
      <c r="D423" t="s">
        <v>94</v>
      </c>
      <c r="E423" t="s">
        <v>18</v>
      </c>
      <c r="F423" t="s">
        <v>10</v>
      </c>
      <c r="J423" s="7" t="s">
        <v>9</v>
      </c>
      <c r="N423" t="str">
        <f t="shared" si="12"/>
        <v xml:space="preserve">    Active BIT NOT NULL,</v>
      </c>
      <c r="O423" t="str">
        <f t="shared" si="13"/>
        <v/>
      </c>
    </row>
    <row r="424" spans="3:15" x14ac:dyDescent="0.3">
      <c r="C424" t="s">
        <v>57</v>
      </c>
      <c r="D424" t="s">
        <v>94</v>
      </c>
      <c r="E424" t="s">
        <v>20</v>
      </c>
      <c r="F424" t="s">
        <v>10</v>
      </c>
      <c r="J424" s="7" t="s">
        <v>9</v>
      </c>
      <c r="N424" t="str">
        <f t="shared" si="12"/>
        <v xml:space="preserve">    IsDeleted BIT NOT NULL,</v>
      </c>
      <c r="O424" t="str">
        <f t="shared" si="13"/>
        <v/>
      </c>
    </row>
    <row r="425" spans="3:15" x14ac:dyDescent="0.3">
      <c r="C425" t="s">
        <v>57</v>
      </c>
      <c r="D425" t="s">
        <v>94</v>
      </c>
      <c r="E425" t="s">
        <v>12</v>
      </c>
      <c r="F425" t="s">
        <v>8</v>
      </c>
      <c r="N425" t="str">
        <f t="shared" si="12"/>
        <v xml:space="preserve">    CreateBy INT NULL,</v>
      </c>
      <c r="O425" t="str">
        <f t="shared" si="13"/>
        <v/>
      </c>
    </row>
    <row r="426" spans="3:15" x14ac:dyDescent="0.3">
      <c r="C426" t="s">
        <v>57</v>
      </c>
      <c r="D426" t="s">
        <v>94</v>
      </c>
      <c r="E426" t="s">
        <v>13</v>
      </c>
      <c r="F426" t="s">
        <v>11</v>
      </c>
      <c r="N426" t="str">
        <f t="shared" si="12"/>
        <v xml:space="preserve">    CreateOn DATETIME NULL,</v>
      </c>
      <c r="O426" t="str">
        <f t="shared" si="13"/>
        <v/>
      </c>
    </row>
    <row r="427" spans="3:15" x14ac:dyDescent="0.3">
      <c r="C427" t="s">
        <v>57</v>
      </c>
      <c r="D427" t="s">
        <v>94</v>
      </c>
      <c r="E427" t="s">
        <v>14</v>
      </c>
      <c r="F427" t="s">
        <v>8</v>
      </c>
      <c r="N427" t="str">
        <f t="shared" si="12"/>
        <v xml:space="preserve">    UpdateBy INT NULL,</v>
      </c>
      <c r="O427" t="str">
        <f t="shared" si="13"/>
        <v/>
      </c>
    </row>
    <row r="428" spans="3:15" x14ac:dyDescent="0.3">
      <c r="C428" t="s">
        <v>57</v>
      </c>
      <c r="D428" t="s">
        <v>94</v>
      </c>
      <c r="E428" t="s">
        <v>15</v>
      </c>
      <c r="F428" t="s">
        <v>11</v>
      </c>
      <c r="N428" t="str">
        <f t="shared" si="12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  <c r="O428" t="str">
        <f t="shared" si="13"/>
        <v/>
      </c>
    </row>
    <row r="429" spans="3:15" x14ac:dyDescent="0.3">
      <c r="C429" t="s">
        <v>57</v>
      </c>
      <c r="D429" t="s">
        <v>121</v>
      </c>
      <c r="E429" t="s">
        <v>124</v>
      </c>
      <c r="F429" t="s">
        <v>8</v>
      </c>
      <c r="G429" s="7" t="s">
        <v>9</v>
      </c>
      <c r="J429" s="7" t="s">
        <v>9</v>
      </c>
      <c r="N429" t="str">
        <f t="shared" si="12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  <c r="O429" t="str">
        <f t="shared" si="13"/>
        <v/>
      </c>
    </row>
    <row r="430" spans="3:15" x14ac:dyDescent="0.3">
      <c r="C430" t="s">
        <v>57</v>
      </c>
      <c r="D430" t="s">
        <v>121</v>
      </c>
      <c r="E430" t="s">
        <v>31</v>
      </c>
      <c r="F430" t="s">
        <v>27</v>
      </c>
      <c r="N430" t="str">
        <f t="shared" si="12"/>
        <v xml:space="preserve">    Name nvarchar(max) NULL,</v>
      </c>
      <c r="O430" t="str">
        <f t="shared" si="13"/>
        <v/>
      </c>
    </row>
    <row r="431" spans="3:15" x14ac:dyDescent="0.3">
      <c r="C431" t="s">
        <v>57</v>
      </c>
      <c r="D431" t="s">
        <v>121</v>
      </c>
      <c r="E431" t="s">
        <v>331</v>
      </c>
      <c r="F431" t="s">
        <v>27</v>
      </c>
      <c r="N431" t="str">
        <f t="shared" si="12"/>
        <v xml:space="preserve">    AddressFirstLine nvarchar(max) NULL,</v>
      </c>
      <c r="O431" t="str">
        <f t="shared" si="13"/>
        <v/>
      </c>
    </row>
    <row r="432" spans="3:15" x14ac:dyDescent="0.3">
      <c r="C432" t="s">
        <v>57</v>
      </c>
      <c r="D432" t="s">
        <v>121</v>
      </c>
      <c r="E432" t="s">
        <v>330</v>
      </c>
      <c r="F432" t="s">
        <v>27</v>
      </c>
      <c r="N432" t="str">
        <f t="shared" si="12"/>
        <v xml:space="preserve">    AddressSecondLine nvarchar(max) NULL,</v>
      </c>
      <c r="O432" t="str">
        <f t="shared" si="13"/>
        <v/>
      </c>
    </row>
    <row r="433" spans="3:15" x14ac:dyDescent="0.3">
      <c r="C433" t="s">
        <v>57</v>
      </c>
      <c r="D433" t="s">
        <v>121</v>
      </c>
      <c r="E433" t="s">
        <v>179</v>
      </c>
      <c r="F433" t="s">
        <v>8</v>
      </c>
      <c r="H433" s="7" t="s">
        <v>9</v>
      </c>
      <c r="N433" t="str">
        <f t="shared" si="12"/>
        <v xml:space="preserve">    CountryId INT NULL,</v>
      </c>
      <c r="O433" t="str">
        <f t="shared" si="13"/>
        <v xml:space="preserve">ALTER TABLE R_Addresss
 ADD CONSTRAINT FK_R_Addresss_Countrys
 FOREIGN KEY (CountryId) REFERENCES R_Countrys(CountryId);
</v>
      </c>
    </row>
    <row r="434" spans="3:15" x14ac:dyDescent="0.3">
      <c r="C434" t="s">
        <v>57</v>
      </c>
      <c r="D434" t="s">
        <v>121</v>
      </c>
      <c r="E434" t="s">
        <v>332</v>
      </c>
      <c r="F434" t="s">
        <v>8</v>
      </c>
      <c r="H434" s="7" t="s">
        <v>9</v>
      </c>
      <c r="N434" t="str">
        <f t="shared" si="12"/>
        <v xml:space="preserve">    DistrictId INT NULL,</v>
      </c>
      <c r="O434" t="str">
        <f t="shared" si="13"/>
        <v xml:space="preserve">ALTER TABLE R_Addresss
 ADD CONSTRAINT FK_R_Addresss_Districts
 FOREIGN KEY (DistrictId) REFERENCES R_Districts(DistrictId);
</v>
      </c>
    </row>
    <row r="435" spans="3:15" x14ac:dyDescent="0.3">
      <c r="C435" t="s">
        <v>57</v>
      </c>
      <c r="D435" t="s">
        <v>121</v>
      </c>
      <c r="E435" t="s">
        <v>334</v>
      </c>
      <c r="F435" t="s">
        <v>8</v>
      </c>
      <c r="H435" s="7" t="s">
        <v>9</v>
      </c>
      <c r="N435" t="str">
        <f t="shared" si="12"/>
        <v xml:space="preserve">    CountyId INT NULL,</v>
      </c>
      <c r="O435" t="str">
        <f t="shared" si="13"/>
        <v xml:space="preserve">ALTER TABLE R_Addresss
 ADD CONSTRAINT FK_R_Addresss_Countys
 FOREIGN KEY (CountyId) REFERENCES R_Countys(CountyId);
</v>
      </c>
    </row>
    <row r="436" spans="3:15" x14ac:dyDescent="0.3">
      <c r="C436" t="s">
        <v>57</v>
      </c>
      <c r="D436" t="s">
        <v>121</v>
      </c>
      <c r="E436" t="s">
        <v>333</v>
      </c>
      <c r="F436" t="s">
        <v>8</v>
      </c>
      <c r="H436" s="7" t="s">
        <v>9</v>
      </c>
      <c r="N436" t="str">
        <f t="shared" si="12"/>
        <v xml:space="preserve">    ParishId INT NULL,</v>
      </c>
      <c r="O436" t="str">
        <f t="shared" si="13"/>
        <v xml:space="preserve">ALTER TABLE R_Addresss
 ADD CONSTRAINT FK_R_Addresss_Parishs
 FOREIGN KEY (ParishId) REFERENCES R_Parishs(ParishId);
</v>
      </c>
    </row>
    <row r="437" spans="3:15" x14ac:dyDescent="0.3">
      <c r="C437" t="s">
        <v>57</v>
      </c>
      <c r="D437" t="s">
        <v>121</v>
      </c>
      <c r="E437" t="s">
        <v>335</v>
      </c>
      <c r="F437" t="s">
        <v>27</v>
      </c>
      <c r="N437" t="str">
        <f t="shared" si="12"/>
        <v xml:space="preserve">    ZipCode nvarchar(max) NULL,</v>
      </c>
      <c r="O437" t="str">
        <f t="shared" si="13"/>
        <v/>
      </c>
    </row>
    <row r="438" spans="3:15" x14ac:dyDescent="0.3">
      <c r="C438" t="s">
        <v>57</v>
      </c>
      <c r="D438" t="s">
        <v>121</v>
      </c>
      <c r="E438" t="s">
        <v>62</v>
      </c>
      <c r="F438" t="s">
        <v>19</v>
      </c>
      <c r="N438" t="str">
        <f t="shared" si="12"/>
        <v xml:space="preserve">    Latitude FLOAT NULL,</v>
      </c>
      <c r="O438" t="str">
        <f t="shared" si="13"/>
        <v/>
      </c>
    </row>
    <row r="439" spans="3:15" x14ac:dyDescent="0.3">
      <c r="C439" t="s">
        <v>57</v>
      </c>
      <c r="D439" t="s">
        <v>121</v>
      </c>
      <c r="E439" t="s">
        <v>63</v>
      </c>
      <c r="F439" t="s">
        <v>19</v>
      </c>
      <c r="N439" t="str">
        <f t="shared" si="12"/>
        <v xml:space="preserve">    Longitude FLOAT NULL,</v>
      </c>
      <c r="O439" t="str">
        <f t="shared" si="13"/>
        <v/>
      </c>
    </row>
    <row r="440" spans="3:15" x14ac:dyDescent="0.3">
      <c r="C440" t="s">
        <v>57</v>
      </c>
      <c r="D440" t="s">
        <v>121</v>
      </c>
      <c r="E440" t="s">
        <v>18</v>
      </c>
      <c r="F440" t="s">
        <v>10</v>
      </c>
      <c r="J440" s="7" t="s">
        <v>9</v>
      </c>
      <c r="N440" t="str">
        <f t="shared" si="12"/>
        <v xml:space="preserve">    Active BIT NOT NULL,</v>
      </c>
      <c r="O440" t="str">
        <f t="shared" si="13"/>
        <v/>
      </c>
    </row>
    <row r="441" spans="3:15" x14ac:dyDescent="0.3">
      <c r="C441" t="s">
        <v>57</v>
      </c>
      <c r="D441" t="s">
        <v>121</v>
      </c>
      <c r="E441" t="s">
        <v>20</v>
      </c>
      <c r="F441" t="s">
        <v>10</v>
      </c>
      <c r="J441" s="7" t="s">
        <v>9</v>
      </c>
      <c r="N441" t="str">
        <f t="shared" si="12"/>
        <v xml:space="preserve">    IsDeleted BIT NOT NULL,</v>
      </c>
      <c r="O441" t="str">
        <f t="shared" si="13"/>
        <v/>
      </c>
    </row>
    <row r="442" spans="3:15" x14ac:dyDescent="0.3">
      <c r="C442" t="s">
        <v>57</v>
      </c>
      <c r="D442" t="s">
        <v>121</v>
      </c>
      <c r="E442" t="s">
        <v>12</v>
      </c>
      <c r="F442" t="s">
        <v>8</v>
      </c>
      <c r="N442" t="str">
        <f t="shared" si="12"/>
        <v xml:space="preserve">    CreateBy INT NULL,</v>
      </c>
      <c r="O442" t="str">
        <f t="shared" si="13"/>
        <v/>
      </c>
    </row>
    <row r="443" spans="3:15" x14ac:dyDescent="0.3">
      <c r="C443" t="s">
        <v>57</v>
      </c>
      <c r="D443" t="s">
        <v>121</v>
      </c>
      <c r="E443" t="s">
        <v>13</v>
      </c>
      <c r="F443" t="s">
        <v>11</v>
      </c>
      <c r="N443" t="str">
        <f t="shared" si="12"/>
        <v xml:space="preserve">    CreateOn DATETIME NULL,</v>
      </c>
      <c r="O443" t="str">
        <f t="shared" si="13"/>
        <v/>
      </c>
    </row>
    <row r="444" spans="3:15" x14ac:dyDescent="0.3">
      <c r="C444" t="s">
        <v>57</v>
      </c>
      <c r="D444" t="s">
        <v>121</v>
      </c>
      <c r="E444" t="s">
        <v>14</v>
      </c>
      <c r="F444" t="s">
        <v>8</v>
      </c>
      <c r="N444" t="str">
        <f t="shared" si="12"/>
        <v xml:space="preserve">    UpdateBy INT NULL,</v>
      </c>
      <c r="O444" t="str">
        <f t="shared" si="13"/>
        <v/>
      </c>
    </row>
    <row r="445" spans="3:15" x14ac:dyDescent="0.3">
      <c r="C445" t="s">
        <v>57</v>
      </c>
      <c r="D445" t="s">
        <v>121</v>
      </c>
      <c r="E445" t="s">
        <v>15</v>
      </c>
      <c r="F445" t="s">
        <v>11</v>
      </c>
      <c r="N445" t="str">
        <f t="shared" si="12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  <c r="O445" t="str">
        <f t="shared" si="13"/>
        <v/>
      </c>
    </row>
    <row r="446" spans="3:15" x14ac:dyDescent="0.3">
      <c r="C446" t="s">
        <v>57</v>
      </c>
      <c r="D446" t="s">
        <v>96</v>
      </c>
      <c r="E446" t="s">
        <v>338</v>
      </c>
      <c r="F446" t="s">
        <v>8</v>
      </c>
      <c r="G446" s="7" t="s">
        <v>9</v>
      </c>
      <c r="J446" s="7" t="s">
        <v>9</v>
      </c>
      <c r="N446" t="str">
        <f t="shared" si="12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  <c r="O446" t="str">
        <f t="shared" si="13"/>
        <v/>
      </c>
    </row>
    <row r="447" spans="3:15" x14ac:dyDescent="0.3">
      <c r="C447" t="s">
        <v>57</v>
      </c>
      <c r="D447" t="s">
        <v>96</v>
      </c>
      <c r="E447" t="s">
        <v>167</v>
      </c>
      <c r="F447" t="s">
        <v>8</v>
      </c>
      <c r="H447" s="7" t="s">
        <v>9</v>
      </c>
      <c r="N447" t="str">
        <f t="shared" si="12"/>
        <v xml:space="preserve">    NucleoId INT NULL,</v>
      </c>
      <c r="O447" t="str">
        <f t="shared" si="13"/>
        <v xml:space="preserve">ALTER TABLE R_Projects
 ADD CONSTRAINT FK_R_Projects_Nucleos
 FOREIGN KEY (NucleoId) REFERENCES R_Nucleos(NucleoId);
</v>
      </c>
    </row>
    <row r="448" spans="3:15" x14ac:dyDescent="0.3">
      <c r="C448" t="s">
        <v>57</v>
      </c>
      <c r="D448" t="s">
        <v>96</v>
      </c>
      <c r="E448" t="s">
        <v>31</v>
      </c>
      <c r="F448" t="s">
        <v>27</v>
      </c>
      <c r="N448" t="str">
        <f t="shared" si="12"/>
        <v xml:space="preserve">    Name nvarchar(max) NULL,</v>
      </c>
      <c r="O448" t="str">
        <f t="shared" si="13"/>
        <v/>
      </c>
    </row>
    <row r="449" spans="3:15" x14ac:dyDescent="0.3">
      <c r="C449" t="s">
        <v>57</v>
      </c>
      <c r="D449" t="s">
        <v>96</v>
      </c>
      <c r="E449" t="s">
        <v>7</v>
      </c>
      <c r="F449" t="s">
        <v>27</v>
      </c>
      <c r="N449" t="str">
        <f t="shared" si="12"/>
        <v xml:space="preserve">    Description nvarchar(max) NULL,</v>
      </c>
      <c r="O449" t="str">
        <f t="shared" si="13"/>
        <v/>
      </c>
    </row>
    <row r="450" spans="3:15" x14ac:dyDescent="0.3">
      <c r="C450" t="s">
        <v>57</v>
      </c>
      <c r="D450" t="s">
        <v>96</v>
      </c>
      <c r="E450" t="s">
        <v>339</v>
      </c>
      <c r="F450" t="s">
        <v>27</v>
      </c>
      <c r="N450" t="str">
        <f t="shared" si="12"/>
        <v xml:space="preserve">    DeadlineCall nvarchar(max) NULL,</v>
      </c>
      <c r="O450" t="str">
        <f t="shared" si="13"/>
        <v/>
      </c>
    </row>
    <row r="451" spans="3:15" x14ac:dyDescent="0.3">
      <c r="C451" t="s">
        <v>57</v>
      </c>
      <c r="D451" t="s">
        <v>96</v>
      </c>
      <c r="E451" t="s">
        <v>340</v>
      </c>
      <c r="F451" t="s">
        <v>19</v>
      </c>
      <c r="N451" t="str">
        <f t="shared" ref="N451:N514" si="14">IF(EXACT(D450,D451),"",
"/************************************************************/
/*****              " &amp; C451 &amp; D451 &amp; "                    *****/
/************************************************************/
IF  EXISTS (SELECT * FROM sys.objects WHERE object_id = OBJECT_ID(N'" &amp; A451 &amp; "[" &amp; B451 &amp; C451 &amp; D451 &amp; "]') AND type in (N'U'))
DROP TABLE " &amp; A451 &amp; "[" &amp; B451 &amp; C451 &amp; D451 &amp; "]
GO
CREATE TABLE " &amp; A451 &amp; B451 &amp; C451 &amp; D451 &amp; "
    (
") &amp; "    " &amp; E451 &amp; " " &amp; F451 &amp; IF(EXACT(J451, "X"), " NOT NULL", " NULL") &amp; IF(AND(EXACT(G451,"X"),NOT(EXACT(H451,"X")))," IDENTITY (1, 1)","") &amp; IF(EXACT(D452,D451),",","")
&amp; IF(EXACT(D452,D451),"","
    )  ON [PRIMARY]
GO
ALTER TABLE " &amp; A451 &amp; B451 &amp; C451 &amp; D451 &amp; " ADD CONSTRAINT
    PK_" &amp; B451 &amp; C451 &amp; D451 &amp; " PRIMARY KEY CLUSTERED 
    (
    " &amp; D451 &amp; "Id
    )" &amp; " WITH( STATISTICS_NORECOMPUTE = OFF, IGNORE_DUP_KEY = OFF, ALLOW_ROW_LOCKS = ON, ALLOW_PAGE_LOCKS = ON) ON [PRIMARY]
GO
")</f>
        <v xml:space="preserve">    Budget FLOAT NULL,</v>
      </c>
      <c r="O451" t="str">
        <f t="shared" ref="O451:O514" si="15">IF(EXACT(H451,"X"),"ALTER TABLE " &amp; C451 &amp; D451 &amp; "s
 ADD CONSTRAINT FK_" &amp; C451 &amp; D451 &amp; "s_" &amp; SUBSTITUTE(E451,"Id","") &amp; "s
 FOREIGN KEY (" &amp; E451 &amp; ") REFERENCES " &amp; C451 &amp; SUBSTITUTE(E451,"Id","") &amp; "s(" &amp; E451 &amp; ");
","")</f>
        <v/>
      </c>
    </row>
    <row r="452" spans="3:15" x14ac:dyDescent="0.3">
      <c r="C452" t="s">
        <v>57</v>
      </c>
      <c r="D452" t="s">
        <v>96</v>
      </c>
      <c r="E452" t="s">
        <v>341</v>
      </c>
      <c r="F452" t="s">
        <v>27</v>
      </c>
      <c r="N452" t="str">
        <f t="shared" si="14"/>
        <v xml:space="preserve">    Funding nvarchar(max) NULL,</v>
      </c>
      <c r="O452" t="str">
        <f t="shared" si="15"/>
        <v/>
      </c>
    </row>
    <row r="453" spans="3:15" x14ac:dyDescent="0.3">
      <c r="C453" t="s">
        <v>57</v>
      </c>
      <c r="D453" t="s">
        <v>96</v>
      </c>
      <c r="E453" t="s">
        <v>272</v>
      </c>
      <c r="F453" t="s">
        <v>11</v>
      </c>
      <c r="N453" t="str">
        <f t="shared" si="14"/>
        <v xml:space="preserve">    StartDate DATETIME NULL,</v>
      </c>
      <c r="O453" t="str">
        <f t="shared" si="15"/>
        <v/>
      </c>
    </row>
    <row r="454" spans="3:15" x14ac:dyDescent="0.3">
      <c r="C454" t="s">
        <v>57</v>
      </c>
      <c r="D454" t="s">
        <v>96</v>
      </c>
      <c r="E454" t="s">
        <v>273</v>
      </c>
      <c r="F454" t="s">
        <v>11</v>
      </c>
      <c r="N454" t="str">
        <f t="shared" si="14"/>
        <v xml:space="preserve">    EndDate DATETIME NULL,</v>
      </c>
      <c r="O454" t="str">
        <f t="shared" si="15"/>
        <v/>
      </c>
    </row>
    <row r="455" spans="3:15" x14ac:dyDescent="0.3">
      <c r="C455" t="s">
        <v>57</v>
      </c>
      <c r="D455" t="s">
        <v>96</v>
      </c>
      <c r="E455" t="s">
        <v>342</v>
      </c>
      <c r="F455" t="s">
        <v>27</v>
      </c>
      <c r="N455" t="str">
        <f t="shared" si="14"/>
        <v xml:space="preserve">    AreaOfInterest nvarchar(max) NULL,</v>
      </c>
      <c r="O455" t="str">
        <f t="shared" si="15"/>
        <v/>
      </c>
    </row>
    <row r="456" spans="3:15" x14ac:dyDescent="0.3">
      <c r="C456" t="s">
        <v>57</v>
      </c>
      <c r="D456" t="s">
        <v>96</v>
      </c>
      <c r="E456" t="s">
        <v>18</v>
      </c>
      <c r="F456" t="s">
        <v>10</v>
      </c>
      <c r="J456" s="7" t="s">
        <v>9</v>
      </c>
      <c r="N456" t="str">
        <f t="shared" si="14"/>
        <v xml:space="preserve">    Active BIT NOT NULL,</v>
      </c>
      <c r="O456" t="str">
        <f t="shared" si="15"/>
        <v/>
      </c>
    </row>
    <row r="457" spans="3:15" x14ac:dyDescent="0.3">
      <c r="C457" t="s">
        <v>57</v>
      </c>
      <c r="D457" t="s">
        <v>96</v>
      </c>
      <c r="E457" t="s">
        <v>20</v>
      </c>
      <c r="F457" t="s">
        <v>10</v>
      </c>
      <c r="J457" s="7" t="s">
        <v>9</v>
      </c>
      <c r="N457" t="str">
        <f t="shared" si="14"/>
        <v xml:space="preserve">    IsDeleted BIT NOT NULL,</v>
      </c>
      <c r="O457" t="str">
        <f t="shared" si="15"/>
        <v/>
      </c>
    </row>
    <row r="458" spans="3:15" x14ac:dyDescent="0.3">
      <c r="C458" t="s">
        <v>57</v>
      </c>
      <c r="D458" t="s">
        <v>96</v>
      </c>
      <c r="E458" t="s">
        <v>12</v>
      </c>
      <c r="F458" t="s">
        <v>8</v>
      </c>
      <c r="N458" t="str">
        <f t="shared" si="14"/>
        <v xml:space="preserve">    CreateBy INT NULL,</v>
      </c>
      <c r="O458" t="str">
        <f t="shared" si="15"/>
        <v/>
      </c>
    </row>
    <row r="459" spans="3:15" x14ac:dyDescent="0.3">
      <c r="C459" t="s">
        <v>57</v>
      </c>
      <c r="D459" t="s">
        <v>96</v>
      </c>
      <c r="E459" t="s">
        <v>13</v>
      </c>
      <c r="F459" t="s">
        <v>11</v>
      </c>
      <c r="N459" t="str">
        <f t="shared" si="14"/>
        <v xml:space="preserve">    CreateOn DATETIME NULL,</v>
      </c>
      <c r="O459" t="str">
        <f t="shared" si="15"/>
        <v/>
      </c>
    </row>
    <row r="460" spans="3:15" x14ac:dyDescent="0.3">
      <c r="C460" t="s">
        <v>57</v>
      </c>
      <c r="D460" t="s">
        <v>96</v>
      </c>
      <c r="E460" t="s">
        <v>14</v>
      </c>
      <c r="F460" t="s">
        <v>8</v>
      </c>
      <c r="N460" t="str">
        <f t="shared" si="14"/>
        <v xml:space="preserve">    UpdateBy INT NULL,</v>
      </c>
      <c r="O460" t="str">
        <f t="shared" si="15"/>
        <v/>
      </c>
    </row>
    <row r="461" spans="3:15" x14ac:dyDescent="0.3">
      <c r="C461" t="s">
        <v>57</v>
      </c>
      <c r="D461" t="s">
        <v>96</v>
      </c>
      <c r="E461" t="s">
        <v>15</v>
      </c>
      <c r="F461" t="s">
        <v>11</v>
      </c>
      <c r="N461" t="str">
        <f t="shared" si="14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  <c r="O461" t="str">
        <f t="shared" si="15"/>
        <v/>
      </c>
    </row>
    <row r="462" spans="3:15" x14ac:dyDescent="0.3">
      <c r="C462" t="s">
        <v>57</v>
      </c>
      <c r="D462" t="s">
        <v>343</v>
      </c>
      <c r="E462" t="s">
        <v>344</v>
      </c>
      <c r="F462" t="s">
        <v>8</v>
      </c>
      <c r="G462" s="7" t="s">
        <v>9</v>
      </c>
      <c r="J462" s="7" t="s">
        <v>9</v>
      </c>
      <c r="N462" t="str">
        <f t="shared" si="14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  <c r="O462" t="str">
        <f t="shared" si="15"/>
        <v/>
      </c>
    </row>
    <row r="463" spans="3:15" x14ac:dyDescent="0.3">
      <c r="C463" t="s">
        <v>57</v>
      </c>
      <c r="D463" t="s">
        <v>343</v>
      </c>
      <c r="E463" t="s">
        <v>338</v>
      </c>
      <c r="F463" t="s">
        <v>8</v>
      </c>
      <c r="H463" s="7" t="s">
        <v>9</v>
      </c>
      <c r="J463" s="7" t="s">
        <v>9</v>
      </c>
      <c r="N463" t="str">
        <f t="shared" si="14"/>
        <v xml:space="preserve">    ProjectId INT NOT NULL,</v>
      </c>
      <c r="O463" t="str">
        <f t="shared" si="15"/>
        <v xml:space="preserve">ALTER TABLE R_ProjectPartners
 ADD CONSTRAINT FK_R_ProjectPartners_Projects
 FOREIGN KEY (ProjectId) REFERENCES R_Projects(ProjectId);
</v>
      </c>
    </row>
    <row r="464" spans="3:15" x14ac:dyDescent="0.3">
      <c r="C464" t="s">
        <v>57</v>
      </c>
      <c r="D464" t="s">
        <v>343</v>
      </c>
      <c r="E464" t="s">
        <v>314</v>
      </c>
      <c r="F464" t="s">
        <v>8</v>
      </c>
      <c r="H464" s="7" t="s">
        <v>9</v>
      </c>
      <c r="J464" s="7" t="s">
        <v>9</v>
      </c>
      <c r="N464" t="str">
        <f t="shared" si="14"/>
        <v xml:space="preserve">    PartnerId INT NOT NULL,</v>
      </c>
      <c r="O464" t="str">
        <f t="shared" si="15"/>
        <v xml:space="preserve">ALTER TABLE R_ProjectPartners
 ADD CONSTRAINT FK_R_ProjectPartners_Partners
 FOREIGN KEY (PartnerId) REFERENCES R_Partners(PartnerId);
</v>
      </c>
    </row>
    <row r="465" spans="3:15" x14ac:dyDescent="0.3">
      <c r="C465" t="s">
        <v>57</v>
      </c>
      <c r="D465" t="s">
        <v>343</v>
      </c>
      <c r="E465" t="s">
        <v>369</v>
      </c>
      <c r="F465" t="s">
        <v>19</v>
      </c>
      <c r="N465" t="str">
        <f t="shared" si="14"/>
        <v xml:space="preserve">    GrantValue FLOAT NULL,</v>
      </c>
      <c r="O465" t="str">
        <f t="shared" si="15"/>
        <v/>
      </c>
    </row>
    <row r="466" spans="3:15" x14ac:dyDescent="0.3">
      <c r="C466" t="s">
        <v>57</v>
      </c>
      <c r="D466" t="s">
        <v>343</v>
      </c>
      <c r="E466" t="s">
        <v>20</v>
      </c>
      <c r="F466" t="s">
        <v>10</v>
      </c>
      <c r="J466" s="7" t="s">
        <v>9</v>
      </c>
      <c r="N466" t="str">
        <f t="shared" si="14"/>
        <v xml:space="preserve">    IsDeleted BIT NOT NULL,</v>
      </c>
      <c r="O466" t="str">
        <f t="shared" si="15"/>
        <v/>
      </c>
    </row>
    <row r="467" spans="3:15" x14ac:dyDescent="0.3">
      <c r="C467" t="s">
        <v>57</v>
      </c>
      <c r="D467" t="s">
        <v>343</v>
      </c>
      <c r="E467" t="s">
        <v>12</v>
      </c>
      <c r="F467" t="s">
        <v>8</v>
      </c>
      <c r="N467" t="str">
        <f t="shared" si="14"/>
        <v xml:space="preserve">    CreateBy INT NULL,</v>
      </c>
      <c r="O467" t="str">
        <f t="shared" si="15"/>
        <v/>
      </c>
    </row>
    <row r="468" spans="3:15" x14ac:dyDescent="0.3">
      <c r="C468" t="s">
        <v>57</v>
      </c>
      <c r="D468" t="s">
        <v>343</v>
      </c>
      <c r="E468" t="s">
        <v>13</v>
      </c>
      <c r="F468" t="s">
        <v>11</v>
      </c>
      <c r="N468" t="str">
        <f t="shared" si="14"/>
        <v xml:space="preserve">    CreateOn DATETIME NULL,</v>
      </c>
      <c r="O468" t="str">
        <f t="shared" si="15"/>
        <v/>
      </c>
    </row>
    <row r="469" spans="3:15" x14ac:dyDescent="0.3">
      <c r="C469" t="s">
        <v>57</v>
      </c>
      <c r="D469" t="s">
        <v>343</v>
      </c>
      <c r="E469" t="s">
        <v>14</v>
      </c>
      <c r="F469" t="s">
        <v>8</v>
      </c>
      <c r="N469" t="str">
        <f t="shared" si="14"/>
        <v xml:space="preserve">    UpdateBy INT NULL,</v>
      </c>
      <c r="O469" t="str">
        <f t="shared" si="15"/>
        <v/>
      </c>
    </row>
    <row r="470" spans="3:15" x14ac:dyDescent="0.3">
      <c r="C470" t="s">
        <v>57</v>
      </c>
      <c r="D470" t="s">
        <v>343</v>
      </c>
      <c r="E470" t="s">
        <v>15</v>
      </c>
      <c r="F470" t="s">
        <v>11</v>
      </c>
      <c r="N470" t="str">
        <f t="shared" si="14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  <c r="O470" t="str">
        <f t="shared" si="15"/>
        <v/>
      </c>
    </row>
    <row r="471" spans="3:15" x14ac:dyDescent="0.3">
      <c r="C471" t="s">
        <v>57</v>
      </c>
      <c r="D471" t="s">
        <v>345</v>
      </c>
      <c r="E471" t="s">
        <v>346</v>
      </c>
      <c r="F471" t="s">
        <v>8</v>
      </c>
      <c r="G471" s="7" t="s">
        <v>9</v>
      </c>
      <c r="J471" s="7" t="s">
        <v>9</v>
      </c>
      <c r="N471" t="str">
        <f t="shared" si="14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  <c r="O471" t="str">
        <f t="shared" si="15"/>
        <v/>
      </c>
    </row>
    <row r="472" spans="3:15" x14ac:dyDescent="0.3">
      <c r="C472" t="s">
        <v>57</v>
      </c>
      <c r="D472" t="s">
        <v>345</v>
      </c>
      <c r="E472" t="s">
        <v>167</v>
      </c>
      <c r="F472" t="s">
        <v>8</v>
      </c>
      <c r="H472" s="7" t="s">
        <v>9</v>
      </c>
      <c r="N472" t="str">
        <f t="shared" si="14"/>
        <v xml:space="preserve">    NucleoId INT NULL,</v>
      </c>
      <c r="O472" t="str">
        <f t="shared" si="15"/>
        <v xml:space="preserve">ALTER TABLE R_ContributionMonetarys
 ADD CONSTRAINT FK_R_ContributionMonetarys_Nucleos
 FOREIGN KEY (NucleoId) REFERENCES R_Nucleos(NucleoId);
</v>
      </c>
    </row>
    <row r="473" spans="3:15" x14ac:dyDescent="0.3">
      <c r="C473" t="s">
        <v>57</v>
      </c>
      <c r="D473" t="s">
        <v>345</v>
      </c>
      <c r="E473" t="s">
        <v>285</v>
      </c>
      <c r="F473" t="s">
        <v>8</v>
      </c>
      <c r="H473" s="7" t="s">
        <v>9</v>
      </c>
      <c r="N473" t="str">
        <f t="shared" si="14"/>
        <v xml:space="preserve">    ResponsiblePersonId INT NULL,</v>
      </c>
      <c r="O473" t="str">
        <f t="shared" si="15"/>
        <v xml:space="preserve">ALTER TABLE R_ContributionMonetarys
 ADD CONSTRAINT FK_R_ContributionMonetarys_ResponsiblePersons
 FOREIGN KEY (ResponsiblePersonId) REFERENCES R_ResponsiblePersons(ResponsiblePersonId);
</v>
      </c>
    </row>
    <row r="474" spans="3:15" x14ac:dyDescent="0.3">
      <c r="C474" t="s">
        <v>57</v>
      </c>
      <c r="D474" t="s">
        <v>345</v>
      </c>
      <c r="E474" t="s">
        <v>313</v>
      </c>
      <c r="F474" t="s">
        <v>8</v>
      </c>
      <c r="H474" s="7" t="s">
        <v>9</v>
      </c>
      <c r="N474" t="str">
        <f t="shared" si="14"/>
        <v xml:space="preserve">    DocumentId INT NULL,</v>
      </c>
      <c r="O474" t="str">
        <f t="shared" si="15"/>
        <v xml:space="preserve">ALTER TABLE R_ContributionMonetarys
 ADD CONSTRAINT FK_R_ContributionMonetarys_Documents
 FOREIGN KEY (DocumentId) REFERENCES R_Documents(DocumentId);
</v>
      </c>
    </row>
    <row r="475" spans="3:15" x14ac:dyDescent="0.3">
      <c r="C475" t="s">
        <v>57</v>
      </c>
      <c r="D475" t="s">
        <v>345</v>
      </c>
      <c r="E475" t="s">
        <v>314</v>
      </c>
      <c r="F475" t="s">
        <v>8</v>
      </c>
      <c r="H475" s="7" t="s">
        <v>9</v>
      </c>
      <c r="N475" t="str">
        <f t="shared" si="14"/>
        <v xml:space="preserve">    PartnerId INT NULL,</v>
      </c>
      <c r="O475" t="str">
        <f t="shared" si="15"/>
        <v xml:space="preserve">ALTER TABLE R_ContributionMonetarys
 ADD CONSTRAINT FK_R_ContributionMonetarys_Partners
 FOREIGN KEY (PartnerId) REFERENCES R_Partners(PartnerId);
</v>
      </c>
    </row>
    <row r="476" spans="3:15" x14ac:dyDescent="0.3">
      <c r="C476" t="s">
        <v>57</v>
      </c>
      <c r="D476" t="s">
        <v>345</v>
      </c>
      <c r="E476" t="s">
        <v>347</v>
      </c>
      <c r="F476" t="s">
        <v>11</v>
      </c>
      <c r="N476" t="str">
        <f t="shared" si="14"/>
        <v xml:space="preserve">    ContributionDate DATETIME NULL,</v>
      </c>
      <c r="O476" t="str">
        <f t="shared" si="15"/>
        <v/>
      </c>
    </row>
    <row r="477" spans="3:15" x14ac:dyDescent="0.3">
      <c r="C477" t="s">
        <v>57</v>
      </c>
      <c r="D477" t="s">
        <v>345</v>
      </c>
      <c r="E477" t="s">
        <v>348</v>
      </c>
      <c r="F477" t="s">
        <v>19</v>
      </c>
      <c r="J477" s="7" t="s">
        <v>9</v>
      </c>
      <c r="N477" t="str">
        <f t="shared" si="14"/>
        <v xml:space="preserve">    Amount FLOAT NOT NULL,</v>
      </c>
      <c r="O477" t="str">
        <f t="shared" si="15"/>
        <v/>
      </c>
    </row>
    <row r="478" spans="3:15" x14ac:dyDescent="0.3">
      <c r="C478" t="s">
        <v>57</v>
      </c>
      <c r="D478" t="s">
        <v>345</v>
      </c>
      <c r="E478" t="s">
        <v>320</v>
      </c>
      <c r="F478" t="s">
        <v>27</v>
      </c>
      <c r="N478" t="str">
        <f t="shared" si="14"/>
        <v xml:space="preserve">    ContactPerson nvarchar(max) NULL,</v>
      </c>
      <c r="O478" t="str">
        <f t="shared" si="15"/>
        <v/>
      </c>
    </row>
    <row r="479" spans="3:15" x14ac:dyDescent="0.3">
      <c r="C479" t="s">
        <v>57</v>
      </c>
      <c r="D479" t="s">
        <v>345</v>
      </c>
      <c r="E479" t="s">
        <v>349</v>
      </c>
      <c r="F479" t="s">
        <v>27</v>
      </c>
      <c r="N479" t="str">
        <f t="shared" si="14"/>
        <v xml:space="preserve">    IbanOrigin nvarchar(max) NULL,</v>
      </c>
      <c r="O479" t="str">
        <f t="shared" si="15"/>
        <v/>
      </c>
    </row>
    <row r="480" spans="3:15" x14ac:dyDescent="0.3">
      <c r="C480" t="s">
        <v>57</v>
      </c>
      <c r="D480" t="s">
        <v>345</v>
      </c>
      <c r="E480" t="s">
        <v>350</v>
      </c>
      <c r="F480" t="s">
        <v>27</v>
      </c>
      <c r="N480" t="str">
        <f t="shared" si="14"/>
        <v xml:space="preserve">    BicSwiftOrigin nvarchar(max) NULL,</v>
      </c>
      <c r="O480" t="str">
        <f t="shared" si="15"/>
        <v/>
      </c>
    </row>
    <row r="481" spans="3:15" x14ac:dyDescent="0.3">
      <c r="C481" t="s">
        <v>57</v>
      </c>
      <c r="D481" t="s">
        <v>345</v>
      </c>
      <c r="E481" t="s">
        <v>351</v>
      </c>
      <c r="F481" t="s">
        <v>27</v>
      </c>
      <c r="N481" t="str">
        <f t="shared" si="14"/>
        <v xml:space="preserve">    IbanDestination nvarchar(max) NULL,</v>
      </c>
      <c r="O481" t="str">
        <f t="shared" si="15"/>
        <v/>
      </c>
    </row>
    <row r="482" spans="3:15" x14ac:dyDescent="0.3">
      <c r="C482" t="s">
        <v>57</v>
      </c>
      <c r="D482" t="s">
        <v>345</v>
      </c>
      <c r="E482" t="s">
        <v>352</v>
      </c>
      <c r="F482" t="s">
        <v>27</v>
      </c>
      <c r="N482" t="str">
        <f t="shared" si="14"/>
        <v xml:space="preserve">    BicSwiftDestination nvarchar(max) NULL,</v>
      </c>
      <c r="O482" t="str">
        <f t="shared" si="15"/>
        <v/>
      </c>
    </row>
    <row r="483" spans="3:15" x14ac:dyDescent="0.3">
      <c r="C483" t="s">
        <v>57</v>
      </c>
      <c r="D483" t="s">
        <v>345</v>
      </c>
      <c r="E483" t="s">
        <v>324</v>
      </c>
      <c r="F483" t="s">
        <v>27</v>
      </c>
      <c r="N483" t="str">
        <f t="shared" si="14"/>
        <v xml:space="preserve">    FiscalNumber nvarchar(max) NULL,</v>
      </c>
      <c r="O483" t="str">
        <f t="shared" si="15"/>
        <v/>
      </c>
    </row>
    <row r="484" spans="3:15" x14ac:dyDescent="0.3">
      <c r="C484" t="s">
        <v>57</v>
      </c>
      <c r="D484" t="s">
        <v>345</v>
      </c>
      <c r="E484" t="s">
        <v>354</v>
      </c>
      <c r="F484" t="s">
        <v>8</v>
      </c>
      <c r="H484" s="7" t="s">
        <v>9</v>
      </c>
      <c r="N484" t="str">
        <f t="shared" si="14"/>
        <v xml:space="preserve">    ContributionChannelId INT NULL,</v>
      </c>
      <c r="O484" t="str">
        <f t="shared" si="15"/>
        <v xml:space="preserve">ALTER TABLE R_ContributionMonetarys
 ADD CONSTRAINT FK_R_ContributionMonetarys_ContributionChannels
 FOREIGN KEY (ContributionChannelId) REFERENCES R_ContributionChannels(ContributionChannelId);
</v>
      </c>
    </row>
    <row r="485" spans="3:15" x14ac:dyDescent="0.3">
      <c r="C485" t="s">
        <v>57</v>
      </c>
      <c r="D485" t="s">
        <v>345</v>
      </c>
      <c r="E485" t="s">
        <v>20</v>
      </c>
      <c r="F485" t="s">
        <v>10</v>
      </c>
      <c r="J485" s="7" t="s">
        <v>9</v>
      </c>
      <c r="N485" t="str">
        <f t="shared" si="14"/>
        <v xml:space="preserve">    IsDeleted BIT NOT NULL,</v>
      </c>
      <c r="O485" t="str">
        <f t="shared" si="15"/>
        <v/>
      </c>
    </row>
    <row r="486" spans="3:15" x14ac:dyDescent="0.3">
      <c r="C486" t="s">
        <v>57</v>
      </c>
      <c r="D486" t="s">
        <v>345</v>
      </c>
      <c r="E486" t="s">
        <v>12</v>
      </c>
      <c r="F486" t="s">
        <v>8</v>
      </c>
      <c r="N486" t="str">
        <f t="shared" si="14"/>
        <v xml:space="preserve">    CreateBy INT NULL,</v>
      </c>
      <c r="O486" t="str">
        <f t="shared" si="15"/>
        <v/>
      </c>
    </row>
    <row r="487" spans="3:15" x14ac:dyDescent="0.3">
      <c r="C487" t="s">
        <v>57</v>
      </c>
      <c r="D487" t="s">
        <v>345</v>
      </c>
      <c r="E487" t="s">
        <v>13</v>
      </c>
      <c r="F487" t="s">
        <v>11</v>
      </c>
      <c r="N487" t="str">
        <f t="shared" si="14"/>
        <v xml:space="preserve">    CreateOn DATETIME NULL,</v>
      </c>
      <c r="O487" t="str">
        <f t="shared" si="15"/>
        <v/>
      </c>
    </row>
    <row r="488" spans="3:15" x14ac:dyDescent="0.3">
      <c r="C488" t="s">
        <v>57</v>
      </c>
      <c r="D488" t="s">
        <v>345</v>
      </c>
      <c r="E488" t="s">
        <v>14</v>
      </c>
      <c r="F488" t="s">
        <v>8</v>
      </c>
      <c r="N488" t="str">
        <f t="shared" si="14"/>
        <v xml:space="preserve">    UpdateBy INT NULL,</v>
      </c>
      <c r="O488" t="str">
        <f t="shared" si="15"/>
        <v/>
      </c>
    </row>
    <row r="489" spans="3:15" x14ac:dyDescent="0.3">
      <c r="C489" t="s">
        <v>57</v>
      </c>
      <c r="D489" t="s">
        <v>345</v>
      </c>
      <c r="E489" t="s">
        <v>15</v>
      </c>
      <c r="F489" t="s">
        <v>11</v>
      </c>
      <c r="N489" t="str">
        <f t="shared" si="14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  <c r="O489" t="str">
        <f t="shared" si="15"/>
        <v/>
      </c>
    </row>
    <row r="490" spans="3:15" x14ac:dyDescent="0.3">
      <c r="C490" t="s">
        <v>57</v>
      </c>
      <c r="D490" t="s">
        <v>353</v>
      </c>
      <c r="E490" t="s">
        <v>354</v>
      </c>
      <c r="F490" t="s">
        <v>8</v>
      </c>
      <c r="G490" s="7" t="s">
        <v>9</v>
      </c>
      <c r="J490" s="7" t="s">
        <v>9</v>
      </c>
      <c r="N490" t="str">
        <f t="shared" si="14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  <c r="O490" t="str">
        <f t="shared" si="15"/>
        <v/>
      </c>
    </row>
    <row r="491" spans="3:15" x14ac:dyDescent="0.3">
      <c r="C491" t="s">
        <v>57</v>
      </c>
      <c r="D491" t="s">
        <v>353</v>
      </c>
      <c r="E491" t="s">
        <v>31</v>
      </c>
      <c r="F491" t="s">
        <v>27</v>
      </c>
      <c r="J491" s="7" t="s">
        <v>9</v>
      </c>
      <c r="N491" t="str">
        <f t="shared" si="14"/>
        <v xml:space="preserve">    Name nvarchar(max) NOT NULL,</v>
      </c>
      <c r="O491" t="str">
        <f t="shared" si="15"/>
        <v/>
      </c>
    </row>
    <row r="492" spans="3:15" x14ac:dyDescent="0.3">
      <c r="C492" t="s">
        <v>57</v>
      </c>
      <c r="D492" t="s">
        <v>353</v>
      </c>
      <c r="E492" t="s">
        <v>7</v>
      </c>
      <c r="F492" t="s">
        <v>27</v>
      </c>
      <c r="N492" t="str">
        <f t="shared" si="14"/>
        <v xml:space="preserve">    Description nvarchar(max) NULL,</v>
      </c>
      <c r="O492" t="str">
        <f t="shared" si="15"/>
        <v/>
      </c>
    </row>
    <row r="493" spans="3:15" x14ac:dyDescent="0.3">
      <c r="C493" t="s">
        <v>57</v>
      </c>
      <c r="D493" t="s">
        <v>353</v>
      </c>
      <c r="E493" t="s">
        <v>18</v>
      </c>
      <c r="F493" t="s">
        <v>10</v>
      </c>
      <c r="J493" s="7" t="s">
        <v>9</v>
      </c>
      <c r="N493" t="str">
        <f t="shared" si="14"/>
        <v xml:space="preserve">    Active BIT NOT NULL,</v>
      </c>
      <c r="O493" t="str">
        <f t="shared" si="15"/>
        <v/>
      </c>
    </row>
    <row r="494" spans="3:15" x14ac:dyDescent="0.3">
      <c r="C494" t="s">
        <v>57</v>
      </c>
      <c r="D494" t="s">
        <v>353</v>
      </c>
      <c r="E494" t="s">
        <v>20</v>
      </c>
      <c r="F494" t="s">
        <v>10</v>
      </c>
      <c r="J494" s="7" t="s">
        <v>9</v>
      </c>
      <c r="N494" t="str">
        <f t="shared" si="14"/>
        <v xml:space="preserve">    IsDeleted BIT NOT NULL,</v>
      </c>
      <c r="O494" t="str">
        <f t="shared" si="15"/>
        <v/>
      </c>
    </row>
    <row r="495" spans="3:15" x14ac:dyDescent="0.3">
      <c r="C495" t="s">
        <v>57</v>
      </c>
      <c r="D495" t="s">
        <v>353</v>
      </c>
      <c r="E495" t="s">
        <v>12</v>
      </c>
      <c r="F495" t="s">
        <v>8</v>
      </c>
      <c r="N495" t="str">
        <f t="shared" si="14"/>
        <v xml:space="preserve">    CreateBy INT NULL,</v>
      </c>
      <c r="O495" t="str">
        <f t="shared" si="15"/>
        <v/>
      </c>
    </row>
    <row r="496" spans="3:15" x14ac:dyDescent="0.3">
      <c r="C496" t="s">
        <v>57</v>
      </c>
      <c r="D496" t="s">
        <v>353</v>
      </c>
      <c r="E496" t="s">
        <v>13</v>
      </c>
      <c r="F496" t="s">
        <v>11</v>
      </c>
      <c r="N496" t="str">
        <f t="shared" si="14"/>
        <v xml:space="preserve">    CreateOn DATETIME NULL,</v>
      </c>
      <c r="O496" t="str">
        <f t="shared" si="15"/>
        <v/>
      </c>
    </row>
    <row r="497" spans="3:15" x14ac:dyDescent="0.3">
      <c r="C497" t="s">
        <v>57</v>
      </c>
      <c r="D497" t="s">
        <v>353</v>
      </c>
      <c r="E497" t="s">
        <v>14</v>
      </c>
      <c r="F497" t="s">
        <v>8</v>
      </c>
      <c r="N497" t="str">
        <f t="shared" si="14"/>
        <v xml:space="preserve">    UpdateBy INT NULL,</v>
      </c>
      <c r="O497" t="str">
        <f t="shared" si="15"/>
        <v/>
      </c>
    </row>
    <row r="498" spans="3:15" x14ac:dyDescent="0.3">
      <c r="C498" t="s">
        <v>57</v>
      </c>
      <c r="D498" t="s">
        <v>353</v>
      </c>
      <c r="E498" t="s">
        <v>15</v>
      </c>
      <c r="F498" t="s">
        <v>11</v>
      </c>
      <c r="N498" t="str">
        <f t="shared" si="14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  <c r="O498" t="str">
        <f t="shared" si="15"/>
        <v/>
      </c>
    </row>
    <row r="499" spans="3:15" x14ac:dyDescent="0.3">
      <c r="C499" t="s">
        <v>57</v>
      </c>
      <c r="D499" t="s">
        <v>360</v>
      </c>
      <c r="E499" t="s">
        <v>361</v>
      </c>
      <c r="F499" t="s">
        <v>8</v>
      </c>
      <c r="G499" s="7" t="s">
        <v>9</v>
      </c>
      <c r="J499" s="7" t="s">
        <v>9</v>
      </c>
      <c r="N499" t="str">
        <f t="shared" si="14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  <c r="O499" t="str">
        <f t="shared" si="15"/>
        <v/>
      </c>
    </row>
    <row r="500" spans="3:15" x14ac:dyDescent="0.3">
      <c r="C500" t="s">
        <v>57</v>
      </c>
      <c r="D500" t="s">
        <v>360</v>
      </c>
      <c r="E500" t="s">
        <v>127</v>
      </c>
      <c r="F500" t="s">
        <v>8</v>
      </c>
      <c r="N500" t="str">
        <f t="shared" si="14"/>
        <v xml:space="preserve">    VolunteerId INT NULL,</v>
      </c>
      <c r="O500" t="str">
        <f t="shared" si="15"/>
        <v/>
      </c>
    </row>
    <row r="501" spans="3:15" x14ac:dyDescent="0.3">
      <c r="C501" t="s">
        <v>57</v>
      </c>
      <c r="D501" t="s">
        <v>360</v>
      </c>
      <c r="E501" t="s">
        <v>20</v>
      </c>
      <c r="F501" t="s">
        <v>10</v>
      </c>
      <c r="J501" s="7" t="s">
        <v>9</v>
      </c>
      <c r="N501" t="str">
        <f t="shared" si="14"/>
        <v xml:space="preserve">    IsDeleted BIT NOT NULL,</v>
      </c>
      <c r="O501" t="str">
        <f t="shared" si="15"/>
        <v/>
      </c>
    </row>
    <row r="502" spans="3:15" x14ac:dyDescent="0.3">
      <c r="C502" t="s">
        <v>57</v>
      </c>
      <c r="D502" t="s">
        <v>360</v>
      </c>
      <c r="E502" t="s">
        <v>12</v>
      </c>
      <c r="F502" t="s">
        <v>8</v>
      </c>
      <c r="N502" t="str">
        <f t="shared" si="14"/>
        <v xml:space="preserve">    CreateBy INT NULL,</v>
      </c>
      <c r="O502" t="str">
        <f t="shared" si="15"/>
        <v/>
      </c>
    </row>
    <row r="503" spans="3:15" x14ac:dyDescent="0.3">
      <c r="C503" t="s">
        <v>57</v>
      </c>
      <c r="D503" t="s">
        <v>360</v>
      </c>
      <c r="E503" t="s">
        <v>13</v>
      </c>
      <c r="F503" t="s">
        <v>11</v>
      </c>
      <c r="N503" t="str">
        <f t="shared" si="14"/>
        <v xml:space="preserve">    CreateOn DATETIME NULL,</v>
      </c>
      <c r="O503" t="str">
        <f t="shared" si="15"/>
        <v/>
      </c>
    </row>
    <row r="504" spans="3:15" x14ac:dyDescent="0.3">
      <c r="C504" t="s">
        <v>57</v>
      </c>
      <c r="D504" t="s">
        <v>360</v>
      </c>
      <c r="E504" t="s">
        <v>14</v>
      </c>
      <c r="F504" t="s">
        <v>8</v>
      </c>
      <c r="N504" t="str">
        <f t="shared" si="14"/>
        <v xml:space="preserve">    UpdateBy INT NULL,</v>
      </c>
      <c r="O504" t="str">
        <f t="shared" si="15"/>
        <v/>
      </c>
    </row>
    <row r="505" spans="3:15" x14ac:dyDescent="0.3">
      <c r="C505" t="s">
        <v>57</v>
      </c>
      <c r="D505" t="s">
        <v>360</v>
      </c>
      <c r="E505" t="s">
        <v>15</v>
      </c>
      <c r="F505" t="s">
        <v>11</v>
      </c>
      <c r="N505" t="str">
        <f t="shared" si="14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  <c r="O505" t="str">
        <f t="shared" si="15"/>
        <v/>
      </c>
    </row>
    <row r="506" spans="3:15" x14ac:dyDescent="0.3">
      <c r="C506" t="s">
        <v>57</v>
      </c>
      <c r="D506" t="s">
        <v>98</v>
      </c>
      <c r="E506" t="s">
        <v>359</v>
      </c>
      <c r="F506" t="s">
        <v>8</v>
      </c>
      <c r="G506" s="7" t="s">
        <v>9</v>
      </c>
      <c r="J506" s="7" t="s">
        <v>9</v>
      </c>
      <c r="N506" t="str">
        <f t="shared" si="14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  <c r="O506" t="str">
        <f t="shared" si="15"/>
        <v/>
      </c>
    </row>
    <row r="507" spans="3:15" x14ac:dyDescent="0.3">
      <c r="C507" t="s">
        <v>57</v>
      </c>
      <c r="D507" t="s">
        <v>98</v>
      </c>
      <c r="E507" t="s">
        <v>167</v>
      </c>
      <c r="F507" t="s">
        <v>8</v>
      </c>
      <c r="H507" s="7" t="s">
        <v>9</v>
      </c>
      <c r="N507" t="str">
        <f t="shared" si="14"/>
        <v xml:space="preserve">    NucleoId INT NULL,</v>
      </c>
      <c r="O507" t="str">
        <f t="shared" si="15"/>
        <v xml:space="preserve">ALTER TABLE R_Expenses
 ADD CONSTRAINT FK_R_Expenses_Nucleos
 FOREIGN KEY (NucleoId) REFERENCES R_Nucleos(NucleoId);
</v>
      </c>
    </row>
    <row r="508" spans="3:15" x14ac:dyDescent="0.3">
      <c r="C508" t="s">
        <v>57</v>
      </c>
      <c r="D508" t="s">
        <v>98</v>
      </c>
      <c r="E508" t="s">
        <v>31</v>
      </c>
      <c r="F508" t="s">
        <v>27</v>
      </c>
      <c r="J508" s="7" t="s">
        <v>9</v>
      </c>
      <c r="N508" t="str">
        <f t="shared" si="14"/>
        <v xml:space="preserve">    Name nvarchar(max) NOT NULL,</v>
      </c>
      <c r="O508" t="str">
        <f t="shared" si="15"/>
        <v/>
      </c>
    </row>
    <row r="509" spans="3:15" x14ac:dyDescent="0.3">
      <c r="C509" t="s">
        <v>57</v>
      </c>
      <c r="D509" t="s">
        <v>98</v>
      </c>
      <c r="E509" t="s">
        <v>7</v>
      </c>
      <c r="F509" t="s">
        <v>27</v>
      </c>
      <c r="N509" t="str">
        <f t="shared" si="14"/>
        <v xml:space="preserve">    Description nvarchar(max) NULL,</v>
      </c>
      <c r="O509" t="str">
        <f t="shared" si="15"/>
        <v/>
      </c>
    </row>
    <row r="510" spans="3:15" x14ac:dyDescent="0.3">
      <c r="C510" t="s">
        <v>57</v>
      </c>
      <c r="D510" t="s">
        <v>98</v>
      </c>
      <c r="E510" t="s">
        <v>285</v>
      </c>
      <c r="F510" t="s">
        <v>8</v>
      </c>
      <c r="H510" s="7" t="s">
        <v>9</v>
      </c>
      <c r="N510" t="str">
        <f t="shared" si="14"/>
        <v xml:space="preserve">    ResponsiblePersonId INT NULL,</v>
      </c>
      <c r="O510" t="str">
        <f t="shared" si="15"/>
        <v xml:space="preserve">ALTER TABLE R_Expenses
 ADD CONSTRAINT FK_R_Expenses_ResponsiblePersons
 FOREIGN KEY (ResponsiblePersonId) REFERENCES R_ResponsiblePersons(ResponsiblePersonId);
</v>
      </c>
    </row>
    <row r="511" spans="3:15" x14ac:dyDescent="0.3">
      <c r="C511" t="s">
        <v>57</v>
      </c>
      <c r="D511" t="s">
        <v>98</v>
      </c>
      <c r="E511" t="s">
        <v>362</v>
      </c>
      <c r="F511" t="s">
        <v>8</v>
      </c>
      <c r="H511" s="7" t="s">
        <v>9</v>
      </c>
      <c r="N511" t="str">
        <f t="shared" si="14"/>
        <v xml:space="preserve">    ExecuterPersonId INT NULL,</v>
      </c>
      <c r="O511" t="str">
        <f t="shared" si="15"/>
        <v xml:space="preserve">ALTER TABLE R_Expenses
 ADD CONSTRAINT FK_R_Expenses_ExecuterPersons
 FOREIGN KEY (ExecuterPersonId) REFERENCES R_ExecuterPersons(ExecuterPersonId);
</v>
      </c>
    </row>
    <row r="512" spans="3:15" x14ac:dyDescent="0.3">
      <c r="C512" t="s">
        <v>57</v>
      </c>
      <c r="D512" t="s">
        <v>98</v>
      </c>
      <c r="E512" t="s">
        <v>313</v>
      </c>
      <c r="F512" t="s">
        <v>8</v>
      </c>
      <c r="H512" s="7" t="s">
        <v>9</v>
      </c>
      <c r="N512" t="str">
        <f t="shared" si="14"/>
        <v xml:space="preserve">    DocumentId INT NULL,</v>
      </c>
      <c r="O512" t="str">
        <f t="shared" si="15"/>
        <v xml:space="preserve">ALTER TABLE R_Expenses
 ADD CONSTRAINT FK_R_Expenses_Documents
 FOREIGN KEY (DocumentId) REFERENCES R_Documents(DocumentId);
</v>
      </c>
    </row>
    <row r="513" spans="3:15" x14ac:dyDescent="0.3">
      <c r="C513" t="s">
        <v>57</v>
      </c>
      <c r="D513" t="s">
        <v>98</v>
      </c>
      <c r="E513" t="s">
        <v>314</v>
      </c>
      <c r="F513" t="s">
        <v>8</v>
      </c>
      <c r="H513" s="7" t="s">
        <v>9</v>
      </c>
      <c r="N513" t="str">
        <f t="shared" si="14"/>
        <v xml:space="preserve">    PartnerId INT NULL,</v>
      </c>
      <c r="O513" t="str">
        <f t="shared" si="15"/>
        <v xml:space="preserve">ALTER TABLE R_Expenses
 ADD CONSTRAINT FK_R_Expenses_Partners
 FOREIGN KEY (PartnerId) REFERENCES R_Partners(PartnerId);
</v>
      </c>
    </row>
    <row r="514" spans="3:15" x14ac:dyDescent="0.3">
      <c r="C514" t="s">
        <v>57</v>
      </c>
      <c r="D514" t="s">
        <v>98</v>
      </c>
      <c r="E514" t="s">
        <v>363</v>
      </c>
      <c r="F514" t="s">
        <v>11</v>
      </c>
      <c r="N514" t="str">
        <f t="shared" si="14"/>
        <v xml:space="preserve">    InvoiceDate DATETIME NULL,</v>
      </c>
      <c r="O514" t="str">
        <f t="shared" si="15"/>
        <v/>
      </c>
    </row>
    <row r="515" spans="3:15" x14ac:dyDescent="0.3">
      <c r="C515" t="s">
        <v>57</v>
      </c>
      <c r="D515" t="s">
        <v>98</v>
      </c>
      <c r="E515" t="s">
        <v>348</v>
      </c>
      <c r="F515" t="s">
        <v>19</v>
      </c>
      <c r="J515" s="7" t="s">
        <v>9</v>
      </c>
      <c r="N515" t="str">
        <f t="shared" ref="N515:N573" si="16">IF(EXACT(D514,D515),"",
"/************************************************************/
/*****              " &amp; C515 &amp; D515 &amp; "                    *****/
/************************************************************/
IF  EXISTS (SELECT * FROM sys.objects WHERE object_id = OBJECT_ID(N'" &amp; A515 &amp; "[" &amp; B515 &amp; C515 &amp; D515 &amp; "]') AND type in (N'U'))
DROP TABLE " &amp; A515 &amp; "[" &amp; B515 &amp; C515 &amp; D515 &amp; "]
GO
CREATE TABLE " &amp; A515 &amp; B515 &amp; C515 &amp; D515 &amp; "
    (
") &amp; "    " &amp; E515 &amp; " " &amp; F515 &amp; IF(EXACT(J515, "X"), " NOT NULL", " NULL") &amp; IF(AND(EXACT(G515,"X"),NOT(EXACT(H515,"X")))," IDENTITY (1, 1)","") &amp; IF(EXACT(D516,D515),",","")
&amp; IF(EXACT(D516,D515),"","
    )  ON [PRIMARY]
GO
ALTER TABLE " &amp; A515 &amp; B515 &amp; C515 &amp; D515 &amp; " ADD CONSTRAINT
    PK_" &amp; B515 &amp; C515 &amp; D515 &amp; " PRIMARY KEY CLUSTERED 
    (
    " &amp; D515 &amp; "Id
    )" &amp; " WITH( STATISTICS_NORECOMPUTE = OFF, IGNORE_DUP_KEY = OFF, ALLOW_ROW_LOCKS = ON, ALLOW_PAGE_LOCKS = ON) ON [PRIMARY]
GO
")</f>
        <v xml:space="preserve">    Amount FLOAT NOT NULL,</v>
      </c>
      <c r="O515" t="str">
        <f t="shared" ref="O515:O573" si="17">IF(EXACT(H515,"X"),"ALTER TABLE " &amp; C515 &amp; D515 &amp; "s
 ADD CONSTRAINT FK_" &amp; C515 &amp; D515 &amp; "s_" &amp; SUBSTITUTE(E515,"Id","") &amp; "s
 FOREIGN KEY (" &amp; E515 &amp; ") REFERENCES " &amp; C515 &amp; SUBSTITUTE(E515,"Id","") &amp; "s(" &amp; E515 &amp; ");
","")</f>
        <v/>
      </c>
    </row>
    <row r="516" spans="3:15" x14ac:dyDescent="0.3">
      <c r="C516" t="s">
        <v>57</v>
      </c>
      <c r="D516" t="s">
        <v>98</v>
      </c>
      <c r="E516" t="s">
        <v>20</v>
      </c>
      <c r="F516" t="s">
        <v>10</v>
      </c>
      <c r="J516" s="7" t="s">
        <v>9</v>
      </c>
      <c r="N516" t="str">
        <f t="shared" si="16"/>
        <v xml:space="preserve">    IsDeleted BIT NOT NULL,</v>
      </c>
      <c r="O516" t="str">
        <f t="shared" si="17"/>
        <v/>
      </c>
    </row>
    <row r="517" spans="3:15" x14ac:dyDescent="0.3">
      <c r="C517" t="s">
        <v>57</v>
      </c>
      <c r="D517" t="s">
        <v>98</v>
      </c>
      <c r="E517" t="s">
        <v>12</v>
      </c>
      <c r="F517" t="s">
        <v>8</v>
      </c>
      <c r="N517" t="str">
        <f t="shared" si="16"/>
        <v xml:space="preserve">    CreateBy INT NULL,</v>
      </c>
      <c r="O517" t="str">
        <f t="shared" si="17"/>
        <v/>
      </c>
    </row>
    <row r="518" spans="3:15" x14ac:dyDescent="0.3">
      <c r="C518" t="s">
        <v>57</v>
      </c>
      <c r="D518" t="s">
        <v>98</v>
      </c>
      <c r="E518" t="s">
        <v>13</v>
      </c>
      <c r="F518" t="s">
        <v>11</v>
      </c>
      <c r="N518" t="str">
        <f t="shared" si="16"/>
        <v xml:space="preserve">    CreateOn DATETIME NULL,</v>
      </c>
      <c r="O518" t="str">
        <f t="shared" si="17"/>
        <v/>
      </c>
    </row>
    <row r="519" spans="3:15" x14ac:dyDescent="0.3">
      <c r="C519" t="s">
        <v>57</v>
      </c>
      <c r="D519" t="s">
        <v>98</v>
      </c>
      <c r="E519" t="s">
        <v>14</v>
      </c>
      <c r="F519" t="s">
        <v>8</v>
      </c>
      <c r="N519" t="str">
        <f t="shared" si="16"/>
        <v xml:space="preserve">    UpdateBy INT NULL,</v>
      </c>
      <c r="O519" t="str">
        <f t="shared" si="17"/>
        <v/>
      </c>
    </row>
    <row r="520" spans="3:15" x14ac:dyDescent="0.3">
      <c r="C520" t="s">
        <v>57</v>
      </c>
      <c r="D520" t="s">
        <v>98</v>
      </c>
      <c r="E520" t="s">
        <v>15</v>
      </c>
      <c r="F520" t="s">
        <v>11</v>
      </c>
      <c r="N520" t="str">
        <f t="shared" si="16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  <c r="O520" t="str">
        <f t="shared" si="17"/>
        <v/>
      </c>
    </row>
    <row r="521" spans="3:15" x14ac:dyDescent="0.3">
      <c r="C521" t="s">
        <v>57</v>
      </c>
      <c r="D521" t="s">
        <v>100</v>
      </c>
      <c r="E521" t="s">
        <v>179</v>
      </c>
      <c r="F521" t="s">
        <v>8</v>
      </c>
      <c r="G521" s="7" t="s">
        <v>9</v>
      </c>
      <c r="J521" s="7" t="s">
        <v>9</v>
      </c>
      <c r="N521" t="str">
        <f t="shared" si="16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  <c r="O521" t="str">
        <f t="shared" si="17"/>
        <v/>
      </c>
    </row>
    <row r="522" spans="3:15" x14ac:dyDescent="0.3">
      <c r="C522" t="s">
        <v>57</v>
      </c>
      <c r="D522" t="s">
        <v>100</v>
      </c>
      <c r="E522" t="s">
        <v>31</v>
      </c>
      <c r="F522" t="s">
        <v>27</v>
      </c>
      <c r="N522" t="str">
        <f t="shared" si="16"/>
        <v xml:space="preserve">    Name nvarchar(max) NULL,</v>
      </c>
      <c r="O522" t="str">
        <f t="shared" si="17"/>
        <v/>
      </c>
    </row>
    <row r="523" spans="3:15" x14ac:dyDescent="0.3">
      <c r="C523" t="s">
        <v>57</v>
      </c>
      <c r="D523" t="s">
        <v>100</v>
      </c>
      <c r="E523" t="s">
        <v>364</v>
      </c>
      <c r="F523" t="s">
        <v>27</v>
      </c>
      <c r="N523" t="str">
        <f t="shared" si="16"/>
        <v xml:space="preserve">    EnglishName nvarchar(max) NULL,</v>
      </c>
      <c r="O523" t="str">
        <f t="shared" si="17"/>
        <v/>
      </c>
    </row>
    <row r="524" spans="3:15" x14ac:dyDescent="0.3">
      <c r="C524" t="s">
        <v>57</v>
      </c>
      <c r="D524" t="s">
        <v>100</v>
      </c>
      <c r="E524" t="s">
        <v>365</v>
      </c>
      <c r="F524" t="s">
        <v>27</v>
      </c>
      <c r="N524" t="str">
        <f t="shared" si="16"/>
        <v xml:space="preserve">    IsoCode nvarchar(max) NULL,</v>
      </c>
      <c r="O524" t="str">
        <f t="shared" si="17"/>
        <v/>
      </c>
    </row>
    <row r="525" spans="3:15" x14ac:dyDescent="0.3">
      <c r="C525" t="s">
        <v>57</v>
      </c>
      <c r="D525" t="s">
        <v>100</v>
      </c>
      <c r="E525" t="s">
        <v>366</v>
      </c>
      <c r="F525" t="s">
        <v>27</v>
      </c>
      <c r="N525" t="str">
        <f t="shared" si="16"/>
        <v xml:space="preserve">    CapitalCity nvarchar(max) NULL,</v>
      </c>
      <c r="O525" t="str">
        <f t="shared" si="17"/>
        <v/>
      </c>
    </row>
    <row r="526" spans="3:15" x14ac:dyDescent="0.3">
      <c r="C526" t="s">
        <v>57</v>
      </c>
      <c r="D526" t="s">
        <v>100</v>
      </c>
      <c r="E526" t="s">
        <v>62</v>
      </c>
      <c r="F526" t="s">
        <v>19</v>
      </c>
      <c r="N526" t="str">
        <f t="shared" si="16"/>
        <v xml:space="preserve">    Latitude FLOAT NULL,</v>
      </c>
      <c r="O526" t="str">
        <f t="shared" si="17"/>
        <v/>
      </c>
    </row>
    <row r="527" spans="3:15" x14ac:dyDescent="0.3">
      <c r="C527" t="s">
        <v>57</v>
      </c>
      <c r="D527" t="s">
        <v>100</v>
      </c>
      <c r="E527" t="s">
        <v>63</v>
      </c>
      <c r="F527" t="s">
        <v>19</v>
      </c>
      <c r="N527" t="str">
        <f t="shared" si="16"/>
        <v xml:space="preserve">    Longitude FLOAT NULL,</v>
      </c>
      <c r="O527" t="str">
        <f t="shared" si="17"/>
        <v/>
      </c>
    </row>
    <row r="528" spans="3:15" x14ac:dyDescent="0.3">
      <c r="C528" t="s">
        <v>57</v>
      </c>
      <c r="D528" t="s">
        <v>100</v>
      </c>
      <c r="E528" t="s">
        <v>367</v>
      </c>
      <c r="F528" t="s">
        <v>19</v>
      </c>
      <c r="N528" t="str">
        <f t="shared" si="16"/>
        <v xml:space="preserve">    PhonePrefix FLOAT NULL,</v>
      </c>
      <c r="O528" t="str">
        <f t="shared" si="17"/>
        <v/>
      </c>
    </row>
    <row r="529" spans="3:15" x14ac:dyDescent="0.3">
      <c r="C529" t="s">
        <v>57</v>
      </c>
      <c r="D529" t="s">
        <v>100</v>
      </c>
      <c r="E529" t="s">
        <v>18</v>
      </c>
      <c r="F529" t="s">
        <v>10</v>
      </c>
      <c r="J529" s="7" t="s">
        <v>9</v>
      </c>
      <c r="N529" t="str">
        <f t="shared" si="16"/>
        <v xml:space="preserve">    Active BIT NOT NULL,</v>
      </c>
      <c r="O529" t="str">
        <f t="shared" si="17"/>
        <v/>
      </c>
    </row>
    <row r="530" spans="3:15" x14ac:dyDescent="0.3">
      <c r="C530" t="s">
        <v>57</v>
      </c>
      <c r="D530" t="s">
        <v>100</v>
      </c>
      <c r="E530" t="s">
        <v>20</v>
      </c>
      <c r="F530" t="s">
        <v>10</v>
      </c>
      <c r="J530" s="7" t="s">
        <v>9</v>
      </c>
      <c r="N530" t="str">
        <f t="shared" si="16"/>
        <v xml:space="preserve">    IsDeleted BIT NOT NULL,</v>
      </c>
      <c r="O530" t="str">
        <f t="shared" si="17"/>
        <v/>
      </c>
    </row>
    <row r="531" spans="3:15" x14ac:dyDescent="0.3">
      <c r="C531" t="s">
        <v>57</v>
      </c>
      <c r="D531" t="s">
        <v>100</v>
      </c>
      <c r="E531" t="s">
        <v>12</v>
      </c>
      <c r="F531" t="s">
        <v>8</v>
      </c>
      <c r="N531" t="str">
        <f t="shared" si="16"/>
        <v xml:space="preserve">    CreateBy INT NULL,</v>
      </c>
      <c r="O531" t="str">
        <f t="shared" si="17"/>
        <v/>
      </c>
    </row>
    <row r="532" spans="3:15" x14ac:dyDescent="0.3">
      <c r="C532" t="s">
        <v>57</v>
      </c>
      <c r="D532" t="s">
        <v>100</v>
      </c>
      <c r="E532" t="s">
        <v>13</v>
      </c>
      <c r="F532" t="s">
        <v>11</v>
      </c>
      <c r="N532" t="str">
        <f t="shared" si="16"/>
        <v xml:space="preserve">    CreateOn DATETIME NULL,</v>
      </c>
      <c r="O532" t="str">
        <f t="shared" si="17"/>
        <v/>
      </c>
    </row>
    <row r="533" spans="3:15" x14ac:dyDescent="0.3">
      <c r="C533" t="s">
        <v>57</v>
      </c>
      <c r="D533" t="s">
        <v>100</v>
      </c>
      <c r="E533" t="s">
        <v>14</v>
      </c>
      <c r="F533" t="s">
        <v>8</v>
      </c>
      <c r="N533" t="str">
        <f t="shared" si="16"/>
        <v xml:space="preserve">    UpdateBy INT NULL,</v>
      </c>
      <c r="O533" t="str">
        <f t="shared" si="17"/>
        <v/>
      </c>
    </row>
    <row r="534" spans="3:15" x14ac:dyDescent="0.3">
      <c r="C534" t="s">
        <v>57</v>
      </c>
      <c r="D534" t="s">
        <v>100</v>
      </c>
      <c r="E534" t="s">
        <v>15</v>
      </c>
      <c r="F534" t="s">
        <v>11</v>
      </c>
      <c r="N534" t="str">
        <f t="shared" si="16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  <c r="O534" t="str">
        <f t="shared" si="17"/>
        <v/>
      </c>
    </row>
    <row r="535" spans="3:15" x14ac:dyDescent="0.3">
      <c r="C535" t="s">
        <v>57</v>
      </c>
      <c r="D535" t="s">
        <v>101</v>
      </c>
      <c r="E535" t="s">
        <v>332</v>
      </c>
      <c r="F535" t="s">
        <v>8</v>
      </c>
      <c r="G535" s="7" t="s">
        <v>9</v>
      </c>
      <c r="J535" s="7" t="s">
        <v>9</v>
      </c>
      <c r="N535" t="str">
        <f t="shared" si="16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  <c r="O535" t="str">
        <f t="shared" si="17"/>
        <v/>
      </c>
    </row>
    <row r="536" spans="3:15" x14ac:dyDescent="0.3">
      <c r="C536" t="s">
        <v>57</v>
      </c>
      <c r="D536" t="s">
        <v>101</v>
      </c>
      <c r="E536" t="s">
        <v>179</v>
      </c>
      <c r="F536" t="s">
        <v>8</v>
      </c>
      <c r="H536" s="7" t="s">
        <v>9</v>
      </c>
      <c r="N536" t="str">
        <f t="shared" si="16"/>
        <v xml:space="preserve">    CountryId INT NULL,</v>
      </c>
      <c r="O536" t="str">
        <f t="shared" si="17"/>
        <v xml:space="preserve">ALTER TABLE R_Districts
 ADD CONSTRAINT FK_R_Districts_Countrys
 FOREIGN KEY (CountryId) REFERENCES R_Countrys(CountryId);
</v>
      </c>
    </row>
    <row r="537" spans="3:15" x14ac:dyDescent="0.3">
      <c r="C537" t="s">
        <v>57</v>
      </c>
      <c r="D537" t="s">
        <v>101</v>
      </c>
      <c r="E537" t="s">
        <v>31</v>
      </c>
      <c r="F537" t="s">
        <v>27</v>
      </c>
      <c r="N537" t="str">
        <f t="shared" si="16"/>
        <v xml:space="preserve">    Name nvarchar(max) NULL,</v>
      </c>
      <c r="O537" t="str">
        <f t="shared" si="17"/>
        <v/>
      </c>
    </row>
    <row r="538" spans="3:15" x14ac:dyDescent="0.3">
      <c r="C538" t="s">
        <v>57</v>
      </c>
      <c r="D538" t="s">
        <v>101</v>
      </c>
      <c r="E538" t="s">
        <v>368</v>
      </c>
      <c r="F538" t="s">
        <v>27</v>
      </c>
      <c r="N538" t="str">
        <f t="shared" si="16"/>
        <v xml:space="preserve">    Code nvarchar(max) NULL,</v>
      </c>
      <c r="O538" t="str">
        <f t="shared" si="17"/>
        <v/>
      </c>
    </row>
    <row r="539" spans="3:15" x14ac:dyDescent="0.3">
      <c r="C539" t="s">
        <v>57</v>
      </c>
      <c r="D539" t="s">
        <v>101</v>
      </c>
      <c r="E539" t="s">
        <v>62</v>
      </c>
      <c r="F539" t="s">
        <v>19</v>
      </c>
      <c r="N539" t="str">
        <f t="shared" si="16"/>
        <v xml:space="preserve">    Latitude FLOAT NULL,</v>
      </c>
      <c r="O539" t="str">
        <f t="shared" si="17"/>
        <v/>
      </c>
    </row>
    <row r="540" spans="3:15" x14ac:dyDescent="0.3">
      <c r="C540" t="s">
        <v>57</v>
      </c>
      <c r="D540" t="s">
        <v>101</v>
      </c>
      <c r="E540" t="s">
        <v>63</v>
      </c>
      <c r="F540" t="s">
        <v>19</v>
      </c>
      <c r="N540" t="str">
        <f t="shared" si="16"/>
        <v xml:space="preserve">    Longitude FLOAT NULL,</v>
      </c>
      <c r="O540" t="str">
        <f t="shared" si="17"/>
        <v/>
      </c>
    </row>
    <row r="541" spans="3:15" x14ac:dyDescent="0.3">
      <c r="C541" t="s">
        <v>57</v>
      </c>
      <c r="D541" t="s">
        <v>101</v>
      </c>
      <c r="E541" t="s">
        <v>18</v>
      </c>
      <c r="F541" t="s">
        <v>10</v>
      </c>
      <c r="J541" s="7" t="s">
        <v>9</v>
      </c>
      <c r="N541" t="str">
        <f t="shared" si="16"/>
        <v xml:space="preserve">    Active BIT NOT NULL,</v>
      </c>
      <c r="O541" t="str">
        <f t="shared" si="17"/>
        <v/>
      </c>
    </row>
    <row r="542" spans="3:15" x14ac:dyDescent="0.3">
      <c r="C542" t="s">
        <v>57</v>
      </c>
      <c r="D542" t="s">
        <v>101</v>
      </c>
      <c r="E542" t="s">
        <v>20</v>
      </c>
      <c r="F542" t="s">
        <v>10</v>
      </c>
      <c r="J542" s="7" t="s">
        <v>9</v>
      </c>
      <c r="N542" t="str">
        <f t="shared" si="16"/>
        <v xml:space="preserve">    IsDeleted BIT NOT NULL,</v>
      </c>
      <c r="O542" t="str">
        <f t="shared" si="17"/>
        <v/>
      </c>
    </row>
    <row r="543" spans="3:15" x14ac:dyDescent="0.3">
      <c r="C543" t="s">
        <v>57</v>
      </c>
      <c r="D543" t="s">
        <v>101</v>
      </c>
      <c r="E543" t="s">
        <v>12</v>
      </c>
      <c r="F543" t="s">
        <v>8</v>
      </c>
      <c r="N543" t="str">
        <f t="shared" si="16"/>
        <v xml:space="preserve">    CreateBy INT NULL,</v>
      </c>
      <c r="O543" t="str">
        <f t="shared" si="17"/>
        <v/>
      </c>
    </row>
    <row r="544" spans="3:15" x14ac:dyDescent="0.3">
      <c r="C544" t="s">
        <v>57</v>
      </c>
      <c r="D544" t="s">
        <v>101</v>
      </c>
      <c r="E544" t="s">
        <v>13</v>
      </c>
      <c r="F544" t="s">
        <v>11</v>
      </c>
      <c r="N544" t="str">
        <f t="shared" si="16"/>
        <v xml:space="preserve">    CreateOn DATETIME NULL,</v>
      </c>
      <c r="O544" t="str">
        <f t="shared" si="17"/>
        <v/>
      </c>
    </row>
    <row r="545" spans="3:15" x14ac:dyDescent="0.3">
      <c r="C545" t="s">
        <v>57</v>
      </c>
      <c r="D545" t="s">
        <v>101</v>
      </c>
      <c r="E545" t="s">
        <v>14</v>
      </c>
      <c r="F545" t="s">
        <v>8</v>
      </c>
      <c r="N545" t="str">
        <f t="shared" si="16"/>
        <v xml:space="preserve">    UpdateBy INT NULL,</v>
      </c>
      <c r="O545" t="str">
        <f t="shared" si="17"/>
        <v/>
      </c>
    </row>
    <row r="546" spans="3:15" x14ac:dyDescent="0.3">
      <c r="C546" t="s">
        <v>57</v>
      </c>
      <c r="D546" t="s">
        <v>101</v>
      </c>
      <c r="E546" t="s">
        <v>15</v>
      </c>
      <c r="F546" t="s">
        <v>11</v>
      </c>
      <c r="N546" t="str">
        <f t="shared" si="16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  <c r="O546" t="str">
        <f t="shared" si="17"/>
        <v/>
      </c>
    </row>
    <row r="547" spans="3:15" x14ac:dyDescent="0.3">
      <c r="C547" t="s">
        <v>57</v>
      </c>
      <c r="D547" t="s">
        <v>102</v>
      </c>
      <c r="E547" t="s">
        <v>334</v>
      </c>
      <c r="F547" t="s">
        <v>8</v>
      </c>
      <c r="G547" s="7" t="s">
        <v>9</v>
      </c>
      <c r="J547" s="7" t="s">
        <v>9</v>
      </c>
      <c r="N547" t="str">
        <f t="shared" si="16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  <c r="O547" t="str">
        <f t="shared" si="17"/>
        <v/>
      </c>
    </row>
    <row r="548" spans="3:15" x14ac:dyDescent="0.3">
      <c r="C548" t="s">
        <v>57</v>
      </c>
      <c r="D548" t="s">
        <v>102</v>
      </c>
      <c r="E548" t="s">
        <v>332</v>
      </c>
      <c r="F548" t="s">
        <v>8</v>
      </c>
      <c r="H548" s="7" t="s">
        <v>9</v>
      </c>
      <c r="N548" t="str">
        <f t="shared" si="16"/>
        <v xml:space="preserve">    DistrictId INT NULL,</v>
      </c>
      <c r="O548" t="str">
        <f t="shared" si="17"/>
        <v xml:space="preserve">ALTER TABLE R_Countys
 ADD CONSTRAINT FK_R_Countys_Districts
 FOREIGN KEY (DistrictId) REFERENCES R_Districts(DistrictId);
</v>
      </c>
    </row>
    <row r="549" spans="3:15" x14ac:dyDescent="0.3">
      <c r="C549" t="s">
        <v>57</v>
      </c>
      <c r="D549" t="s">
        <v>102</v>
      </c>
      <c r="E549" t="s">
        <v>179</v>
      </c>
      <c r="F549" t="s">
        <v>8</v>
      </c>
      <c r="H549" s="7" t="s">
        <v>9</v>
      </c>
      <c r="N549" t="str">
        <f t="shared" si="16"/>
        <v xml:space="preserve">    CountryId INT NULL,</v>
      </c>
      <c r="O549" t="str">
        <f t="shared" si="17"/>
        <v xml:space="preserve">ALTER TABLE R_Countys
 ADD CONSTRAINT FK_R_Countys_Countrys
 FOREIGN KEY (CountryId) REFERENCES R_Countrys(CountryId);
</v>
      </c>
    </row>
    <row r="550" spans="3:15" x14ac:dyDescent="0.3">
      <c r="C550" t="s">
        <v>57</v>
      </c>
      <c r="D550" t="s">
        <v>102</v>
      </c>
      <c r="E550" t="s">
        <v>31</v>
      </c>
      <c r="F550" t="s">
        <v>27</v>
      </c>
      <c r="N550" t="str">
        <f t="shared" si="16"/>
        <v xml:space="preserve">    Name nvarchar(max) NULL,</v>
      </c>
      <c r="O550" t="str">
        <f t="shared" si="17"/>
        <v/>
      </c>
    </row>
    <row r="551" spans="3:15" x14ac:dyDescent="0.3">
      <c r="C551" t="s">
        <v>57</v>
      </c>
      <c r="D551" t="s">
        <v>102</v>
      </c>
      <c r="E551" t="s">
        <v>368</v>
      </c>
      <c r="F551" t="s">
        <v>27</v>
      </c>
      <c r="N551" t="str">
        <f t="shared" si="16"/>
        <v xml:space="preserve">    Code nvarchar(max) NULL,</v>
      </c>
      <c r="O551" t="str">
        <f t="shared" si="17"/>
        <v/>
      </c>
    </row>
    <row r="552" spans="3:15" x14ac:dyDescent="0.3">
      <c r="C552" t="s">
        <v>57</v>
      </c>
      <c r="D552" t="s">
        <v>102</v>
      </c>
      <c r="E552" t="s">
        <v>62</v>
      </c>
      <c r="F552" t="s">
        <v>19</v>
      </c>
      <c r="N552" t="str">
        <f t="shared" si="16"/>
        <v xml:space="preserve">    Latitude FLOAT NULL,</v>
      </c>
      <c r="O552" t="str">
        <f t="shared" si="17"/>
        <v/>
      </c>
    </row>
    <row r="553" spans="3:15" x14ac:dyDescent="0.3">
      <c r="C553" t="s">
        <v>57</v>
      </c>
      <c r="D553" t="s">
        <v>102</v>
      </c>
      <c r="E553" t="s">
        <v>63</v>
      </c>
      <c r="F553" t="s">
        <v>19</v>
      </c>
      <c r="N553" t="str">
        <f t="shared" si="16"/>
        <v xml:space="preserve">    Longitude FLOAT NULL,</v>
      </c>
      <c r="O553" t="str">
        <f t="shared" si="17"/>
        <v/>
      </c>
    </row>
    <row r="554" spans="3:15" x14ac:dyDescent="0.3">
      <c r="C554" t="s">
        <v>57</v>
      </c>
      <c r="D554" t="s">
        <v>102</v>
      </c>
      <c r="E554" t="s">
        <v>18</v>
      </c>
      <c r="F554" t="s">
        <v>10</v>
      </c>
      <c r="J554" s="7" t="s">
        <v>9</v>
      </c>
      <c r="N554" t="str">
        <f t="shared" si="16"/>
        <v xml:space="preserve">    Active BIT NOT NULL,</v>
      </c>
      <c r="O554" t="str">
        <f t="shared" si="17"/>
        <v/>
      </c>
    </row>
    <row r="555" spans="3:15" x14ac:dyDescent="0.3">
      <c r="C555" t="s">
        <v>57</v>
      </c>
      <c r="D555" t="s">
        <v>102</v>
      </c>
      <c r="E555" t="s">
        <v>20</v>
      </c>
      <c r="F555" t="s">
        <v>10</v>
      </c>
      <c r="J555" s="7" t="s">
        <v>9</v>
      </c>
      <c r="N555" t="str">
        <f t="shared" si="16"/>
        <v xml:space="preserve">    IsDeleted BIT NOT NULL,</v>
      </c>
      <c r="O555" t="str">
        <f t="shared" si="17"/>
        <v/>
      </c>
    </row>
    <row r="556" spans="3:15" x14ac:dyDescent="0.3">
      <c r="C556" t="s">
        <v>57</v>
      </c>
      <c r="D556" t="s">
        <v>102</v>
      </c>
      <c r="E556" t="s">
        <v>12</v>
      </c>
      <c r="F556" t="s">
        <v>8</v>
      </c>
      <c r="N556" t="str">
        <f t="shared" si="16"/>
        <v xml:space="preserve">    CreateBy INT NULL,</v>
      </c>
      <c r="O556" t="str">
        <f t="shared" si="17"/>
        <v/>
      </c>
    </row>
    <row r="557" spans="3:15" x14ac:dyDescent="0.3">
      <c r="C557" t="s">
        <v>57</v>
      </c>
      <c r="D557" t="s">
        <v>102</v>
      </c>
      <c r="E557" t="s">
        <v>13</v>
      </c>
      <c r="F557" t="s">
        <v>11</v>
      </c>
      <c r="N557" t="str">
        <f t="shared" si="16"/>
        <v xml:space="preserve">    CreateOn DATETIME NULL,</v>
      </c>
      <c r="O557" t="str">
        <f t="shared" si="17"/>
        <v/>
      </c>
    </row>
    <row r="558" spans="3:15" x14ac:dyDescent="0.3">
      <c r="C558" t="s">
        <v>57</v>
      </c>
      <c r="D558" t="s">
        <v>102</v>
      </c>
      <c r="E558" t="s">
        <v>14</v>
      </c>
      <c r="F558" t="s">
        <v>8</v>
      </c>
      <c r="N558" t="str">
        <f t="shared" si="16"/>
        <v xml:space="preserve">    UpdateBy INT NULL,</v>
      </c>
      <c r="O558" t="str">
        <f t="shared" si="17"/>
        <v/>
      </c>
    </row>
    <row r="559" spans="3:15" x14ac:dyDescent="0.3">
      <c r="C559" t="s">
        <v>57</v>
      </c>
      <c r="D559" t="s">
        <v>102</v>
      </c>
      <c r="E559" t="s">
        <v>15</v>
      </c>
      <c r="F559" t="s">
        <v>11</v>
      </c>
      <c r="N559" t="str">
        <f t="shared" si="16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  <c r="O559" t="str">
        <f t="shared" si="17"/>
        <v/>
      </c>
    </row>
    <row r="560" spans="3:15" x14ac:dyDescent="0.3">
      <c r="C560" t="s">
        <v>57</v>
      </c>
      <c r="D560" t="s">
        <v>103</v>
      </c>
      <c r="E560" t="s">
        <v>333</v>
      </c>
      <c r="F560" t="s">
        <v>8</v>
      </c>
      <c r="G560" s="7" t="s">
        <v>9</v>
      </c>
      <c r="J560" s="7" t="s">
        <v>9</v>
      </c>
      <c r="N560" t="str">
        <f t="shared" si="16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  <c r="O560" t="str">
        <f t="shared" si="17"/>
        <v/>
      </c>
    </row>
    <row r="561" spans="3:15" x14ac:dyDescent="0.3">
      <c r="C561" t="s">
        <v>57</v>
      </c>
      <c r="D561" t="s">
        <v>103</v>
      </c>
      <c r="E561" t="s">
        <v>334</v>
      </c>
      <c r="F561" t="s">
        <v>8</v>
      </c>
      <c r="H561" s="7" t="s">
        <v>9</v>
      </c>
      <c r="N561" t="str">
        <f t="shared" si="16"/>
        <v xml:space="preserve">    CountyId INT NULL,</v>
      </c>
      <c r="O561" t="str">
        <f t="shared" si="17"/>
        <v xml:space="preserve">ALTER TABLE R_Parishs
 ADD CONSTRAINT FK_R_Parishs_Countys
 FOREIGN KEY (CountyId) REFERENCES R_Countys(CountyId);
</v>
      </c>
    </row>
    <row r="562" spans="3:15" x14ac:dyDescent="0.3">
      <c r="C562" t="s">
        <v>57</v>
      </c>
      <c r="D562" t="s">
        <v>103</v>
      </c>
      <c r="E562" t="s">
        <v>332</v>
      </c>
      <c r="F562" t="s">
        <v>8</v>
      </c>
      <c r="H562" s="7" t="s">
        <v>9</v>
      </c>
      <c r="N562" t="str">
        <f t="shared" si="16"/>
        <v xml:space="preserve">    DistrictId INT NULL,</v>
      </c>
      <c r="O562" t="str">
        <f t="shared" si="17"/>
        <v xml:space="preserve">ALTER TABLE R_Parishs
 ADD CONSTRAINT FK_R_Parishs_Districts
 FOREIGN KEY (DistrictId) REFERENCES R_Districts(DistrictId);
</v>
      </c>
    </row>
    <row r="563" spans="3:15" x14ac:dyDescent="0.3">
      <c r="C563" t="s">
        <v>57</v>
      </c>
      <c r="D563" t="s">
        <v>103</v>
      </c>
      <c r="E563" t="s">
        <v>179</v>
      </c>
      <c r="F563" t="s">
        <v>8</v>
      </c>
      <c r="H563" s="7" t="s">
        <v>9</v>
      </c>
      <c r="N563" t="str">
        <f t="shared" si="16"/>
        <v xml:space="preserve">    CountryId INT NULL,</v>
      </c>
      <c r="O563" t="str">
        <f t="shared" si="17"/>
        <v xml:space="preserve">ALTER TABLE R_Parishs
 ADD CONSTRAINT FK_R_Parishs_Countrys
 FOREIGN KEY (CountryId) REFERENCES R_Countrys(CountryId);
</v>
      </c>
    </row>
    <row r="564" spans="3:15" x14ac:dyDescent="0.3">
      <c r="C564" t="s">
        <v>57</v>
      </c>
      <c r="D564" t="s">
        <v>103</v>
      </c>
      <c r="E564" t="s">
        <v>31</v>
      </c>
      <c r="F564" t="s">
        <v>27</v>
      </c>
      <c r="N564" t="str">
        <f t="shared" si="16"/>
        <v xml:space="preserve">    Name nvarchar(max) NULL,</v>
      </c>
      <c r="O564" t="str">
        <f t="shared" si="17"/>
        <v/>
      </c>
    </row>
    <row r="565" spans="3:15" x14ac:dyDescent="0.3">
      <c r="C565" t="s">
        <v>57</v>
      </c>
      <c r="D565" t="s">
        <v>103</v>
      </c>
      <c r="E565" t="s">
        <v>368</v>
      </c>
      <c r="F565" t="s">
        <v>27</v>
      </c>
      <c r="N565" t="str">
        <f t="shared" si="16"/>
        <v xml:space="preserve">    Code nvarchar(max) NULL,</v>
      </c>
      <c r="O565" t="str">
        <f t="shared" si="17"/>
        <v/>
      </c>
    </row>
    <row r="566" spans="3:15" x14ac:dyDescent="0.3">
      <c r="C566" t="s">
        <v>57</v>
      </c>
      <c r="D566" t="s">
        <v>103</v>
      </c>
      <c r="E566" t="s">
        <v>62</v>
      </c>
      <c r="F566" t="s">
        <v>19</v>
      </c>
      <c r="N566" t="str">
        <f t="shared" si="16"/>
        <v xml:space="preserve">    Latitude FLOAT NULL,</v>
      </c>
      <c r="O566" t="str">
        <f t="shared" si="17"/>
        <v/>
      </c>
    </row>
    <row r="567" spans="3:15" x14ac:dyDescent="0.3">
      <c r="C567" t="s">
        <v>57</v>
      </c>
      <c r="D567" t="s">
        <v>103</v>
      </c>
      <c r="E567" t="s">
        <v>63</v>
      </c>
      <c r="F567" t="s">
        <v>19</v>
      </c>
      <c r="N567" t="str">
        <f t="shared" si="16"/>
        <v xml:space="preserve">    Longitude FLOAT NULL,</v>
      </c>
      <c r="O567" t="str">
        <f t="shared" si="17"/>
        <v/>
      </c>
    </row>
    <row r="568" spans="3:15" x14ac:dyDescent="0.3">
      <c r="C568" t="s">
        <v>57</v>
      </c>
      <c r="D568" t="s">
        <v>103</v>
      </c>
      <c r="E568" t="s">
        <v>18</v>
      </c>
      <c r="F568" t="s">
        <v>10</v>
      </c>
      <c r="J568" s="7" t="s">
        <v>9</v>
      </c>
      <c r="N568" t="str">
        <f t="shared" si="16"/>
        <v xml:space="preserve">    Active BIT NOT NULL,</v>
      </c>
      <c r="O568" t="str">
        <f t="shared" si="17"/>
        <v/>
      </c>
    </row>
    <row r="569" spans="3:15" x14ac:dyDescent="0.3">
      <c r="C569" t="s">
        <v>57</v>
      </c>
      <c r="D569" t="s">
        <v>103</v>
      </c>
      <c r="E569" t="s">
        <v>20</v>
      </c>
      <c r="F569" t="s">
        <v>10</v>
      </c>
      <c r="J569" s="7" t="s">
        <v>9</v>
      </c>
      <c r="N569" t="str">
        <f t="shared" si="16"/>
        <v xml:space="preserve">    IsDeleted BIT NOT NULL,</v>
      </c>
      <c r="O569" t="str">
        <f t="shared" si="17"/>
        <v/>
      </c>
    </row>
    <row r="570" spans="3:15" x14ac:dyDescent="0.3">
      <c r="C570" t="s">
        <v>57</v>
      </c>
      <c r="D570" t="s">
        <v>103</v>
      </c>
      <c r="E570" t="s">
        <v>12</v>
      </c>
      <c r="F570" t="s">
        <v>8</v>
      </c>
      <c r="N570" t="str">
        <f t="shared" si="16"/>
        <v xml:space="preserve">    CreateBy INT NULL,</v>
      </c>
      <c r="O570" t="str">
        <f t="shared" si="17"/>
        <v/>
      </c>
    </row>
    <row r="571" spans="3:15" x14ac:dyDescent="0.3">
      <c r="C571" t="s">
        <v>57</v>
      </c>
      <c r="D571" t="s">
        <v>103</v>
      </c>
      <c r="E571" t="s">
        <v>13</v>
      </c>
      <c r="F571" t="s">
        <v>11</v>
      </c>
      <c r="N571" t="str">
        <f t="shared" si="16"/>
        <v xml:space="preserve">    CreateOn DATETIME NULL,</v>
      </c>
      <c r="O571" t="str">
        <f t="shared" si="17"/>
        <v/>
      </c>
    </row>
    <row r="572" spans="3:15" x14ac:dyDescent="0.3">
      <c r="C572" t="s">
        <v>57</v>
      </c>
      <c r="D572" t="s">
        <v>103</v>
      </c>
      <c r="E572" t="s">
        <v>14</v>
      </c>
      <c r="F572" t="s">
        <v>8</v>
      </c>
      <c r="N572" t="str">
        <f t="shared" si="16"/>
        <v xml:space="preserve">    UpdateBy INT NULL,</v>
      </c>
      <c r="O572" t="str">
        <f t="shared" si="17"/>
        <v/>
      </c>
    </row>
    <row r="573" spans="3:15" x14ac:dyDescent="0.3">
      <c r="C573" t="s">
        <v>57</v>
      </c>
      <c r="D573" t="s">
        <v>103</v>
      </c>
      <c r="E573" t="s">
        <v>15</v>
      </c>
      <c r="F573" t="s">
        <v>11</v>
      </c>
      <c r="N573" t="str">
        <f t="shared" si="16"/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  <c r="O573" t="str">
        <f t="shared" si="17"/>
        <v/>
      </c>
    </row>
  </sheetData>
  <autoFilter ref="A1:O3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31.6640625" customWidth="1"/>
  </cols>
  <sheetData>
    <row r="1" spans="1:1" x14ac:dyDescent="0.3">
      <c r="A1" s="8" t="s">
        <v>24</v>
      </c>
    </row>
    <row r="2" spans="1:1" x14ac:dyDescent="0.3">
      <c r="A2" t="s">
        <v>58</v>
      </c>
    </row>
    <row r="3" spans="1:1" x14ac:dyDescent="0.3">
      <c r="A3" t="s">
        <v>64</v>
      </c>
    </row>
    <row r="4" spans="1:1" x14ac:dyDescent="0.3">
      <c r="A4" t="s">
        <v>125</v>
      </c>
    </row>
    <row r="5" spans="1:1" x14ac:dyDescent="0.3">
      <c r="A5" t="s">
        <v>65</v>
      </c>
    </row>
    <row r="6" spans="1:1" x14ac:dyDescent="0.3">
      <c r="A6" t="s">
        <v>139</v>
      </c>
    </row>
    <row r="7" spans="1:1" x14ac:dyDescent="0.3">
      <c r="A7" t="s">
        <v>66</v>
      </c>
    </row>
    <row r="8" spans="1:1" x14ac:dyDescent="0.3">
      <c r="A8" t="s">
        <v>67</v>
      </c>
    </row>
    <row r="9" spans="1:1" x14ac:dyDescent="0.3">
      <c r="A9" t="s">
        <v>121</v>
      </c>
    </row>
    <row r="10" spans="1:1" x14ac:dyDescent="0.3">
      <c r="A10" t="s">
        <v>123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  <row r="15" spans="1:1" x14ac:dyDescent="0.3">
      <c r="A15" t="s">
        <v>72</v>
      </c>
    </row>
    <row r="16" spans="1:1" x14ac:dyDescent="0.3">
      <c r="A16" t="s">
        <v>73</v>
      </c>
    </row>
    <row r="17" spans="1:1" x14ac:dyDescent="0.3">
      <c r="A17" t="s">
        <v>74</v>
      </c>
    </row>
    <row r="18" spans="1:1" x14ac:dyDescent="0.3">
      <c r="A18" t="s">
        <v>78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79</v>
      </c>
    </row>
    <row r="23" spans="1:1" x14ac:dyDescent="0.3">
      <c r="A23" t="s">
        <v>80</v>
      </c>
    </row>
    <row r="24" spans="1:1" x14ac:dyDescent="0.3">
      <c r="A24" t="s">
        <v>81</v>
      </c>
    </row>
    <row r="25" spans="1:1" x14ac:dyDescent="0.3">
      <c r="A25" t="s">
        <v>83</v>
      </c>
    </row>
    <row r="26" spans="1:1" x14ac:dyDescent="0.3">
      <c r="A26" t="s">
        <v>84</v>
      </c>
    </row>
    <row r="27" spans="1:1" x14ac:dyDescent="0.3">
      <c r="A27" t="s">
        <v>82</v>
      </c>
    </row>
    <row r="28" spans="1:1" x14ac:dyDescent="0.3">
      <c r="A28" t="s">
        <v>85</v>
      </c>
    </row>
    <row r="29" spans="1:1" x14ac:dyDescent="0.3">
      <c r="A29" t="s">
        <v>86</v>
      </c>
    </row>
    <row r="30" spans="1:1" x14ac:dyDescent="0.3">
      <c r="A30" t="s">
        <v>87</v>
      </c>
    </row>
    <row r="31" spans="1:1" x14ac:dyDescent="0.3">
      <c r="A31" t="s">
        <v>88</v>
      </c>
    </row>
    <row r="32" spans="1:1" x14ac:dyDescent="0.3">
      <c r="A32" t="s">
        <v>89</v>
      </c>
    </row>
    <row r="33" spans="1:1" x14ac:dyDescent="0.3">
      <c r="A33" t="s">
        <v>90</v>
      </c>
    </row>
    <row r="34" spans="1:1" x14ac:dyDescent="0.3">
      <c r="A34" t="s">
        <v>91</v>
      </c>
    </row>
    <row r="35" spans="1:1" x14ac:dyDescent="0.3">
      <c r="A35" t="s">
        <v>92</v>
      </c>
    </row>
    <row r="36" spans="1:1" x14ac:dyDescent="0.3">
      <c r="A36" t="s">
        <v>93</v>
      </c>
    </row>
    <row r="37" spans="1:1" x14ac:dyDescent="0.3">
      <c r="A37" t="s">
        <v>94</v>
      </c>
    </row>
    <row r="38" spans="1:1" x14ac:dyDescent="0.3">
      <c r="A38" t="s">
        <v>95</v>
      </c>
    </row>
    <row r="39" spans="1:1" x14ac:dyDescent="0.3">
      <c r="A39" t="s">
        <v>96</v>
      </c>
    </row>
    <row r="40" spans="1:1" x14ac:dyDescent="0.3">
      <c r="A40" t="s">
        <v>97</v>
      </c>
    </row>
    <row r="41" spans="1:1" x14ac:dyDescent="0.3">
      <c r="A41" t="s">
        <v>98</v>
      </c>
    </row>
    <row r="42" spans="1:1" x14ac:dyDescent="0.3">
      <c r="A42" t="s">
        <v>99</v>
      </c>
    </row>
    <row r="43" spans="1:1" x14ac:dyDescent="0.3">
      <c r="A43" t="s">
        <v>100</v>
      </c>
    </row>
    <row r="44" spans="1:1" x14ac:dyDescent="0.3">
      <c r="A44" t="s">
        <v>101</v>
      </c>
    </row>
    <row r="45" spans="1:1" x14ac:dyDescent="0.3">
      <c r="A45" t="s">
        <v>102</v>
      </c>
    </row>
    <row r="46" spans="1:1" x14ac:dyDescent="0.3">
      <c r="A46" t="s">
        <v>103</v>
      </c>
    </row>
    <row r="47" spans="1:1" x14ac:dyDescent="0.3">
      <c r="A47" t="s">
        <v>104</v>
      </c>
    </row>
    <row r="48" spans="1:1" x14ac:dyDescent="0.3">
      <c r="A48" t="s">
        <v>105</v>
      </c>
    </row>
    <row r="49" spans="1:1" x14ac:dyDescent="0.3">
      <c r="A49" t="s">
        <v>106</v>
      </c>
    </row>
    <row r="50" spans="1:1" x14ac:dyDescent="0.3">
      <c r="A50" t="s">
        <v>107</v>
      </c>
    </row>
    <row r="51" spans="1:1" x14ac:dyDescent="0.3">
      <c r="A51" t="s">
        <v>108</v>
      </c>
    </row>
    <row r="52" spans="1:1" x14ac:dyDescent="0.3">
      <c r="A52" t="s">
        <v>109</v>
      </c>
    </row>
    <row r="53" spans="1:1" x14ac:dyDescent="0.3">
      <c r="A53" t="s">
        <v>110</v>
      </c>
    </row>
    <row r="54" spans="1:1" x14ac:dyDescent="0.3">
      <c r="A54" t="s">
        <v>111</v>
      </c>
    </row>
    <row r="55" spans="1:1" x14ac:dyDescent="0.3">
      <c r="A55" t="s">
        <v>112</v>
      </c>
    </row>
    <row r="56" spans="1:1" x14ac:dyDescent="0.3">
      <c r="A56" t="s">
        <v>113</v>
      </c>
    </row>
    <row r="57" spans="1:1" x14ac:dyDescent="0.3">
      <c r="A57" t="s">
        <v>114</v>
      </c>
    </row>
    <row r="58" spans="1:1" x14ac:dyDescent="0.3">
      <c r="A58" t="s">
        <v>115</v>
      </c>
    </row>
    <row r="59" spans="1:1" x14ac:dyDescent="0.3">
      <c r="A59" t="s">
        <v>116</v>
      </c>
    </row>
    <row r="60" spans="1:1" x14ac:dyDescent="0.3">
      <c r="A60" t="s">
        <v>117</v>
      </c>
    </row>
    <row r="61" spans="1:1" x14ac:dyDescent="0.3">
      <c r="A61" t="s">
        <v>118</v>
      </c>
    </row>
    <row r="62" spans="1:1" x14ac:dyDescent="0.3">
      <c r="A62" t="s">
        <v>119</v>
      </c>
    </row>
    <row r="63" spans="1:1" x14ac:dyDescent="0.3">
      <c r="A63" t="s">
        <v>120</v>
      </c>
    </row>
    <row r="64" spans="1:1" x14ac:dyDescent="0.3">
      <c r="A64" t="s">
        <v>133</v>
      </c>
    </row>
    <row r="65" spans="1:1" x14ac:dyDescent="0.3">
      <c r="A65" t="s">
        <v>172</v>
      </c>
    </row>
    <row r="66" spans="1:1" x14ac:dyDescent="0.3">
      <c r="A66" t="s">
        <v>173</v>
      </c>
    </row>
    <row r="67" spans="1:1" x14ac:dyDescent="0.3">
      <c r="A67" t="s">
        <v>174</v>
      </c>
    </row>
    <row r="68" spans="1:1" x14ac:dyDescent="0.3">
      <c r="A68" t="s">
        <v>175</v>
      </c>
    </row>
    <row r="69" spans="1:1" x14ac:dyDescent="0.3">
      <c r="A69" t="s">
        <v>176</v>
      </c>
    </row>
    <row r="70" spans="1:1" x14ac:dyDescent="0.3">
      <c r="A70" t="s">
        <v>177</v>
      </c>
    </row>
    <row r="71" spans="1:1" x14ac:dyDescent="0.3">
      <c r="A7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pane ySplit="1" topLeftCell="A23" activePane="bottomLeft" state="frozen"/>
      <selection pane="bottomLeft" activeCell="L41" sqref="L41"/>
    </sheetView>
  </sheetViews>
  <sheetFormatPr defaultRowHeight="14.4" x14ac:dyDescent="0.3"/>
  <cols>
    <col min="1" max="1" width="24.44140625" bestFit="1" customWidth="1"/>
    <col min="2" max="2" width="4.88671875" bestFit="1" customWidth="1"/>
    <col min="3" max="3" width="28.5546875" customWidth="1"/>
    <col min="4" max="4" width="20.5546875" customWidth="1"/>
    <col min="5" max="5" width="8.44140625" bestFit="1" customWidth="1"/>
    <col min="6" max="6" width="11" bestFit="1" customWidth="1"/>
    <col min="7" max="7" width="10.6640625" bestFit="1" customWidth="1"/>
    <col min="8" max="8" width="21.6640625" bestFit="1" customWidth="1"/>
    <col min="9" max="9" width="11" bestFit="1" customWidth="1"/>
    <col min="10" max="10" width="21.6640625" bestFit="1" customWidth="1"/>
    <col min="12" max="12" width="47.6640625" customWidth="1"/>
  </cols>
  <sheetData>
    <row r="1" spans="1:12" x14ac:dyDescent="0.3">
      <c r="A1" s="12" t="s">
        <v>24</v>
      </c>
      <c r="B1" t="s">
        <v>28</v>
      </c>
      <c r="C1" t="s">
        <v>31</v>
      </c>
      <c r="D1" t="s">
        <v>7</v>
      </c>
      <c r="E1" t="s">
        <v>18</v>
      </c>
      <c r="F1" t="s">
        <v>20</v>
      </c>
      <c r="G1" t="s">
        <v>12</v>
      </c>
      <c r="H1" t="s">
        <v>13</v>
      </c>
      <c r="I1" t="s">
        <v>14</v>
      </c>
      <c r="J1" t="s">
        <v>15</v>
      </c>
    </row>
    <row r="2" spans="1:12" x14ac:dyDescent="0.3">
      <c r="A2" s="13" t="s">
        <v>64</v>
      </c>
      <c r="B2">
        <v>1</v>
      </c>
      <c r="C2" t="s">
        <v>216</v>
      </c>
      <c r="D2" t="str">
        <f>C2</f>
        <v>Restaurant</v>
      </c>
      <c r="E2">
        <v>1</v>
      </c>
      <c r="F2" s="9">
        <v>0</v>
      </c>
      <c r="G2">
        <v>1</v>
      </c>
      <c r="H2" t="s">
        <v>30</v>
      </c>
      <c r="I2" s="9">
        <v>1</v>
      </c>
      <c r="J2" t="s">
        <v>30</v>
      </c>
      <c r="K2" s="10"/>
      <c r="L2" s="11" t="str">
        <f>"INSERT INTO R_"&amp;A2&amp;" VALUES('"&amp;C2&amp;"','"&amp;D2&amp;"',"&amp;E2&amp;","&amp;F2&amp;","&amp;G2&amp;","&amp;"GETDATE()"&amp;","&amp;I2&amp;","&amp;"GETDATE()"&amp;")"</f>
        <v>INSERT INTO R_SupplierType VALUES('Restaurant','Restaurant',1,0,1,GETDATE(),1,GETDATE())</v>
      </c>
    </row>
    <row r="3" spans="1:12" x14ac:dyDescent="0.3">
      <c r="A3" s="13" t="s">
        <v>64</v>
      </c>
      <c r="B3">
        <f>B2+1</f>
        <v>2</v>
      </c>
      <c r="C3" t="s">
        <v>217</v>
      </c>
      <c r="D3" t="str">
        <f t="shared" ref="D3:D7" si="0">C3</f>
        <v>Hotel</v>
      </c>
      <c r="E3">
        <v>1</v>
      </c>
      <c r="F3" s="9">
        <v>0</v>
      </c>
      <c r="G3">
        <v>1</v>
      </c>
      <c r="H3" t="s">
        <v>30</v>
      </c>
      <c r="I3" s="9">
        <v>1</v>
      </c>
      <c r="J3" t="s">
        <v>30</v>
      </c>
      <c r="K3" s="10"/>
      <c r="L3" s="11" t="str">
        <f t="shared" ref="L3:L21" si="1">"INSERT INTO R_"&amp;A3&amp;" VALUES('"&amp;C3&amp;"','"&amp;D3&amp;"',"&amp;E3&amp;","&amp;F3&amp;","&amp;G3&amp;","&amp;"GETDATE()"&amp;","&amp;I3&amp;","&amp;"GETDATE()"&amp;")"</f>
        <v>INSERT INTO R_SupplierType VALUES('Hotel','Hotel',1,0,1,GETDATE(),1,GETDATE())</v>
      </c>
    </row>
    <row r="4" spans="1:12" x14ac:dyDescent="0.3">
      <c r="A4" s="13" t="s">
        <v>64</v>
      </c>
      <c r="B4">
        <f t="shared" ref="B4:B7" si="2">B3+1</f>
        <v>3</v>
      </c>
      <c r="C4" t="s">
        <v>218</v>
      </c>
      <c r="D4" t="str">
        <f t="shared" si="0"/>
        <v>Institution</v>
      </c>
      <c r="E4">
        <v>1</v>
      </c>
      <c r="F4" s="9">
        <v>0</v>
      </c>
      <c r="G4">
        <v>1</v>
      </c>
      <c r="H4" t="s">
        <v>30</v>
      </c>
      <c r="I4" s="9">
        <v>1</v>
      </c>
      <c r="J4" t="s">
        <v>30</v>
      </c>
      <c r="K4" s="10"/>
      <c r="L4" s="11" t="str">
        <f t="shared" si="1"/>
        <v>INSERT INTO R_SupplierType VALUES('Institution','Institution',1,0,1,GETDATE(),1,GETDATE())</v>
      </c>
    </row>
    <row r="5" spans="1:12" x14ac:dyDescent="0.3">
      <c r="A5" s="13" t="s">
        <v>64</v>
      </c>
      <c r="B5">
        <f t="shared" si="2"/>
        <v>4</v>
      </c>
      <c r="C5" t="s">
        <v>219</v>
      </c>
      <c r="D5" t="str">
        <f t="shared" si="0"/>
        <v>Supermarket</v>
      </c>
      <c r="E5">
        <v>1</v>
      </c>
      <c r="F5" s="9">
        <v>0</v>
      </c>
      <c r="G5">
        <v>1</v>
      </c>
      <c r="H5" t="s">
        <v>30</v>
      </c>
      <c r="I5" s="9">
        <v>1</v>
      </c>
      <c r="J5" t="s">
        <v>30</v>
      </c>
      <c r="K5" s="10"/>
      <c r="L5" s="11" t="str">
        <f t="shared" si="1"/>
        <v>INSERT INTO R_SupplierType VALUES('Supermarket','Supermarket',1,0,1,GETDATE(),1,GETDATE())</v>
      </c>
    </row>
    <row r="6" spans="1:12" x14ac:dyDescent="0.3">
      <c r="A6" s="13" t="s">
        <v>64</v>
      </c>
      <c r="B6">
        <f t="shared" si="2"/>
        <v>5</v>
      </c>
      <c r="C6" t="s">
        <v>220</v>
      </c>
      <c r="D6" t="str">
        <f t="shared" si="0"/>
        <v>Bakery</v>
      </c>
      <c r="E6">
        <v>1</v>
      </c>
      <c r="F6" s="9">
        <v>0</v>
      </c>
      <c r="G6">
        <v>1</v>
      </c>
      <c r="H6" t="s">
        <v>30</v>
      </c>
      <c r="I6" s="9">
        <v>1</v>
      </c>
      <c r="J6" t="s">
        <v>30</v>
      </c>
      <c r="K6" s="10"/>
      <c r="L6" s="11" t="str">
        <f t="shared" si="1"/>
        <v>INSERT INTO R_SupplierType VALUES('Bakery','Bakery',1,0,1,GETDATE(),1,GETDATE())</v>
      </c>
    </row>
    <row r="7" spans="1:12" x14ac:dyDescent="0.3">
      <c r="A7" s="13" t="s">
        <v>64</v>
      </c>
      <c r="B7">
        <f t="shared" si="2"/>
        <v>6</v>
      </c>
      <c r="C7" t="s">
        <v>221</v>
      </c>
      <c r="D7" t="str">
        <f t="shared" si="0"/>
        <v>Farm</v>
      </c>
      <c r="E7">
        <v>1</v>
      </c>
      <c r="F7" s="9">
        <v>0</v>
      </c>
      <c r="G7">
        <v>1</v>
      </c>
      <c r="H7" t="s">
        <v>30</v>
      </c>
      <c r="I7" s="9">
        <v>1</v>
      </c>
      <c r="J7" t="s">
        <v>30</v>
      </c>
      <c r="K7" s="10"/>
      <c r="L7" s="11" t="str">
        <f t="shared" si="1"/>
        <v>INSERT INTO R_SupplierType VALUES('Farm','Farm',1,0,1,GETDATE(),1,GETDATE())</v>
      </c>
    </row>
    <row r="8" spans="1:12" x14ac:dyDescent="0.3">
      <c r="A8" s="13" t="s">
        <v>64</v>
      </c>
      <c r="B8">
        <v>7</v>
      </c>
      <c r="C8" t="s">
        <v>222</v>
      </c>
      <c r="D8" t="str">
        <f t="shared" ref="D8:D31" si="3">C8</f>
        <v>Private Doner</v>
      </c>
      <c r="E8">
        <v>1</v>
      </c>
      <c r="F8" s="9">
        <v>0</v>
      </c>
      <c r="G8">
        <v>1</v>
      </c>
      <c r="H8" t="s">
        <v>32</v>
      </c>
      <c r="I8" s="9">
        <v>1</v>
      </c>
      <c r="J8" t="s">
        <v>32</v>
      </c>
      <c r="K8" s="10"/>
      <c r="L8" s="11" t="str">
        <f t="shared" si="1"/>
        <v>INSERT INTO R_SupplierType VALUES('Private Doner','Private Doner',1,0,1,GETDATE(),1,GETDATE())</v>
      </c>
    </row>
    <row r="9" spans="1:12" x14ac:dyDescent="0.3">
      <c r="A9" s="13" t="s">
        <v>64</v>
      </c>
      <c r="B9">
        <v>8</v>
      </c>
      <c r="C9" t="s">
        <v>223</v>
      </c>
      <c r="D9" t="str">
        <f t="shared" si="3"/>
        <v>Charity Association</v>
      </c>
      <c r="E9">
        <v>1</v>
      </c>
      <c r="F9" s="9">
        <v>0</v>
      </c>
      <c r="G9">
        <v>1</v>
      </c>
      <c r="H9" t="s">
        <v>33</v>
      </c>
      <c r="I9" s="9">
        <v>1</v>
      </c>
      <c r="J9" t="s">
        <v>33</v>
      </c>
      <c r="K9" s="10"/>
      <c r="L9" s="11" t="str">
        <f t="shared" si="1"/>
        <v>INSERT INTO R_SupplierType VALUES('Charity Association','Charity Association',1,0,1,GETDATE(),1,GETDATE())</v>
      </c>
    </row>
    <row r="10" spans="1:12" x14ac:dyDescent="0.3">
      <c r="A10" s="13" t="s">
        <v>77</v>
      </c>
      <c r="B10">
        <v>1</v>
      </c>
      <c r="C10" t="s">
        <v>238</v>
      </c>
      <c r="D10" t="str">
        <f t="shared" si="3"/>
        <v>Packaging</v>
      </c>
      <c r="E10">
        <v>1</v>
      </c>
      <c r="F10" s="9">
        <v>0</v>
      </c>
      <c r="G10">
        <v>1</v>
      </c>
      <c r="H10" t="s">
        <v>33</v>
      </c>
      <c r="I10" s="9">
        <v>1</v>
      </c>
      <c r="J10" t="s">
        <v>33</v>
      </c>
      <c r="K10" s="10"/>
      <c r="L10" s="11" t="str">
        <f t="shared" si="1"/>
        <v>INSERT INTO R_TaskType VALUES('Packaging','Packaging',1,0,1,GETDATE(),1,GETDATE())</v>
      </c>
    </row>
    <row r="11" spans="1:12" x14ac:dyDescent="0.3">
      <c r="A11" s="13" t="s">
        <v>77</v>
      </c>
      <c r="B11">
        <v>2</v>
      </c>
      <c r="C11" t="s">
        <v>297</v>
      </c>
      <c r="D11" t="str">
        <f t="shared" si="3"/>
        <v>Pickup Route</v>
      </c>
      <c r="E11">
        <v>1</v>
      </c>
      <c r="F11" s="9">
        <v>0</v>
      </c>
      <c r="G11">
        <v>1</v>
      </c>
      <c r="H11" t="s">
        <v>33</v>
      </c>
      <c r="I11" s="9">
        <v>1</v>
      </c>
      <c r="J11" t="s">
        <v>33</v>
      </c>
      <c r="K11" s="10"/>
      <c r="L11" s="11" t="str">
        <f t="shared" si="1"/>
        <v>INSERT INTO R_TaskType VALUES('Pickup Route','Pickup Route',1,0,1,GETDATE(),1,GETDATE())</v>
      </c>
    </row>
    <row r="12" spans="1:12" x14ac:dyDescent="0.3">
      <c r="A12" s="13" t="s">
        <v>77</v>
      </c>
      <c r="B12">
        <v>3</v>
      </c>
      <c r="C12" t="s">
        <v>298</v>
      </c>
      <c r="D12" t="str">
        <f t="shared" si="3"/>
        <v>Delivery Route</v>
      </c>
      <c r="E12">
        <v>1</v>
      </c>
      <c r="F12" s="9">
        <v>0</v>
      </c>
      <c r="G12">
        <v>1</v>
      </c>
      <c r="H12" t="s">
        <v>33</v>
      </c>
      <c r="I12" s="9">
        <v>1</v>
      </c>
      <c r="J12" t="s">
        <v>33</v>
      </c>
      <c r="K12" s="10"/>
      <c r="L12" s="11" t="str">
        <f t="shared" si="1"/>
        <v>INSERT INTO R_TaskType VALUES('Delivery Route','Delivery Route',1,0,1,GETDATE(),1,GETDATE())</v>
      </c>
    </row>
    <row r="13" spans="1:12" x14ac:dyDescent="0.3">
      <c r="A13" s="13" t="s">
        <v>77</v>
      </c>
      <c r="B13">
        <v>4</v>
      </c>
      <c r="C13" t="s">
        <v>239</v>
      </c>
      <c r="D13" t="str">
        <f t="shared" si="3"/>
        <v>Management</v>
      </c>
      <c r="E13">
        <v>1</v>
      </c>
      <c r="F13" s="9">
        <v>0</v>
      </c>
      <c r="G13">
        <v>1</v>
      </c>
      <c r="H13" t="s">
        <v>33</v>
      </c>
      <c r="I13" s="9">
        <v>1</v>
      </c>
      <c r="J13" t="s">
        <v>33</v>
      </c>
      <c r="K13" s="10"/>
      <c r="L13" s="11" t="str">
        <f t="shared" si="1"/>
        <v>INSERT INTO R_TaskType VALUES('Management','Management',1,0,1,GETDATE(),1,GETDATE())</v>
      </c>
    </row>
    <row r="14" spans="1:12" x14ac:dyDescent="0.3">
      <c r="A14" s="13" t="s">
        <v>77</v>
      </c>
      <c r="B14">
        <v>5</v>
      </c>
      <c r="C14" t="s">
        <v>82</v>
      </c>
      <c r="D14" t="str">
        <f t="shared" si="3"/>
        <v>Event</v>
      </c>
      <c r="E14">
        <v>1</v>
      </c>
      <c r="F14" s="9">
        <v>0</v>
      </c>
      <c r="G14">
        <v>1</v>
      </c>
      <c r="H14" t="s">
        <v>33</v>
      </c>
      <c r="I14" s="9">
        <v>1</v>
      </c>
      <c r="J14" t="s">
        <v>33</v>
      </c>
      <c r="K14" s="10"/>
      <c r="L14" s="11" t="str">
        <f t="shared" si="1"/>
        <v>INSERT INTO R_TaskType VALUES('Event','Event',1,0,1,GETDATE(),1,GETDATE())</v>
      </c>
    </row>
    <row r="15" spans="1:12" x14ac:dyDescent="0.3">
      <c r="A15" s="13" t="s">
        <v>83</v>
      </c>
      <c r="B15">
        <v>1</v>
      </c>
      <c r="C15" t="s">
        <v>263</v>
      </c>
      <c r="D15" t="str">
        <f t="shared" si="3"/>
        <v>Foot</v>
      </c>
      <c r="E15">
        <v>1</v>
      </c>
      <c r="F15" s="9">
        <v>0</v>
      </c>
      <c r="G15">
        <v>1</v>
      </c>
      <c r="H15" t="s">
        <v>33</v>
      </c>
      <c r="I15" s="9">
        <v>1</v>
      </c>
      <c r="J15" t="s">
        <v>33</v>
      </c>
      <c r="K15" s="10"/>
      <c r="L15" s="11" t="str">
        <f t="shared" si="1"/>
        <v>INSERT INTO R_VehicleType VALUES('Foot','Foot',1,0,1,GETDATE(),1,GETDATE())</v>
      </c>
    </row>
    <row r="16" spans="1:12" x14ac:dyDescent="0.3">
      <c r="A16" s="13" t="s">
        <v>83</v>
      </c>
      <c r="B16">
        <v>2</v>
      </c>
      <c r="C16" t="s">
        <v>259</v>
      </c>
      <c r="D16" t="str">
        <f t="shared" si="3"/>
        <v>Car</v>
      </c>
      <c r="E16">
        <v>1</v>
      </c>
      <c r="F16" s="9">
        <v>0</v>
      </c>
      <c r="G16">
        <v>1</v>
      </c>
      <c r="H16" t="s">
        <v>33</v>
      </c>
      <c r="I16" s="9">
        <v>1</v>
      </c>
      <c r="J16" t="s">
        <v>33</v>
      </c>
      <c r="K16" s="10"/>
      <c r="L16" s="11" t="str">
        <f t="shared" si="1"/>
        <v>INSERT INTO R_VehicleType VALUES('Car','Car',1,0,1,GETDATE(),1,GETDATE())</v>
      </c>
    </row>
    <row r="17" spans="1:12" x14ac:dyDescent="0.3">
      <c r="A17" s="13" t="s">
        <v>83</v>
      </c>
      <c r="B17">
        <v>3</v>
      </c>
      <c r="C17" t="s">
        <v>260</v>
      </c>
      <c r="D17" t="str">
        <f t="shared" si="3"/>
        <v>Van</v>
      </c>
      <c r="E17">
        <v>1</v>
      </c>
      <c r="F17" s="9">
        <v>0</v>
      </c>
      <c r="G17">
        <v>1</v>
      </c>
      <c r="H17" s="14" t="s">
        <v>30</v>
      </c>
      <c r="I17" s="9">
        <v>1</v>
      </c>
      <c r="J17" s="9" t="s">
        <v>30</v>
      </c>
      <c r="K17" s="10"/>
      <c r="L17" s="11" t="str">
        <f t="shared" si="1"/>
        <v>INSERT INTO R_VehicleType VALUES('Van','Van',1,0,1,GETDATE(),1,GETDATE())</v>
      </c>
    </row>
    <row r="18" spans="1:12" x14ac:dyDescent="0.3">
      <c r="A18" s="13" t="s">
        <v>83</v>
      </c>
      <c r="B18">
        <v>4</v>
      </c>
      <c r="C18" t="s">
        <v>261</v>
      </c>
      <c r="D18" t="str">
        <f t="shared" si="3"/>
        <v>Motorbike</v>
      </c>
      <c r="E18">
        <v>1</v>
      </c>
      <c r="F18" s="9">
        <v>0</v>
      </c>
      <c r="G18">
        <v>1</v>
      </c>
      <c r="H18" s="14" t="s">
        <v>30</v>
      </c>
      <c r="I18" s="9">
        <v>1</v>
      </c>
      <c r="J18" s="9" t="s">
        <v>30</v>
      </c>
      <c r="K18" s="10"/>
      <c r="L18" s="11" t="str">
        <f t="shared" si="1"/>
        <v>INSERT INTO R_VehicleType VALUES('Motorbike','Motorbike',1,0,1,GETDATE(),1,GETDATE())</v>
      </c>
    </row>
    <row r="19" spans="1:12" x14ac:dyDescent="0.3">
      <c r="A19" s="13" t="s">
        <v>83</v>
      </c>
      <c r="B19">
        <v>5</v>
      </c>
      <c r="C19" t="s">
        <v>262</v>
      </c>
      <c r="D19" t="str">
        <f t="shared" si="3"/>
        <v>Bicycle</v>
      </c>
      <c r="E19">
        <v>1</v>
      </c>
      <c r="F19" s="9">
        <v>0</v>
      </c>
      <c r="G19">
        <v>1</v>
      </c>
      <c r="H19" s="14" t="s">
        <v>30</v>
      </c>
      <c r="I19" s="9">
        <v>1</v>
      </c>
      <c r="J19" s="9" t="s">
        <v>30</v>
      </c>
      <c r="K19" s="10"/>
      <c r="L19" s="11" t="str">
        <f t="shared" si="1"/>
        <v>INSERT INTO R_VehicleType VALUES('Bicycle','Bicycle',1,0,1,GETDATE(),1,GETDATE())</v>
      </c>
    </row>
    <row r="20" spans="1:12" x14ac:dyDescent="0.3">
      <c r="A20" s="13" t="s">
        <v>83</v>
      </c>
      <c r="B20">
        <v>6</v>
      </c>
      <c r="C20" t="s">
        <v>264</v>
      </c>
      <c r="D20" t="str">
        <f t="shared" si="3"/>
        <v>Drone</v>
      </c>
      <c r="E20">
        <v>1</v>
      </c>
      <c r="F20" s="9">
        <v>0</v>
      </c>
      <c r="G20">
        <v>1</v>
      </c>
      <c r="H20" s="14" t="s">
        <v>30</v>
      </c>
      <c r="I20" s="9">
        <v>1</v>
      </c>
      <c r="J20" s="9" t="s">
        <v>30</v>
      </c>
      <c r="K20" s="10"/>
      <c r="L20" s="11" t="str">
        <f t="shared" si="1"/>
        <v>INSERT INTO R_VehicleType VALUES('Drone','Drone',1,0,1,GETDATE(),1,GETDATE())</v>
      </c>
    </row>
    <row r="21" spans="1:12" x14ac:dyDescent="0.3">
      <c r="A21" s="13" t="s">
        <v>84</v>
      </c>
      <c r="B21">
        <v>1</v>
      </c>
      <c r="C21" t="s">
        <v>269</v>
      </c>
      <c r="D21" t="str">
        <f t="shared" si="3"/>
        <v>None</v>
      </c>
      <c r="E21">
        <v>1</v>
      </c>
      <c r="F21" s="9">
        <v>0</v>
      </c>
      <c r="G21">
        <v>1</v>
      </c>
      <c r="H21" s="14" t="s">
        <v>30</v>
      </c>
      <c r="I21" s="9">
        <v>1</v>
      </c>
      <c r="J21" s="9" t="s">
        <v>30</v>
      </c>
      <c r="K21" s="10"/>
      <c r="L21" s="11" t="str">
        <f t="shared" si="1"/>
        <v>INSERT INTO R_EnergySource VALUES('None','None',1,0,1,GETDATE(),1,GETDATE())</v>
      </c>
    </row>
    <row r="22" spans="1:12" x14ac:dyDescent="0.3">
      <c r="A22" s="13" t="s">
        <v>84</v>
      </c>
      <c r="B22">
        <v>2</v>
      </c>
      <c r="C22" t="s">
        <v>270</v>
      </c>
      <c r="D22" t="str">
        <f t="shared" si="3"/>
        <v>Manual</v>
      </c>
      <c r="E22">
        <v>1</v>
      </c>
      <c r="F22" s="9">
        <v>0</v>
      </c>
      <c r="G22">
        <v>1</v>
      </c>
      <c r="H22" s="14" t="s">
        <v>32</v>
      </c>
      <c r="I22" s="9">
        <v>1</v>
      </c>
      <c r="J22" s="9" t="s">
        <v>32</v>
      </c>
      <c r="K22" s="10"/>
      <c r="L22" s="11" t="str">
        <f t="shared" ref="L22:L41" si="4">"INSERT INTO R_"&amp;A22&amp;" VALUES('"&amp;C22&amp;"','"&amp;D22&amp;"',"&amp;E22&amp;","&amp;F22&amp;","&amp;G22&amp;","&amp;"GETDATE()"&amp;","&amp;I22&amp;","&amp;"GETDATE()"&amp;")"</f>
        <v>INSERT INTO R_EnergySource VALUES('Manual','Manual',1,0,1,GETDATE(),1,GETDATE())</v>
      </c>
    </row>
    <row r="23" spans="1:12" x14ac:dyDescent="0.3">
      <c r="A23" s="13" t="s">
        <v>84</v>
      </c>
      <c r="B23">
        <v>3</v>
      </c>
      <c r="C23" t="s">
        <v>265</v>
      </c>
      <c r="D23" t="str">
        <f t="shared" si="3"/>
        <v>Electric</v>
      </c>
      <c r="E23">
        <v>1</v>
      </c>
      <c r="F23" s="9">
        <v>0</v>
      </c>
      <c r="G23">
        <v>1</v>
      </c>
      <c r="H23" s="14" t="s">
        <v>33</v>
      </c>
      <c r="I23" s="9">
        <v>1</v>
      </c>
      <c r="J23" s="9" t="s">
        <v>33</v>
      </c>
      <c r="K23" s="10"/>
      <c r="L23" s="11" t="str">
        <f t="shared" si="4"/>
        <v>INSERT INTO R_EnergySource VALUES('Electric','Electric',1,0,1,GETDATE(),1,GETDATE())</v>
      </c>
    </row>
    <row r="24" spans="1:12" x14ac:dyDescent="0.3">
      <c r="A24" s="13" t="s">
        <v>84</v>
      </c>
      <c r="B24">
        <v>4</v>
      </c>
      <c r="C24" t="s">
        <v>266</v>
      </c>
      <c r="D24" t="str">
        <f t="shared" si="3"/>
        <v>Diesel</v>
      </c>
      <c r="E24">
        <v>1</v>
      </c>
      <c r="F24" s="9">
        <v>0</v>
      </c>
      <c r="G24">
        <v>1</v>
      </c>
      <c r="H24" s="14" t="s">
        <v>33</v>
      </c>
      <c r="I24" s="9">
        <v>1</v>
      </c>
      <c r="J24" s="9" t="s">
        <v>33</v>
      </c>
      <c r="K24" s="10"/>
      <c r="L24" s="11" t="str">
        <f t="shared" si="4"/>
        <v>INSERT INTO R_EnergySource VALUES('Diesel','Diesel',1,0,1,GETDATE(),1,GETDATE())</v>
      </c>
    </row>
    <row r="25" spans="1:12" x14ac:dyDescent="0.3">
      <c r="A25" s="13" t="s">
        <v>84</v>
      </c>
      <c r="B25">
        <v>5</v>
      </c>
      <c r="C25" t="s">
        <v>267</v>
      </c>
      <c r="D25" t="str">
        <f t="shared" si="3"/>
        <v>Gasoline</v>
      </c>
      <c r="E25">
        <v>1</v>
      </c>
      <c r="F25" s="9">
        <v>0</v>
      </c>
      <c r="G25">
        <v>1</v>
      </c>
      <c r="H25" s="14" t="s">
        <v>33</v>
      </c>
      <c r="I25" s="9">
        <v>1</v>
      </c>
      <c r="J25" s="9" t="s">
        <v>33</v>
      </c>
      <c r="K25" s="10"/>
      <c r="L25" s="11" t="str">
        <f t="shared" si="4"/>
        <v>INSERT INTO R_EnergySource VALUES('Gasoline','Gasoline',1,0,1,GETDATE(),1,GETDATE())</v>
      </c>
    </row>
    <row r="26" spans="1:12" x14ac:dyDescent="0.3">
      <c r="A26" s="13" t="s">
        <v>84</v>
      </c>
      <c r="B26">
        <v>6</v>
      </c>
      <c r="C26" t="s">
        <v>268</v>
      </c>
      <c r="D26" t="str">
        <f t="shared" si="3"/>
        <v>Gas</v>
      </c>
      <c r="E26">
        <v>1</v>
      </c>
      <c r="F26" s="9">
        <v>0</v>
      </c>
      <c r="G26">
        <v>1</v>
      </c>
      <c r="H26" s="14" t="s">
        <v>33</v>
      </c>
      <c r="I26" s="9">
        <v>1</v>
      </c>
      <c r="J26" s="9" t="s">
        <v>33</v>
      </c>
      <c r="K26" s="10"/>
      <c r="L26" s="11" t="str">
        <f t="shared" si="4"/>
        <v>INSERT INTO R_EnergySource VALUES('Gas','Gas',1,0,1,GETDATE(),1,GETDATE())</v>
      </c>
    </row>
    <row r="27" spans="1:12" x14ac:dyDescent="0.3">
      <c r="A27" s="13" t="s">
        <v>296</v>
      </c>
      <c r="B27">
        <v>1</v>
      </c>
      <c r="C27" t="s">
        <v>299</v>
      </c>
      <c r="D27" t="str">
        <f t="shared" si="3"/>
        <v>Message for delivery team</v>
      </c>
      <c r="E27">
        <v>1</v>
      </c>
      <c r="F27" s="9">
        <v>0</v>
      </c>
      <c r="G27">
        <v>1</v>
      </c>
      <c r="H27" s="14" t="s">
        <v>33</v>
      </c>
      <c r="I27" s="9">
        <v>1</v>
      </c>
      <c r="J27" s="9" t="s">
        <v>33</v>
      </c>
      <c r="K27" s="10"/>
      <c r="L27" s="11" t="str">
        <f t="shared" si="4"/>
        <v>INSERT INTO R_DeliveryReportMessageType VALUES('Message for delivery team','Message for delivery team',1,0,1,GETDATE(),1,GETDATE())</v>
      </c>
    </row>
    <row r="28" spans="1:12" x14ac:dyDescent="0.3">
      <c r="A28" s="13" t="s">
        <v>296</v>
      </c>
      <c r="B28">
        <v>2</v>
      </c>
      <c r="C28" t="s">
        <v>300</v>
      </c>
      <c r="D28" t="str">
        <f t="shared" si="3"/>
        <v>Problem with delivery</v>
      </c>
      <c r="E28">
        <v>1</v>
      </c>
      <c r="F28" s="9">
        <v>0</v>
      </c>
      <c r="G28">
        <v>1</v>
      </c>
      <c r="H28" s="14" t="s">
        <v>33</v>
      </c>
      <c r="I28" s="9">
        <v>1</v>
      </c>
      <c r="J28" s="9" t="s">
        <v>33</v>
      </c>
      <c r="K28" s="10"/>
      <c r="L28" s="11" t="str">
        <f t="shared" si="4"/>
        <v>INSERT INTO R_DeliveryReportMessageType VALUES('Problem with delivery','Problem with delivery',1,0,1,GETDATE(),1,GETDATE())</v>
      </c>
    </row>
    <row r="29" spans="1:12" x14ac:dyDescent="0.3">
      <c r="A29" s="13" t="s">
        <v>296</v>
      </c>
      <c r="B29">
        <v>3</v>
      </c>
      <c r="C29" t="s">
        <v>301</v>
      </c>
      <c r="D29" t="str">
        <f t="shared" si="3"/>
        <v>New Beneficiary</v>
      </c>
      <c r="E29">
        <v>1</v>
      </c>
      <c r="F29" s="9">
        <v>0</v>
      </c>
      <c r="G29">
        <v>1</v>
      </c>
      <c r="H29" s="14" t="s">
        <v>33</v>
      </c>
      <c r="I29" s="9">
        <v>1</v>
      </c>
      <c r="J29" s="9" t="s">
        <v>33</v>
      </c>
      <c r="K29" s="10"/>
      <c r="L29" s="11" t="str">
        <f t="shared" si="4"/>
        <v>INSERT INTO R_DeliveryReportMessageType VALUES('New Beneficiary','New Beneficiary',1,0,1,GETDATE(),1,GETDATE())</v>
      </c>
    </row>
    <row r="30" spans="1:12" x14ac:dyDescent="0.3">
      <c r="A30" s="13" t="s">
        <v>296</v>
      </c>
      <c r="B30">
        <v>4</v>
      </c>
      <c r="C30" t="s">
        <v>302</v>
      </c>
      <c r="D30" t="str">
        <f t="shared" si="3"/>
        <v>Now Show Beneficiary</v>
      </c>
      <c r="E30">
        <v>1</v>
      </c>
      <c r="F30" s="9">
        <v>0</v>
      </c>
      <c r="G30">
        <v>1</v>
      </c>
      <c r="H30" s="14" t="s">
        <v>32</v>
      </c>
      <c r="I30" s="9">
        <v>1</v>
      </c>
      <c r="J30" s="9" t="s">
        <v>32</v>
      </c>
      <c r="K30" s="10"/>
      <c r="L30" s="11" t="str">
        <f t="shared" si="4"/>
        <v>INSERT INTO R_DeliveryReportMessageType VALUES('Now Show Beneficiary','Now Show Beneficiary',1,0,1,GETDATE(),1,GETDATE())</v>
      </c>
    </row>
    <row r="31" spans="1:12" x14ac:dyDescent="0.3">
      <c r="A31" s="13" t="s">
        <v>296</v>
      </c>
      <c r="B31">
        <v>5</v>
      </c>
      <c r="C31" t="s">
        <v>303</v>
      </c>
      <c r="D31" t="str">
        <f t="shared" si="3"/>
        <v>Dropout</v>
      </c>
      <c r="E31">
        <v>1</v>
      </c>
      <c r="F31" s="9">
        <v>0</v>
      </c>
      <c r="G31">
        <v>1</v>
      </c>
      <c r="H31" s="14" t="s">
        <v>33</v>
      </c>
      <c r="I31" s="9">
        <v>1</v>
      </c>
      <c r="J31" s="9" t="s">
        <v>33</v>
      </c>
      <c r="K31" s="10"/>
      <c r="L31" s="11" t="str">
        <f t="shared" si="4"/>
        <v>INSERT INTO R_DeliveryReportMessageType VALUES('Dropout','Dropout',1,0,1,GETDATE(),1,GETDATE())</v>
      </c>
    </row>
    <row r="32" spans="1:12" x14ac:dyDescent="0.3">
      <c r="A32" s="13" t="s">
        <v>296</v>
      </c>
      <c r="B32">
        <v>6</v>
      </c>
      <c r="C32" t="s">
        <v>304</v>
      </c>
      <c r="D32" t="str">
        <f t="shared" ref="D32:D41" si="5">C32</f>
        <v>Suggestion</v>
      </c>
      <c r="E32">
        <v>1</v>
      </c>
      <c r="F32" s="9">
        <v>0</v>
      </c>
      <c r="G32">
        <v>1</v>
      </c>
      <c r="H32" s="14" t="s">
        <v>33</v>
      </c>
      <c r="I32" s="9">
        <v>1</v>
      </c>
      <c r="J32" s="9" t="s">
        <v>33</v>
      </c>
      <c r="K32" s="10"/>
      <c r="L32" s="11" t="str">
        <f t="shared" si="4"/>
        <v>INSERT INTO R_DeliveryReportMessageType VALUES('Suggestion','Suggestion',1,0,1,GETDATE(),1,GETDATE())</v>
      </c>
    </row>
    <row r="33" spans="1:12" x14ac:dyDescent="0.3">
      <c r="A33" s="13" t="s">
        <v>296</v>
      </c>
      <c r="B33">
        <v>7</v>
      </c>
      <c r="C33" t="s">
        <v>305</v>
      </c>
      <c r="D33" t="str">
        <f t="shared" si="5"/>
        <v>Additional Information</v>
      </c>
      <c r="E33">
        <v>1</v>
      </c>
      <c r="F33" s="9">
        <v>0</v>
      </c>
      <c r="G33">
        <v>1</v>
      </c>
      <c r="H33" s="14" t="s">
        <v>33</v>
      </c>
      <c r="I33" s="9">
        <v>1</v>
      </c>
      <c r="J33" s="9" t="s">
        <v>33</v>
      </c>
      <c r="K33" s="10"/>
      <c r="L33" s="11" t="str">
        <f t="shared" si="4"/>
        <v>INSERT INTO R_DeliveryReportMessageType VALUES('Additional Information','Additional Information',1,0,1,GETDATE(),1,GETDATE())</v>
      </c>
    </row>
    <row r="34" spans="1:12" x14ac:dyDescent="0.3">
      <c r="A34" s="17" t="s">
        <v>93</v>
      </c>
      <c r="B34">
        <v>1</v>
      </c>
      <c r="C34" t="s">
        <v>119</v>
      </c>
      <c r="D34" t="str">
        <f t="shared" si="5"/>
        <v>Service</v>
      </c>
      <c r="E34">
        <v>1</v>
      </c>
      <c r="F34" s="9">
        <v>0</v>
      </c>
      <c r="G34">
        <v>1</v>
      </c>
      <c r="H34" s="14" t="s">
        <v>33</v>
      </c>
      <c r="I34" s="9">
        <v>1</v>
      </c>
      <c r="J34" s="9" t="s">
        <v>33</v>
      </c>
      <c r="K34" s="10"/>
      <c r="L34" s="11" t="str">
        <f t="shared" si="4"/>
        <v>INSERT INTO R_ContributionType VALUES('Service','Service',1,0,1,GETDATE(),1,GETDATE())</v>
      </c>
    </row>
    <row r="35" spans="1:12" x14ac:dyDescent="0.3">
      <c r="A35" s="17" t="s">
        <v>93</v>
      </c>
      <c r="B35">
        <v>2</v>
      </c>
      <c r="C35" t="s">
        <v>68</v>
      </c>
      <c r="D35" t="str">
        <f t="shared" si="5"/>
        <v>Equipment</v>
      </c>
      <c r="E35">
        <v>1</v>
      </c>
      <c r="F35" s="9">
        <v>0</v>
      </c>
      <c r="G35">
        <v>1</v>
      </c>
      <c r="H35" s="14" t="s">
        <v>33</v>
      </c>
      <c r="I35" s="9">
        <v>1</v>
      </c>
      <c r="J35" s="9" t="s">
        <v>33</v>
      </c>
      <c r="K35" s="10"/>
      <c r="L35" s="11" t="str">
        <f t="shared" si="4"/>
        <v>INSERT INTO R_ContributionType VALUES('Equipment','Equipment',1,0,1,GETDATE(),1,GETDATE())</v>
      </c>
    </row>
    <row r="36" spans="1:12" x14ac:dyDescent="0.3">
      <c r="A36" s="17" t="s">
        <v>93</v>
      </c>
      <c r="B36">
        <v>3</v>
      </c>
      <c r="C36" t="s">
        <v>317</v>
      </c>
      <c r="D36" t="str">
        <f t="shared" si="5"/>
        <v>Money</v>
      </c>
      <c r="E36">
        <v>1</v>
      </c>
      <c r="F36" s="9">
        <v>0</v>
      </c>
      <c r="G36">
        <v>1</v>
      </c>
      <c r="H36" s="14" t="s">
        <v>33</v>
      </c>
      <c r="I36" s="9">
        <v>1</v>
      </c>
      <c r="J36" s="9" t="s">
        <v>33</v>
      </c>
      <c r="K36" s="10"/>
      <c r="L36" s="11" t="str">
        <f t="shared" si="4"/>
        <v>INSERT INTO R_ContributionType VALUES('Money','Money',1,0,1,GETDATE(),1,GETDATE())</v>
      </c>
    </row>
    <row r="37" spans="1:12" x14ac:dyDescent="0.3">
      <c r="A37" s="17" t="s">
        <v>93</v>
      </c>
      <c r="B37">
        <v>4</v>
      </c>
      <c r="C37" t="s">
        <v>318</v>
      </c>
      <c r="D37" t="str">
        <f t="shared" si="5"/>
        <v>Hours</v>
      </c>
      <c r="E37">
        <v>1</v>
      </c>
      <c r="F37" s="9">
        <v>0</v>
      </c>
      <c r="G37">
        <v>1</v>
      </c>
      <c r="H37" s="14" t="s">
        <v>33</v>
      </c>
      <c r="I37" s="9">
        <v>1</v>
      </c>
      <c r="J37" s="9" t="s">
        <v>33</v>
      </c>
      <c r="K37" s="10"/>
      <c r="L37" s="11" t="str">
        <f t="shared" si="4"/>
        <v>INSERT INTO R_ContributionType VALUES('Hours','Hours',1,0,1,GETDATE(),1,GETDATE())</v>
      </c>
    </row>
    <row r="38" spans="1:12" x14ac:dyDescent="0.3">
      <c r="A38" s="17" t="s">
        <v>353</v>
      </c>
      <c r="B38">
        <v>1</v>
      </c>
      <c r="C38" t="s">
        <v>355</v>
      </c>
      <c r="D38" t="str">
        <f t="shared" si="5"/>
        <v>SMS</v>
      </c>
      <c r="E38">
        <v>1</v>
      </c>
      <c r="F38" s="9">
        <v>0</v>
      </c>
      <c r="G38">
        <v>1</v>
      </c>
      <c r="H38" s="14" t="s">
        <v>33</v>
      </c>
      <c r="I38" s="9">
        <v>1</v>
      </c>
      <c r="J38" s="9" t="s">
        <v>33</v>
      </c>
      <c r="K38" s="10"/>
      <c r="L38" s="11" t="str">
        <f t="shared" si="4"/>
        <v>INSERT INTO R_ContributionChannel VALUES('SMS','SMS',1,0,1,GETDATE(),1,GETDATE())</v>
      </c>
    </row>
    <row r="39" spans="1:12" x14ac:dyDescent="0.3">
      <c r="A39" s="17" t="s">
        <v>353</v>
      </c>
      <c r="B39">
        <v>2</v>
      </c>
      <c r="C39" t="s">
        <v>356</v>
      </c>
      <c r="D39" t="str">
        <f t="shared" si="5"/>
        <v>IRS</v>
      </c>
      <c r="E39">
        <v>1</v>
      </c>
      <c r="F39" s="9">
        <v>0</v>
      </c>
      <c r="G39">
        <v>1</v>
      </c>
      <c r="H39" s="14" t="s">
        <v>33</v>
      </c>
      <c r="I39" s="9">
        <v>1</v>
      </c>
      <c r="J39" s="9" t="s">
        <v>33</v>
      </c>
      <c r="K39" s="10"/>
      <c r="L39" s="11" t="str">
        <f t="shared" si="4"/>
        <v>INSERT INTO R_ContributionChannel VALUES('IRS','IRS',1,0,1,GETDATE(),1,GETDATE())</v>
      </c>
    </row>
    <row r="40" spans="1:12" x14ac:dyDescent="0.3">
      <c r="A40" s="17" t="s">
        <v>353</v>
      </c>
      <c r="B40">
        <v>3</v>
      </c>
      <c r="C40" t="s">
        <v>357</v>
      </c>
      <c r="D40" t="str">
        <f t="shared" si="5"/>
        <v>Physical</v>
      </c>
      <c r="E40">
        <v>1</v>
      </c>
      <c r="F40" s="9">
        <v>0</v>
      </c>
      <c r="G40">
        <v>1</v>
      </c>
      <c r="H40" s="14" t="s">
        <v>33</v>
      </c>
      <c r="I40" s="9">
        <v>1</v>
      </c>
      <c r="J40" s="9" t="s">
        <v>33</v>
      </c>
      <c r="K40" s="10"/>
      <c r="L40" s="11" t="str">
        <f t="shared" si="4"/>
        <v>INSERT INTO R_ContributionChannel VALUES('Physical','Physical',1,0,1,GETDATE(),1,GETDATE())</v>
      </c>
    </row>
    <row r="41" spans="1:12" x14ac:dyDescent="0.3">
      <c r="A41" s="17" t="s">
        <v>353</v>
      </c>
      <c r="B41">
        <v>4</v>
      </c>
      <c r="C41" t="s">
        <v>358</v>
      </c>
      <c r="D41" t="str">
        <f t="shared" si="5"/>
        <v>Bank Transfer</v>
      </c>
      <c r="E41">
        <v>1</v>
      </c>
      <c r="F41" s="9">
        <v>0</v>
      </c>
      <c r="G41">
        <v>1</v>
      </c>
      <c r="H41" s="14" t="s">
        <v>33</v>
      </c>
      <c r="I41" s="9">
        <v>1</v>
      </c>
      <c r="J41" s="9" t="s">
        <v>33</v>
      </c>
      <c r="K41" s="10"/>
      <c r="L41" s="11" t="str">
        <f t="shared" si="4"/>
        <v>INSERT INTO R_ContributionChannel VALUES('Bank Transfer','Bank Transfer',1,0,1,GETDATE(),1,GETDATE())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1" topLeftCell="A2" activePane="bottomLeft" state="frozen"/>
      <selection pane="bottomLeft" activeCell="M2" sqref="M2:M22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8.5546875" customWidth="1"/>
    <col min="4" max="5" width="20.5546875" customWidth="1"/>
    <col min="6" max="6" width="8.44140625" bestFit="1" customWidth="1"/>
    <col min="7" max="7" width="11" bestFit="1" customWidth="1"/>
    <col min="8" max="8" width="10.6640625" bestFit="1" customWidth="1"/>
    <col min="9" max="9" width="21.6640625" bestFit="1" customWidth="1"/>
    <col min="10" max="10" width="11" bestFit="1" customWidth="1"/>
    <col min="11" max="11" width="21.6640625" bestFit="1" customWidth="1"/>
    <col min="13" max="13" width="47.6640625" customWidth="1"/>
  </cols>
  <sheetData>
    <row r="1" spans="1:13" x14ac:dyDescent="0.3">
      <c r="A1" s="12" t="s">
        <v>24</v>
      </c>
      <c r="B1" t="s">
        <v>28</v>
      </c>
      <c r="C1" t="s">
        <v>31</v>
      </c>
      <c r="D1" t="s">
        <v>7</v>
      </c>
      <c r="E1" t="s">
        <v>55</v>
      </c>
      <c r="F1" t="s">
        <v>18</v>
      </c>
      <c r="G1" t="s">
        <v>20</v>
      </c>
      <c r="H1" t="s">
        <v>12</v>
      </c>
      <c r="I1" t="s">
        <v>13</v>
      </c>
      <c r="J1" t="s">
        <v>14</v>
      </c>
      <c r="K1" t="s">
        <v>15</v>
      </c>
    </row>
    <row r="2" spans="1:13" x14ac:dyDescent="0.3">
      <c r="A2" s="13" t="s">
        <v>29</v>
      </c>
      <c r="B2">
        <v>1</v>
      </c>
      <c r="C2" t="s">
        <v>35</v>
      </c>
      <c r="D2" t="str">
        <f t="shared" ref="D2:D22" si="0">C2</f>
        <v>Despesas de Pessoal</v>
      </c>
      <c r="E2" t="s">
        <v>56</v>
      </c>
      <c r="F2">
        <v>1</v>
      </c>
      <c r="G2" s="9">
        <v>0</v>
      </c>
      <c r="H2">
        <v>1</v>
      </c>
      <c r="I2" s="14" t="s">
        <v>32</v>
      </c>
      <c r="J2" s="9">
        <v>1</v>
      </c>
      <c r="K2" s="9" t="s">
        <v>32</v>
      </c>
      <c r="M2" s="11" t="str">
        <f>"INSERT INTO CP_"&amp;A2&amp;"s VALUES('"&amp;C2&amp;"','"&amp;D2&amp;"',"&amp;E2&amp;","&amp;F2&amp;","&amp;G2&amp;","&amp;H2&amp;","&amp;"GETDATE()"&amp;","&amp;J2&amp;","&amp;"GETDATE()"&amp;")"</f>
        <v>INSERT INTO CP_TipoDespesas VALUES('Despesas de Pessoal','Despesas de Pessoal',null,1,0,1,GETDATE(),1,GETDATE())</v>
      </c>
    </row>
    <row r="3" spans="1:13" x14ac:dyDescent="0.3">
      <c r="A3" s="13" t="s">
        <v>29</v>
      </c>
      <c r="B3">
        <v>2</v>
      </c>
      <c r="C3" t="s">
        <v>36</v>
      </c>
      <c r="D3" t="str">
        <f t="shared" si="0"/>
        <v>Remuneracoes certas e permanentes</v>
      </c>
      <c r="E3" t="s">
        <v>56</v>
      </c>
      <c r="F3">
        <v>1</v>
      </c>
      <c r="G3" s="9">
        <v>0</v>
      </c>
      <c r="H3">
        <v>1</v>
      </c>
      <c r="I3" s="14" t="s">
        <v>33</v>
      </c>
      <c r="J3" s="9">
        <v>1</v>
      </c>
      <c r="K3" s="9" t="s">
        <v>33</v>
      </c>
      <c r="M3" s="11" t="str">
        <f t="shared" ref="M3:M22" si="1">"INSERT INTO CP_"&amp;A3&amp;"s VALUES('"&amp;C3&amp;"','"&amp;D3&amp;"',"&amp;E3&amp;","&amp;F3&amp;","&amp;G3&amp;","&amp;H3&amp;","&amp;"GETDATE()"&amp;","&amp;J3&amp;","&amp;"GETDATE()"&amp;")"</f>
        <v>INSERT INTO CP_TipoDespesas VALUES('Remuneracoes certas e permanentes','Remuneracoes certas e permanentes',null,1,0,1,GETDATE(),1,GETDATE())</v>
      </c>
    </row>
    <row r="4" spans="1:13" x14ac:dyDescent="0.3">
      <c r="A4" s="13" t="s">
        <v>29</v>
      </c>
      <c r="B4">
        <v>3</v>
      </c>
      <c r="C4" t="s">
        <v>37</v>
      </c>
      <c r="D4" t="str">
        <f t="shared" si="0"/>
        <v>Abonos variáveis ou eventuais</v>
      </c>
      <c r="E4" t="s">
        <v>56</v>
      </c>
      <c r="F4">
        <v>1</v>
      </c>
      <c r="G4" s="9">
        <v>0</v>
      </c>
      <c r="H4">
        <v>1</v>
      </c>
      <c r="I4" s="14" t="s">
        <v>33</v>
      </c>
      <c r="J4" s="9">
        <v>1</v>
      </c>
      <c r="K4" s="9" t="s">
        <v>33</v>
      </c>
      <c r="M4" s="11" t="str">
        <f t="shared" si="1"/>
        <v>INSERT INTO CP_TipoDespesas VALUES('Abonos variáveis ou eventuais','Abonos variáveis ou eventuais',null,1,0,1,GETDATE(),1,GETDATE())</v>
      </c>
    </row>
    <row r="5" spans="1:13" x14ac:dyDescent="0.3">
      <c r="A5" s="13" t="s">
        <v>29</v>
      </c>
      <c r="B5">
        <v>4</v>
      </c>
      <c r="C5" t="s">
        <v>38</v>
      </c>
      <c r="D5" t="str">
        <f t="shared" si="0"/>
        <v>Segurança Social</v>
      </c>
      <c r="E5" t="s">
        <v>56</v>
      </c>
      <c r="F5">
        <v>1</v>
      </c>
      <c r="G5" s="9">
        <v>0</v>
      </c>
      <c r="H5">
        <v>1</v>
      </c>
      <c r="I5" s="14" t="s">
        <v>33</v>
      </c>
      <c r="J5" s="9">
        <v>1</v>
      </c>
      <c r="K5" s="9" t="s">
        <v>33</v>
      </c>
      <c r="M5" s="11" t="str">
        <f t="shared" si="1"/>
        <v>INSERT INTO CP_TipoDespesas VALUES('Segurança Social','Segurança Social',null,1,0,1,GETDATE(),1,GETDATE())</v>
      </c>
    </row>
    <row r="6" spans="1:13" x14ac:dyDescent="0.3">
      <c r="A6" s="13" t="s">
        <v>29</v>
      </c>
      <c r="B6">
        <v>5</v>
      </c>
      <c r="C6" t="s">
        <v>39</v>
      </c>
      <c r="D6" t="str">
        <f t="shared" si="0"/>
        <v>Aquisição de bens e serviços</v>
      </c>
      <c r="E6" t="s">
        <v>56</v>
      </c>
      <c r="F6">
        <v>1</v>
      </c>
      <c r="G6" s="9">
        <v>0</v>
      </c>
      <c r="H6">
        <v>1</v>
      </c>
      <c r="I6" s="14" t="s">
        <v>33</v>
      </c>
      <c r="J6" s="9">
        <v>1</v>
      </c>
      <c r="K6" s="9" t="s">
        <v>33</v>
      </c>
      <c r="M6" s="11" t="str">
        <f t="shared" si="1"/>
        <v>INSERT INTO CP_TipoDespesas VALUES('Aquisição de bens e serviços','Aquisição de bens e serviços',null,1,0,1,GETDATE(),1,GETDATE())</v>
      </c>
    </row>
    <row r="7" spans="1:13" x14ac:dyDescent="0.3">
      <c r="A7" s="13" t="s">
        <v>29</v>
      </c>
      <c r="B7">
        <v>6</v>
      </c>
      <c r="C7" t="s">
        <v>40</v>
      </c>
      <c r="D7" t="str">
        <f t="shared" si="0"/>
        <v>Juros</v>
      </c>
      <c r="E7" t="s">
        <v>56</v>
      </c>
      <c r="F7">
        <v>1</v>
      </c>
      <c r="G7" s="9">
        <v>0</v>
      </c>
      <c r="H7">
        <v>1</v>
      </c>
      <c r="I7" s="14" t="s">
        <v>33</v>
      </c>
      <c r="J7" s="9">
        <v>1</v>
      </c>
      <c r="K7" s="9" t="s">
        <v>33</v>
      </c>
      <c r="M7" s="11" t="str">
        <f t="shared" si="1"/>
        <v>INSERT INTO CP_TipoDespesas VALUES('Juros','Juros',null,1,0,1,GETDATE(),1,GETDATE())</v>
      </c>
    </row>
    <row r="8" spans="1:13" x14ac:dyDescent="0.3">
      <c r="A8" s="13" t="s">
        <v>29</v>
      </c>
      <c r="B8">
        <v>7</v>
      </c>
      <c r="C8" t="s">
        <v>41</v>
      </c>
      <c r="D8" t="str">
        <f t="shared" si="0"/>
        <v>Transferências Correntes</v>
      </c>
      <c r="E8" t="s">
        <v>56</v>
      </c>
      <c r="F8">
        <v>1</v>
      </c>
      <c r="G8" s="9">
        <v>0</v>
      </c>
      <c r="H8">
        <v>1</v>
      </c>
      <c r="I8" s="14" t="s">
        <v>33</v>
      </c>
      <c r="J8" s="9">
        <v>1</v>
      </c>
      <c r="K8" s="9" t="s">
        <v>33</v>
      </c>
      <c r="M8" s="11" t="str">
        <f t="shared" si="1"/>
        <v>INSERT INTO CP_TipoDespesas VALUES('Transferências Correntes','Transferências Correntes',null,1,0,1,GETDATE(),1,GETDATE())</v>
      </c>
    </row>
    <row r="9" spans="1:13" x14ac:dyDescent="0.3">
      <c r="A9" s="13" t="s">
        <v>29</v>
      </c>
      <c r="B9">
        <v>8</v>
      </c>
      <c r="C9" t="s">
        <v>42</v>
      </c>
      <c r="D9" t="str">
        <f t="shared" si="0"/>
        <v>Sociedades e quase-sociedades não financeiras</v>
      </c>
      <c r="E9" t="s">
        <v>56</v>
      </c>
      <c r="F9">
        <v>1</v>
      </c>
      <c r="G9" s="9">
        <v>0</v>
      </c>
      <c r="H9">
        <v>1</v>
      </c>
      <c r="I9" s="14" t="s">
        <v>33</v>
      </c>
      <c r="J9" s="9">
        <v>1</v>
      </c>
      <c r="K9" s="9" t="s">
        <v>33</v>
      </c>
      <c r="M9" s="11" t="str">
        <f t="shared" si="1"/>
        <v>INSERT INTO CP_TipoDespesas VALUES('Sociedades e quase-sociedades não financeiras','Sociedades e quase-sociedades não financeiras',null,1,0,1,GETDATE(),1,GETDATE())</v>
      </c>
    </row>
    <row r="10" spans="1:13" x14ac:dyDescent="0.3">
      <c r="A10" s="13" t="s">
        <v>29</v>
      </c>
      <c r="B10">
        <v>9</v>
      </c>
      <c r="C10" t="s">
        <v>43</v>
      </c>
      <c r="D10" t="str">
        <f t="shared" si="0"/>
        <v>Privadas</v>
      </c>
      <c r="E10" t="s">
        <v>56</v>
      </c>
      <c r="F10">
        <v>1</v>
      </c>
      <c r="G10" s="9">
        <v>0</v>
      </c>
      <c r="H10">
        <v>1</v>
      </c>
      <c r="I10" s="14" t="s">
        <v>33</v>
      </c>
      <c r="J10" s="9">
        <v>1</v>
      </c>
      <c r="K10" s="9" t="s">
        <v>33</v>
      </c>
      <c r="M10" s="11" t="str">
        <f t="shared" si="1"/>
        <v>INSERT INTO CP_TipoDespesas VALUES('Privadas','Privadas',null,1,0,1,GETDATE(),1,GETDATE())</v>
      </c>
    </row>
    <row r="11" spans="1:13" x14ac:dyDescent="0.3">
      <c r="A11" s="13" t="s">
        <v>29</v>
      </c>
      <c r="B11">
        <v>10</v>
      </c>
      <c r="C11" t="s">
        <v>44</v>
      </c>
      <c r="D11" t="str">
        <f t="shared" si="0"/>
        <v>Outros</v>
      </c>
      <c r="E11" t="s">
        <v>56</v>
      </c>
      <c r="F11">
        <v>1</v>
      </c>
      <c r="G11" s="9">
        <v>0</v>
      </c>
      <c r="H11">
        <v>1</v>
      </c>
      <c r="I11" s="14" t="s">
        <v>33</v>
      </c>
      <c r="J11" s="9">
        <v>1</v>
      </c>
      <c r="K11" s="9" t="s">
        <v>33</v>
      </c>
      <c r="M11" s="11" t="str">
        <f t="shared" si="1"/>
        <v>INSERT INTO CP_TipoDespesas VALUES('Outros','Outros',null,1,0,1,GETDATE(),1,GETDATE())</v>
      </c>
    </row>
    <row r="12" spans="1:13" x14ac:dyDescent="0.3">
      <c r="A12" s="13" t="s">
        <v>29</v>
      </c>
      <c r="B12">
        <v>11</v>
      </c>
      <c r="C12" t="s">
        <v>45</v>
      </c>
      <c r="D12" t="str">
        <f t="shared" si="0"/>
        <v>Administração central</v>
      </c>
      <c r="E12" t="s">
        <v>56</v>
      </c>
      <c r="F12">
        <v>1</v>
      </c>
      <c r="G12" s="9">
        <v>0</v>
      </c>
      <c r="H12">
        <v>1</v>
      </c>
      <c r="I12" s="14" t="s">
        <v>33</v>
      </c>
      <c r="J12" s="9">
        <v>1</v>
      </c>
      <c r="K12" s="9" t="s">
        <v>33</v>
      </c>
      <c r="M12" s="11" t="str">
        <f t="shared" si="1"/>
        <v>INSERT INTO CP_TipoDespesas VALUES('Administração central','Administração central',null,1,0,1,GETDATE(),1,GETDATE())</v>
      </c>
    </row>
    <row r="13" spans="1:13" x14ac:dyDescent="0.3">
      <c r="A13" s="13" t="s">
        <v>29</v>
      </c>
      <c r="B13">
        <v>12</v>
      </c>
      <c r="C13" t="s">
        <v>46</v>
      </c>
      <c r="D13" t="str">
        <f t="shared" si="0"/>
        <v>Administração local</v>
      </c>
      <c r="E13" t="s">
        <v>56</v>
      </c>
      <c r="F13">
        <v>1</v>
      </c>
      <c r="G13" s="9">
        <v>0</v>
      </c>
      <c r="H13">
        <v>1</v>
      </c>
      <c r="I13" s="14" t="s">
        <v>33</v>
      </c>
      <c r="J13" s="9">
        <v>1</v>
      </c>
      <c r="K13" s="9" t="s">
        <v>33</v>
      </c>
      <c r="M13" s="11" t="str">
        <f t="shared" si="1"/>
        <v>INSERT INTO CP_TipoDespesas VALUES('Administração local','Administração local',null,1,0,1,GETDATE(),1,GETDATE())</v>
      </c>
    </row>
    <row r="14" spans="1:13" x14ac:dyDescent="0.3">
      <c r="A14" s="13" t="s">
        <v>29</v>
      </c>
      <c r="B14">
        <v>13</v>
      </c>
      <c r="C14" t="s">
        <v>38</v>
      </c>
      <c r="D14" t="str">
        <f t="shared" si="0"/>
        <v>Segurança Social</v>
      </c>
      <c r="E14" t="s">
        <v>56</v>
      </c>
      <c r="F14">
        <v>1</v>
      </c>
      <c r="G14" s="9">
        <v>0</v>
      </c>
      <c r="H14">
        <v>1</v>
      </c>
      <c r="I14" s="14" t="s">
        <v>33</v>
      </c>
      <c r="J14" s="9">
        <v>1</v>
      </c>
      <c r="K14" s="9" t="s">
        <v>33</v>
      </c>
      <c r="M14" s="11" t="str">
        <f t="shared" si="1"/>
        <v>INSERT INTO CP_TipoDespesas VALUES('Segurança Social','Segurança Social',null,1,0,1,GETDATE(),1,GETDATE())</v>
      </c>
    </row>
    <row r="15" spans="1:13" x14ac:dyDescent="0.3">
      <c r="A15" s="13" t="s">
        <v>29</v>
      </c>
      <c r="B15">
        <v>14</v>
      </c>
      <c r="C15" t="s">
        <v>47</v>
      </c>
      <c r="D15" t="str">
        <f t="shared" si="0"/>
        <v>Instituições sem fins lucrativos</v>
      </c>
      <c r="E15" t="s">
        <v>56</v>
      </c>
      <c r="F15">
        <v>1</v>
      </c>
      <c r="G15" s="9">
        <v>0</v>
      </c>
      <c r="H15">
        <v>1</v>
      </c>
      <c r="I15" s="14" t="s">
        <v>33</v>
      </c>
      <c r="J15" s="9">
        <v>1</v>
      </c>
      <c r="K15" s="9" t="s">
        <v>33</v>
      </c>
      <c r="M15" s="11" t="str">
        <f t="shared" si="1"/>
        <v>INSERT INTO CP_TipoDespesas VALUES('Instituições sem fins lucrativos','Instituições sem fins lucrativos',null,1,0,1,GETDATE(),1,GETDATE())</v>
      </c>
    </row>
    <row r="16" spans="1:13" x14ac:dyDescent="0.3">
      <c r="A16" s="13" t="s">
        <v>29</v>
      </c>
      <c r="B16">
        <v>15</v>
      </c>
      <c r="C16" t="s">
        <v>48</v>
      </c>
      <c r="D16" t="str">
        <f t="shared" si="0"/>
        <v>Famílias</v>
      </c>
      <c r="E16" t="s">
        <v>56</v>
      </c>
      <c r="F16">
        <v>1</v>
      </c>
      <c r="G16" s="9">
        <v>0</v>
      </c>
      <c r="H16">
        <v>1</v>
      </c>
      <c r="I16" s="14" t="s">
        <v>33</v>
      </c>
      <c r="J16" s="9">
        <v>1</v>
      </c>
      <c r="K16" s="9" t="s">
        <v>33</v>
      </c>
      <c r="M16" s="11" t="str">
        <f t="shared" si="1"/>
        <v>INSERT INTO CP_TipoDespesas VALUES('Famílias','Famílias',null,1,0,1,GETDATE(),1,GETDATE())</v>
      </c>
    </row>
    <row r="17" spans="1:13" x14ac:dyDescent="0.3">
      <c r="A17" s="13" t="s">
        <v>29</v>
      </c>
      <c r="B17">
        <v>16</v>
      </c>
      <c r="C17" t="s">
        <v>49</v>
      </c>
      <c r="D17" t="str">
        <f t="shared" si="0"/>
        <v>Resto do mundo</v>
      </c>
      <c r="E17" t="s">
        <v>56</v>
      </c>
      <c r="F17">
        <v>1</v>
      </c>
      <c r="G17" s="9">
        <v>0</v>
      </c>
      <c r="H17">
        <v>1</v>
      </c>
      <c r="I17" s="14" t="s">
        <v>33</v>
      </c>
      <c r="J17" s="9">
        <v>1</v>
      </c>
      <c r="K17" s="9" t="s">
        <v>33</v>
      </c>
      <c r="M17" s="11" t="str">
        <f t="shared" si="1"/>
        <v>INSERT INTO CP_TipoDespesas VALUES('Resto do mundo','Resto do mundo',null,1,0,1,GETDATE(),1,GETDATE())</v>
      </c>
    </row>
    <row r="18" spans="1:13" x14ac:dyDescent="0.3">
      <c r="A18" s="13" t="s">
        <v>29</v>
      </c>
      <c r="B18">
        <v>17</v>
      </c>
      <c r="C18" t="s">
        <v>50</v>
      </c>
      <c r="D18" t="str">
        <f t="shared" si="0"/>
        <v>Outras Despesas Correntes</v>
      </c>
      <c r="E18" t="s">
        <v>56</v>
      </c>
      <c r="F18">
        <v>1</v>
      </c>
      <c r="G18" s="9">
        <v>0</v>
      </c>
      <c r="H18">
        <v>1</v>
      </c>
      <c r="I18" s="14" t="s">
        <v>33</v>
      </c>
      <c r="J18" s="9">
        <v>1</v>
      </c>
      <c r="K18" s="9" t="s">
        <v>33</v>
      </c>
      <c r="M18" s="11" t="str">
        <f t="shared" si="1"/>
        <v>INSERT INTO CP_TipoDespesas VALUES('Outras Despesas Correntes','Outras Despesas Correntes',null,1,0,1,GETDATE(),1,GETDATE())</v>
      </c>
    </row>
    <row r="19" spans="1:13" x14ac:dyDescent="0.3">
      <c r="A19" s="13" t="s">
        <v>29</v>
      </c>
      <c r="B19">
        <v>18</v>
      </c>
      <c r="C19" t="s">
        <v>51</v>
      </c>
      <c r="D19" t="str">
        <f t="shared" si="0"/>
        <v>Aquisição de Bens de Capital</v>
      </c>
      <c r="E19" t="s">
        <v>56</v>
      </c>
      <c r="F19">
        <v>1</v>
      </c>
      <c r="G19" s="9">
        <v>0</v>
      </c>
      <c r="H19">
        <v>1</v>
      </c>
      <c r="I19" s="14" t="s">
        <v>33</v>
      </c>
      <c r="J19" s="9">
        <v>1</v>
      </c>
      <c r="K19" s="9" t="s">
        <v>33</v>
      </c>
      <c r="M19" s="11" t="str">
        <f t="shared" si="1"/>
        <v>INSERT INTO CP_TipoDespesas VALUES('Aquisição de Bens de Capital','Aquisição de Bens de Capital',null,1,0,1,GETDATE(),1,GETDATE())</v>
      </c>
    </row>
    <row r="20" spans="1:13" x14ac:dyDescent="0.3">
      <c r="A20" s="13" t="s">
        <v>29</v>
      </c>
      <c r="B20">
        <v>19</v>
      </c>
      <c r="C20" t="s">
        <v>52</v>
      </c>
      <c r="D20" t="str">
        <f t="shared" si="0"/>
        <v>Transferencias de Capital</v>
      </c>
      <c r="E20" t="s">
        <v>56</v>
      </c>
      <c r="F20">
        <v>1</v>
      </c>
      <c r="G20" s="9">
        <v>0</v>
      </c>
      <c r="H20">
        <v>1</v>
      </c>
      <c r="I20" s="14" t="s">
        <v>33</v>
      </c>
      <c r="J20" s="9">
        <v>1</v>
      </c>
      <c r="K20" s="9" t="s">
        <v>33</v>
      </c>
      <c r="M20" s="11" t="str">
        <f t="shared" si="1"/>
        <v>INSERT INTO CP_TipoDespesas VALUES('Transferencias de Capital','Transferencias de Capital',null,1,0,1,GETDATE(),1,GETDATE())</v>
      </c>
    </row>
    <row r="21" spans="1:13" x14ac:dyDescent="0.3">
      <c r="A21" s="13" t="s">
        <v>29</v>
      </c>
      <c r="B21">
        <v>20</v>
      </c>
      <c r="C21" t="s">
        <v>53</v>
      </c>
      <c r="D21" t="str">
        <f t="shared" si="0"/>
        <v>Ativos Financeiros</v>
      </c>
      <c r="E21" t="s">
        <v>56</v>
      </c>
      <c r="F21">
        <v>1</v>
      </c>
      <c r="G21" s="9">
        <v>0</v>
      </c>
      <c r="H21">
        <v>1</v>
      </c>
      <c r="I21" s="14" t="s">
        <v>33</v>
      </c>
      <c r="J21" s="9">
        <v>1</v>
      </c>
      <c r="K21" s="9" t="s">
        <v>33</v>
      </c>
      <c r="M21" s="11" t="str">
        <f t="shared" si="1"/>
        <v>INSERT INTO CP_TipoDespesas VALUES('Ativos Financeiros','Ativos Financeiros',null,1,0,1,GETDATE(),1,GETDATE())</v>
      </c>
    </row>
    <row r="22" spans="1:13" x14ac:dyDescent="0.3">
      <c r="A22" s="13" t="s">
        <v>29</v>
      </c>
      <c r="B22">
        <v>21</v>
      </c>
      <c r="C22" t="s">
        <v>54</v>
      </c>
      <c r="D22" t="str">
        <f t="shared" si="0"/>
        <v>Passivos Financeiros</v>
      </c>
      <c r="E22" t="s">
        <v>56</v>
      </c>
      <c r="F22">
        <v>1</v>
      </c>
      <c r="G22" s="9">
        <v>0</v>
      </c>
      <c r="H22">
        <v>1</v>
      </c>
      <c r="I22" s="14" t="s">
        <v>33</v>
      </c>
      <c r="J22" s="9">
        <v>1</v>
      </c>
      <c r="K22" s="9" t="s">
        <v>33</v>
      </c>
      <c r="M22" s="11" t="str">
        <f t="shared" si="1"/>
        <v>INSERT INTO CP_TipoDespesas VALUES('Passivos Financeiros','Passivos Financeiros',null,1,0,1,GETDATE(),1,GETDATE())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ySplit="1" topLeftCell="A2" activePane="bottomLeft" state="frozen"/>
      <selection pane="bottomLeft" activeCell="S2" sqref="S2:S7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0.21875" bestFit="1" customWidth="1"/>
    <col min="4" max="4" width="15.33203125" bestFit="1" customWidth="1"/>
    <col min="5" max="5" width="11" bestFit="1" customWidth="1"/>
    <col min="6" max="6" width="15.109375" customWidth="1"/>
    <col min="7" max="7" width="12.44140625" customWidth="1"/>
    <col min="8" max="8" width="11.6640625" bestFit="1" customWidth="1"/>
    <col min="9" max="10" width="20.5546875" customWidth="1"/>
    <col min="11" max="11" width="11.5546875" bestFit="1" customWidth="1"/>
    <col min="12" max="12" width="8.44140625" bestFit="1" customWidth="1"/>
    <col min="13" max="13" width="11" bestFit="1" customWidth="1"/>
    <col min="14" max="14" width="10.6640625" bestFit="1" customWidth="1"/>
    <col min="15" max="15" width="21.6640625" bestFit="1" customWidth="1"/>
    <col min="16" max="16" width="11" bestFit="1" customWidth="1"/>
    <col min="17" max="17" width="21.6640625" bestFit="1" customWidth="1"/>
    <col min="19" max="19" width="47.6640625" customWidth="1"/>
  </cols>
  <sheetData>
    <row r="1" spans="1:19" x14ac:dyDescent="0.3">
      <c r="A1" s="12" t="s">
        <v>24</v>
      </c>
      <c r="B1" t="s">
        <v>28</v>
      </c>
      <c r="C1" t="s">
        <v>31</v>
      </c>
      <c r="D1" t="s">
        <v>202</v>
      </c>
      <c r="E1" t="s">
        <v>61</v>
      </c>
      <c r="F1" t="s">
        <v>34</v>
      </c>
      <c r="G1" t="s">
        <v>62</v>
      </c>
      <c r="H1" t="s">
        <v>63</v>
      </c>
      <c r="I1" t="s">
        <v>7</v>
      </c>
      <c r="J1" t="s">
        <v>126</v>
      </c>
      <c r="K1" t="s">
        <v>124</v>
      </c>
      <c r="L1" t="s">
        <v>18</v>
      </c>
      <c r="M1" t="s">
        <v>20</v>
      </c>
      <c r="N1" t="s">
        <v>12</v>
      </c>
      <c r="O1" t="s">
        <v>13</v>
      </c>
      <c r="P1" t="s">
        <v>14</v>
      </c>
      <c r="Q1" t="s">
        <v>15</v>
      </c>
    </row>
    <row r="2" spans="1:19" x14ac:dyDescent="0.3">
      <c r="A2" s="13" t="s">
        <v>58</v>
      </c>
      <c r="B2">
        <v>1</v>
      </c>
      <c r="C2" t="s">
        <v>203</v>
      </c>
      <c r="D2">
        <v>1</v>
      </c>
      <c r="E2">
        <v>11111111</v>
      </c>
      <c r="F2" s="16" t="s">
        <v>209</v>
      </c>
      <c r="G2">
        <v>0</v>
      </c>
      <c r="H2">
        <v>0</v>
      </c>
      <c r="I2" t="str">
        <f t="shared" ref="I2:I7" si="0">C2</f>
        <v>Continente</v>
      </c>
      <c r="J2" s="16" t="s">
        <v>215</v>
      </c>
      <c r="K2" t="s">
        <v>56</v>
      </c>
      <c r="L2">
        <v>1</v>
      </c>
      <c r="M2" s="9">
        <v>0</v>
      </c>
      <c r="N2">
        <v>1</v>
      </c>
      <c r="O2" t="s">
        <v>33</v>
      </c>
      <c r="P2" s="9">
        <v>1</v>
      </c>
      <c r="Q2" t="s">
        <v>33</v>
      </c>
      <c r="R2" s="10"/>
      <c r="S2" s="11" t="str">
        <f>"INSERT INTO R_"&amp;A2&amp;"s VALUES('"&amp;C2&amp;"','"&amp;D2&amp;"','"&amp;E2&amp;"','"&amp;F2&amp;"','"&amp;G2&amp;"','"&amp;H2&amp;"','"&amp;I2&amp;"','"&amp;J2&amp;"',"&amp;K2&amp;","&amp;M2&amp;","&amp;N2&amp;","&amp;"GETDATE()"&amp;","&amp;P2&amp;","&amp;"GETDATE()"&amp;")"</f>
        <v>INSERT INTO R_Suppliers VALUES('Continente','1','11111111','email1@refood.pt','0','0','Continente','http://google.com',null,0,1,GETDATE(),1,GETDATE())</v>
      </c>
    </row>
    <row r="3" spans="1:19" x14ac:dyDescent="0.3">
      <c r="A3" s="13" t="s">
        <v>58</v>
      </c>
      <c r="B3">
        <v>2</v>
      </c>
      <c r="C3" t="s">
        <v>204</v>
      </c>
      <c r="D3">
        <v>1</v>
      </c>
      <c r="E3">
        <v>2222222</v>
      </c>
      <c r="F3" s="16" t="s">
        <v>210</v>
      </c>
      <c r="G3">
        <v>0</v>
      </c>
      <c r="H3">
        <v>0</v>
      </c>
      <c r="I3" t="str">
        <f t="shared" si="0"/>
        <v>Pingo Doce</v>
      </c>
      <c r="J3" s="16" t="s">
        <v>215</v>
      </c>
      <c r="K3" t="s">
        <v>56</v>
      </c>
      <c r="L3">
        <v>1</v>
      </c>
      <c r="M3" s="9">
        <v>0</v>
      </c>
      <c r="N3">
        <v>1</v>
      </c>
      <c r="O3" t="s">
        <v>33</v>
      </c>
      <c r="P3" s="9">
        <v>1</v>
      </c>
      <c r="Q3" t="s">
        <v>33</v>
      </c>
      <c r="R3" s="10"/>
      <c r="S3" s="11" t="str">
        <f t="shared" ref="S3:S7" si="1">"INSERT INTO R_"&amp;A3&amp;"s VALUES('"&amp;C3&amp;"','"&amp;D3&amp;"','"&amp;E3&amp;"','"&amp;F3&amp;"','"&amp;G3&amp;"','"&amp;H3&amp;"','"&amp;I3&amp;"','"&amp;J3&amp;"',"&amp;K3&amp;","&amp;M3&amp;","&amp;N3&amp;","&amp;"GETDATE()"&amp;","&amp;P3&amp;","&amp;"GETDATE()"&amp;")"</f>
        <v>INSERT INTO R_Suppliers VALUES('Pingo Doce','1','2222222','email2@refood.pt','0','0','Pingo Doce','http://google.com',null,0,1,GETDATE(),1,GETDATE())</v>
      </c>
    </row>
    <row r="4" spans="1:19" x14ac:dyDescent="0.3">
      <c r="A4" s="13" t="s">
        <v>58</v>
      </c>
      <c r="B4">
        <v>3</v>
      </c>
      <c r="C4" t="s">
        <v>205</v>
      </c>
      <c r="D4">
        <v>1</v>
      </c>
      <c r="E4">
        <v>333333333</v>
      </c>
      <c r="F4" s="16" t="s">
        <v>211</v>
      </c>
      <c r="G4">
        <v>0</v>
      </c>
      <c r="H4">
        <v>0</v>
      </c>
      <c r="I4" t="str">
        <f t="shared" si="0"/>
        <v>Cantina</v>
      </c>
      <c r="J4" s="16" t="s">
        <v>215</v>
      </c>
      <c r="K4" t="s">
        <v>56</v>
      </c>
      <c r="L4">
        <v>1</v>
      </c>
      <c r="M4" s="9">
        <v>0</v>
      </c>
      <c r="N4">
        <v>1</v>
      </c>
      <c r="O4" t="s">
        <v>33</v>
      </c>
      <c r="P4" s="9">
        <v>1</v>
      </c>
      <c r="Q4" t="s">
        <v>33</v>
      </c>
      <c r="R4" s="10"/>
      <c r="S4" s="11" t="str">
        <f t="shared" si="1"/>
        <v>INSERT INTO R_Suppliers VALUES('Cantina','1','333333333','email3@refood.pt','0','0','Cantina','http://google.com',null,0,1,GETDATE(),1,GETDATE())</v>
      </c>
    </row>
    <row r="5" spans="1:19" x14ac:dyDescent="0.3">
      <c r="A5" s="13" t="s">
        <v>58</v>
      </c>
      <c r="B5">
        <v>4</v>
      </c>
      <c r="C5" t="s">
        <v>206</v>
      </c>
      <c r="D5">
        <v>1</v>
      </c>
      <c r="E5">
        <v>444444444</v>
      </c>
      <c r="F5" s="16" t="s">
        <v>212</v>
      </c>
      <c r="G5">
        <v>0</v>
      </c>
      <c r="H5">
        <v>0</v>
      </c>
      <c r="I5" t="str">
        <f t="shared" si="0"/>
        <v>Restaurante Laurentina</v>
      </c>
      <c r="J5" s="16" t="s">
        <v>215</v>
      </c>
      <c r="K5" t="s">
        <v>56</v>
      </c>
      <c r="L5">
        <v>1</v>
      </c>
      <c r="M5" s="9">
        <v>0</v>
      </c>
      <c r="N5">
        <v>1</v>
      </c>
      <c r="O5" t="s">
        <v>33</v>
      </c>
      <c r="P5" s="9">
        <v>1</v>
      </c>
      <c r="Q5" t="s">
        <v>33</v>
      </c>
      <c r="R5" s="10"/>
      <c r="S5" s="11" t="str">
        <f t="shared" si="1"/>
        <v>INSERT INTO R_Suppliers VALUES('Restaurante Laurentina','1','444444444','email4@refood.pt','0','0','Restaurante Laurentina','http://google.com',null,0,1,GETDATE(),1,GETDATE())</v>
      </c>
    </row>
    <row r="6" spans="1:19" x14ac:dyDescent="0.3">
      <c r="A6" s="13" t="s">
        <v>58</v>
      </c>
      <c r="B6">
        <v>5</v>
      </c>
      <c r="C6" t="s">
        <v>207</v>
      </c>
      <c r="D6">
        <v>2</v>
      </c>
      <c r="E6">
        <v>555555555</v>
      </c>
      <c r="F6" s="16" t="s">
        <v>213</v>
      </c>
      <c r="G6">
        <v>0</v>
      </c>
      <c r="H6">
        <v>0</v>
      </c>
      <c r="I6" t="str">
        <f t="shared" si="0"/>
        <v>Tasca</v>
      </c>
      <c r="J6" s="16" t="s">
        <v>215</v>
      </c>
      <c r="K6" t="s">
        <v>56</v>
      </c>
      <c r="L6">
        <v>1</v>
      </c>
      <c r="M6" s="9">
        <v>0</v>
      </c>
      <c r="N6">
        <v>1</v>
      </c>
      <c r="O6" t="s">
        <v>33</v>
      </c>
      <c r="P6" s="9">
        <v>1</v>
      </c>
      <c r="Q6" t="s">
        <v>33</v>
      </c>
      <c r="R6" s="10"/>
      <c r="S6" s="11" t="str">
        <f t="shared" si="1"/>
        <v>INSERT INTO R_Suppliers VALUES('Tasca','2','555555555','email5@refood.pt','0','0','Tasca','http://google.com',null,0,1,GETDATE(),1,GETDATE())</v>
      </c>
    </row>
    <row r="7" spans="1:19" x14ac:dyDescent="0.3">
      <c r="A7" s="13" t="s">
        <v>58</v>
      </c>
      <c r="B7">
        <v>6</v>
      </c>
      <c r="C7" t="s">
        <v>208</v>
      </c>
      <c r="D7">
        <v>2</v>
      </c>
      <c r="E7">
        <v>6666666666</v>
      </c>
      <c r="F7" s="16" t="s">
        <v>214</v>
      </c>
      <c r="G7">
        <v>0</v>
      </c>
      <c r="H7">
        <v>0</v>
      </c>
      <c r="I7" t="str">
        <f t="shared" si="0"/>
        <v>Café</v>
      </c>
      <c r="J7" s="16" t="s">
        <v>215</v>
      </c>
      <c r="K7" t="s">
        <v>56</v>
      </c>
      <c r="L7">
        <v>1</v>
      </c>
      <c r="M7" s="9">
        <v>0</v>
      </c>
      <c r="N7">
        <v>1</v>
      </c>
      <c r="O7" t="s">
        <v>33</v>
      </c>
      <c r="P7" s="9">
        <v>1</v>
      </c>
      <c r="Q7" t="s">
        <v>33</v>
      </c>
      <c r="R7" s="10"/>
      <c r="S7" s="11" t="str">
        <f t="shared" si="1"/>
        <v>INSERT INTO R_Suppliers VALUES('Café','2','6666666666','email6@refood.pt','0','0','Café','http://google.com',null,0,1,GETDATE(),1,GETDATE())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J2" r:id="rId7"/>
    <hyperlink ref="J3:J7" r:id="rId8" display="http://google.com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5"/>
  <sheetViews>
    <sheetView tabSelected="1" workbookViewId="0">
      <selection activeCell="B3" sqref="B3"/>
    </sheetView>
  </sheetViews>
  <sheetFormatPr defaultRowHeight="14.4" x14ac:dyDescent="0.3"/>
  <cols>
    <col min="1" max="1" width="6.21875" customWidth="1"/>
    <col min="2" max="2" width="26.6640625" style="22" bestFit="1" customWidth="1"/>
    <col min="3" max="3" width="51.44140625" style="22" customWidth="1"/>
    <col min="4" max="4" width="27.77734375" style="22" bestFit="1" customWidth="1"/>
    <col min="5" max="5" width="39.88671875" style="22" bestFit="1" customWidth="1"/>
  </cols>
  <sheetData>
    <row r="2" spans="2:5" x14ac:dyDescent="0.3">
      <c r="B2" s="18" t="s">
        <v>370</v>
      </c>
      <c r="C2" s="18" t="s">
        <v>470</v>
      </c>
      <c r="D2" s="19" t="s">
        <v>469</v>
      </c>
      <c r="E2" s="19" t="s">
        <v>468</v>
      </c>
    </row>
    <row r="3" spans="2:5" x14ac:dyDescent="0.3">
      <c r="B3" s="20" t="s">
        <v>373</v>
      </c>
      <c r="C3" s="20" t="s">
        <v>374</v>
      </c>
      <c r="D3" s="20"/>
      <c r="E3" s="20" t="s">
        <v>457</v>
      </c>
    </row>
    <row r="4" spans="2:5" x14ac:dyDescent="0.3">
      <c r="B4" s="21" t="s">
        <v>375</v>
      </c>
      <c r="C4" s="21" t="s">
        <v>376</v>
      </c>
      <c r="D4" s="21" t="s">
        <v>102</v>
      </c>
      <c r="E4" s="21" t="s">
        <v>471</v>
      </c>
    </row>
    <row r="5" spans="2:5" x14ac:dyDescent="0.3">
      <c r="B5" s="20" t="s">
        <v>377</v>
      </c>
      <c r="C5" s="20" t="s">
        <v>456</v>
      </c>
      <c r="D5" s="20"/>
      <c r="E5" s="20" t="s">
        <v>459</v>
      </c>
    </row>
    <row r="6" spans="2:5" x14ac:dyDescent="0.3">
      <c r="B6" s="21" t="s">
        <v>378</v>
      </c>
      <c r="C6" s="21" t="s">
        <v>379</v>
      </c>
      <c r="D6" s="21" t="s">
        <v>101</v>
      </c>
      <c r="E6" s="21" t="s">
        <v>471</v>
      </c>
    </row>
    <row r="7" spans="2:5" x14ac:dyDescent="0.3">
      <c r="B7" s="21" t="s">
        <v>371</v>
      </c>
      <c r="C7" s="21" t="s">
        <v>380</v>
      </c>
      <c r="D7" s="21" t="s">
        <v>104</v>
      </c>
      <c r="E7" s="21" t="s">
        <v>471</v>
      </c>
    </row>
    <row r="8" spans="2:5" x14ac:dyDescent="0.3">
      <c r="B8" s="20" t="s">
        <v>381</v>
      </c>
      <c r="C8" s="20" t="s">
        <v>382</v>
      </c>
      <c r="D8" s="20" t="s">
        <v>121</v>
      </c>
      <c r="E8" s="20" t="s">
        <v>472</v>
      </c>
    </row>
    <row r="9" spans="2:5" x14ac:dyDescent="0.3">
      <c r="B9" s="20" t="s">
        <v>383</v>
      </c>
      <c r="C9" s="20" t="s">
        <v>384</v>
      </c>
      <c r="D9" s="20"/>
      <c r="E9" s="20" t="s">
        <v>459</v>
      </c>
    </row>
    <row r="10" spans="2:5" x14ac:dyDescent="0.3">
      <c r="B10" s="21" t="s">
        <v>385</v>
      </c>
      <c r="C10" s="21" t="s">
        <v>386</v>
      </c>
      <c r="D10" s="21" t="s">
        <v>66</v>
      </c>
      <c r="E10" s="21" t="s">
        <v>471</v>
      </c>
    </row>
    <row r="11" spans="2:5" x14ac:dyDescent="0.3">
      <c r="B11" s="20" t="s">
        <v>387</v>
      </c>
      <c r="C11" s="20" t="s">
        <v>388</v>
      </c>
      <c r="D11" s="20"/>
      <c r="E11" s="20" t="s">
        <v>465</v>
      </c>
    </row>
    <row r="12" spans="2:5" x14ac:dyDescent="0.3">
      <c r="B12" s="21" t="s">
        <v>389</v>
      </c>
      <c r="C12" s="21" t="s">
        <v>390</v>
      </c>
      <c r="D12" s="21" t="s">
        <v>88</v>
      </c>
      <c r="E12" s="21" t="s">
        <v>471</v>
      </c>
    </row>
    <row r="13" spans="2:5" x14ac:dyDescent="0.3">
      <c r="B13" s="20" t="s">
        <v>391</v>
      </c>
      <c r="C13" s="20" t="s">
        <v>392</v>
      </c>
      <c r="D13" s="20"/>
      <c r="E13" s="20" t="s">
        <v>464</v>
      </c>
    </row>
    <row r="14" spans="2:5" x14ac:dyDescent="0.3">
      <c r="B14" s="20" t="s">
        <v>393</v>
      </c>
      <c r="C14" s="20" t="s">
        <v>394</v>
      </c>
      <c r="D14" s="20"/>
      <c r="E14" s="20" t="s">
        <v>457</v>
      </c>
    </row>
    <row r="15" spans="2:5" x14ac:dyDescent="0.3">
      <c r="B15" s="20" t="s">
        <v>372</v>
      </c>
      <c r="C15" s="20" t="s">
        <v>395</v>
      </c>
      <c r="D15" s="20"/>
      <c r="E15" s="20" t="s">
        <v>457</v>
      </c>
    </row>
    <row r="16" spans="2:5" x14ac:dyDescent="0.3">
      <c r="B16" s="21" t="s">
        <v>396</v>
      </c>
      <c r="C16" s="21" t="s">
        <v>397</v>
      </c>
      <c r="D16" s="21" t="s">
        <v>133</v>
      </c>
      <c r="E16" s="21" t="s">
        <v>471</v>
      </c>
    </row>
    <row r="17" spans="2:5" x14ac:dyDescent="0.3">
      <c r="B17" s="20" t="s">
        <v>398</v>
      </c>
      <c r="C17" s="20" t="s">
        <v>399</v>
      </c>
      <c r="D17" s="20"/>
      <c r="E17" s="20" t="s">
        <v>457</v>
      </c>
    </row>
    <row r="18" spans="2:5" x14ac:dyDescent="0.3">
      <c r="B18" s="20" t="s">
        <v>400</v>
      </c>
      <c r="C18" s="20" t="s">
        <v>401</v>
      </c>
      <c r="D18" s="20"/>
      <c r="E18" s="20" t="s">
        <v>457</v>
      </c>
    </row>
    <row r="19" spans="2:5" x14ac:dyDescent="0.3">
      <c r="B19" s="20" t="s">
        <v>402</v>
      </c>
      <c r="C19" s="20" t="s">
        <v>403</v>
      </c>
      <c r="D19" s="20"/>
      <c r="E19" s="20" t="s">
        <v>463</v>
      </c>
    </row>
    <row r="20" spans="2:5" x14ac:dyDescent="0.3">
      <c r="B20" s="20" t="s">
        <v>404</v>
      </c>
      <c r="C20" s="20" t="s">
        <v>405</v>
      </c>
      <c r="D20" s="20"/>
      <c r="E20" s="20" t="s">
        <v>457</v>
      </c>
    </row>
    <row r="21" spans="2:5" x14ac:dyDescent="0.3">
      <c r="B21" s="21" t="s">
        <v>406</v>
      </c>
      <c r="C21" s="21" t="s">
        <v>407</v>
      </c>
      <c r="D21" s="21" t="s">
        <v>178</v>
      </c>
      <c r="E21" s="21" t="s">
        <v>471</v>
      </c>
    </row>
    <row r="22" spans="2:5" x14ac:dyDescent="0.3">
      <c r="B22" s="20" t="s">
        <v>408</v>
      </c>
      <c r="C22" s="20" t="s">
        <v>409</v>
      </c>
      <c r="D22" s="20"/>
      <c r="E22" s="20" t="s">
        <v>462</v>
      </c>
    </row>
    <row r="23" spans="2:5" x14ac:dyDescent="0.3">
      <c r="B23" s="21" t="s">
        <v>410</v>
      </c>
      <c r="C23" s="21" t="s">
        <v>411</v>
      </c>
      <c r="D23" s="21" t="s">
        <v>70</v>
      </c>
      <c r="E23" s="21" t="s">
        <v>471</v>
      </c>
    </row>
    <row r="24" spans="2:5" x14ac:dyDescent="0.3">
      <c r="B24" s="20" t="s">
        <v>412</v>
      </c>
      <c r="C24" s="20" t="s">
        <v>413</v>
      </c>
      <c r="D24" s="20"/>
      <c r="E24" s="20" t="s">
        <v>457</v>
      </c>
    </row>
    <row r="25" spans="2:5" x14ac:dyDescent="0.3">
      <c r="B25" s="21" t="s">
        <v>414</v>
      </c>
      <c r="C25" s="21" t="s">
        <v>415</v>
      </c>
      <c r="D25" s="21" t="s">
        <v>174</v>
      </c>
      <c r="E25" s="21" t="s">
        <v>471</v>
      </c>
    </row>
    <row r="26" spans="2:5" x14ac:dyDescent="0.3">
      <c r="B26" s="21" t="s">
        <v>416</v>
      </c>
      <c r="C26" s="21" t="s">
        <v>417</v>
      </c>
      <c r="D26" s="21" t="s">
        <v>173</v>
      </c>
      <c r="E26" s="21" t="s">
        <v>471</v>
      </c>
    </row>
    <row r="27" spans="2:5" x14ac:dyDescent="0.3">
      <c r="B27" s="21" t="s">
        <v>418</v>
      </c>
      <c r="C27" s="21" t="s">
        <v>419</v>
      </c>
      <c r="D27" s="21" t="s">
        <v>72</v>
      </c>
      <c r="E27" s="21" t="s">
        <v>471</v>
      </c>
    </row>
    <row r="28" spans="2:5" x14ac:dyDescent="0.3">
      <c r="B28" s="21" t="s">
        <v>420</v>
      </c>
      <c r="C28" s="21" t="s">
        <v>421</v>
      </c>
      <c r="D28" s="21" t="s">
        <v>123</v>
      </c>
      <c r="E28" s="21" t="s">
        <v>471</v>
      </c>
    </row>
    <row r="29" spans="2:5" x14ac:dyDescent="0.3">
      <c r="B29" s="20" t="s">
        <v>422</v>
      </c>
      <c r="C29" s="20" t="s">
        <v>423</v>
      </c>
      <c r="D29" s="20"/>
      <c r="E29" s="20" t="s">
        <v>457</v>
      </c>
    </row>
    <row r="30" spans="2:5" x14ac:dyDescent="0.3">
      <c r="B30" s="21" t="s">
        <v>424</v>
      </c>
      <c r="C30" s="21" t="s">
        <v>425</v>
      </c>
      <c r="D30" s="21" t="s">
        <v>58</v>
      </c>
      <c r="E30" s="21" t="s">
        <v>471</v>
      </c>
    </row>
    <row r="31" spans="2:5" x14ac:dyDescent="0.3">
      <c r="B31" s="20" t="s">
        <v>426</v>
      </c>
      <c r="C31" s="20" t="s">
        <v>427</v>
      </c>
      <c r="D31" s="20"/>
      <c r="E31" s="20" t="s">
        <v>457</v>
      </c>
    </row>
    <row r="32" spans="2:5" x14ac:dyDescent="0.3">
      <c r="B32" s="20" t="s">
        <v>428</v>
      </c>
      <c r="C32" s="20" t="s">
        <v>429</v>
      </c>
      <c r="D32" s="20"/>
      <c r="E32" s="20" t="s">
        <v>457</v>
      </c>
    </row>
    <row r="33" spans="2:5" x14ac:dyDescent="0.3">
      <c r="B33" s="20" t="s">
        <v>430</v>
      </c>
      <c r="C33" s="20" t="s">
        <v>431</v>
      </c>
      <c r="D33" s="20"/>
      <c r="E33" s="20" t="s">
        <v>457</v>
      </c>
    </row>
    <row r="34" spans="2:5" x14ac:dyDescent="0.3">
      <c r="B34" s="20" t="s">
        <v>432</v>
      </c>
      <c r="C34" s="20" t="s">
        <v>433</v>
      </c>
      <c r="D34" s="20"/>
      <c r="E34" s="20" t="s">
        <v>457</v>
      </c>
    </row>
    <row r="35" spans="2:5" x14ac:dyDescent="0.3">
      <c r="B35" s="20" t="s">
        <v>434</v>
      </c>
      <c r="C35" s="20" t="s">
        <v>435</v>
      </c>
      <c r="D35" s="20"/>
      <c r="E35" s="20" t="s">
        <v>458</v>
      </c>
    </row>
    <row r="36" spans="2:5" x14ac:dyDescent="0.3">
      <c r="B36" s="21" t="s">
        <v>436</v>
      </c>
      <c r="C36" s="21" t="s">
        <v>437</v>
      </c>
      <c r="D36" s="21" t="s">
        <v>94</v>
      </c>
      <c r="E36" s="21" t="s">
        <v>471</v>
      </c>
    </row>
    <row r="37" spans="2:5" x14ac:dyDescent="0.3">
      <c r="B37" s="20" t="s">
        <v>438</v>
      </c>
      <c r="C37" s="20" t="s">
        <v>439</v>
      </c>
      <c r="D37" s="20"/>
      <c r="E37" s="20" t="s">
        <v>461</v>
      </c>
    </row>
    <row r="38" spans="2:5" x14ac:dyDescent="0.3">
      <c r="B38" s="21" t="s">
        <v>440</v>
      </c>
      <c r="C38" s="21" t="s">
        <v>441</v>
      </c>
      <c r="D38" s="21" t="s">
        <v>77</v>
      </c>
      <c r="E38" s="21" t="s">
        <v>471</v>
      </c>
    </row>
    <row r="39" spans="2:5" x14ac:dyDescent="0.3">
      <c r="B39" s="20" t="s">
        <v>442</v>
      </c>
      <c r="C39" s="20" t="s">
        <v>443</v>
      </c>
      <c r="D39" s="20"/>
      <c r="E39" s="20" t="s">
        <v>473</v>
      </c>
    </row>
    <row r="40" spans="2:5" x14ac:dyDescent="0.3">
      <c r="B40" s="20" t="s">
        <v>444</v>
      </c>
      <c r="C40" s="20" t="s">
        <v>445</v>
      </c>
      <c r="D40" s="20"/>
      <c r="E40" s="20" t="s">
        <v>460</v>
      </c>
    </row>
    <row r="41" spans="2:5" x14ac:dyDescent="0.3">
      <c r="B41" s="20" t="s">
        <v>446</v>
      </c>
      <c r="C41" s="20" t="s">
        <v>447</v>
      </c>
      <c r="D41" s="20"/>
      <c r="E41" s="20" t="s">
        <v>466</v>
      </c>
    </row>
    <row r="42" spans="2:5" x14ac:dyDescent="0.3">
      <c r="B42" s="21" t="s">
        <v>448</v>
      </c>
      <c r="C42" s="21" t="s">
        <v>449</v>
      </c>
      <c r="D42" s="21" t="s">
        <v>133</v>
      </c>
      <c r="E42" s="21" t="s">
        <v>471</v>
      </c>
    </row>
    <row r="43" spans="2:5" x14ac:dyDescent="0.3">
      <c r="B43" s="21" t="s">
        <v>450</v>
      </c>
      <c r="C43" s="21" t="s">
        <v>451</v>
      </c>
      <c r="D43" s="21" t="s">
        <v>65</v>
      </c>
      <c r="E43" s="21" t="s">
        <v>471</v>
      </c>
    </row>
    <row r="44" spans="2:5" x14ac:dyDescent="0.3">
      <c r="B44" s="21" t="s">
        <v>452</v>
      </c>
      <c r="C44" s="21" t="s">
        <v>453</v>
      </c>
      <c r="D44" s="21" t="s">
        <v>139</v>
      </c>
      <c r="E44" s="21" t="s">
        <v>471</v>
      </c>
    </row>
    <row r="45" spans="2:5" x14ac:dyDescent="0.3">
      <c r="B45" s="20" t="s">
        <v>454</v>
      </c>
      <c r="C45" s="20" t="s">
        <v>455</v>
      </c>
      <c r="D45" s="20"/>
      <c r="E45" s="20" t="s">
        <v>467</v>
      </c>
    </row>
  </sheetData>
  <autoFilter ref="B2:E4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Tables!$A$2:$A$71</xm:f>
          </x14:formula1>
          <xm:sqref>D3:D45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3"/>
  <sheetViews>
    <sheetView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</cols>
  <sheetData>
    <row r="1" spans="1:14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</row>
    <row r="2" spans="1:14" x14ac:dyDescent="0.3">
      <c r="C2" t="s">
        <v>57</v>
      </c>
      <c r="D2" t="str">
        <f>DataModel!D2</f>
        <v>Supplier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</row>
    <row r="3" spans="1:14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</row>
    <row r="4" spans="1:14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</row>
    <row r="5" spans="1:14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</row>
    <row r="6" spans="1:14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</row>
    <row r="7" spans="1:14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</row>
    <row r="8" spans="1:14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</row>
    <row r="9" spans="1:14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</row>
    <row r="10" spans="1:14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</row>
    <row r="11" spans="1:14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</row>
    <row r="12" spans="1:14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</row>
    <row r="13" spans="1:14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</row>
    <row r="14" spans="1:14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</row>
    <row r="15" spans="1:14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</row>
    <row r="16" spans="1:14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</row>
    <row r="17" spans="3:14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</row>
    <row r="18" spans="3:14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</row>
    <row r="19" spans="3:14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</row>
    <row r="20" spans="3:14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</row>
    <row r="21" spans="3:14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</row>
    <row r="22" spans="3:14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</row>
    <row r="23" spans="3:14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</row>
    <row r="24" spans="3:14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</row>
    <row r="25" spans="3:14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</row>
    <row r="26" spans="3:14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</row>
    <row r="27" spans="3:14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</row>
    <row r="28" spans="3:14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</row>
    <row r="29" spans="3:14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</row>
    <row r="30" spans="3:14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</row>
    <row r="31" spans="3:14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</row>
    <row r="32" spans="3:14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</row>
    <row r="33" spans="3:14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</row>
    <row r="34" spans="3:14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</row>
    <row r="35" spans="3:14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</row>
    <row r="36" spans="3:14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</row>
    <row r="37" spans="3:14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</row>
    <row r="38" spans="3:14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</row>
    <row r="39" spans="3:14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</row>
    <row r="40" spans="3:14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</row>
    <row r="41" spans="3:14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</row>
    <row r="42" spans="3:14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</row>
    <row r="43" spans="3:14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</row>
    <row r="44" spans="3:14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</row>
    <row r="45" spans="3:14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</row>
    <row r="46" spans="3:14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</row>
    <row r="47" spans="3:14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</row>
    <row r="48" spans="3:14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</row>
    <row r="49" spans="3:14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</row>
    <row r="50" spans="3:14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</row>
    <row r="51" spans="3:14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</row>
    <row r="52" spans="3:14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</row>
    <row r="53" spans="3:14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</row>
    <row r="54" spans="3:14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</row>
    <row r="55" spans="3:14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</row>
    <row r="56" spans="3:14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</row>
    <row r="57" spans="3:14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</row>
    <row r="58" spans="3:14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</row>
    <row r="59" spans="3:14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</row>
    <row r="60" spans="3:14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</row>
    <row r="61" spans="3:14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</row>
    <row r="62" spans="3:14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</row>
    <row r="63" spans="3:14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</row>
    <row r="64" spans="3:14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</row>
    <row r="65" spans="3:14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</row>
    <row r="66" spans="3:14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</row>
    <row r="67" spans="3:14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0" si="1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</row>
    <row r="68" spans="3:14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1"/>
        <v xml:space="preserve">    Description nvarchar(max) NULL,</v>
      </c>
    </row>
    <row r="69" spans="3:14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1"/>
        <v xml:space="preserve">    Active BIT NOT NULL,</v>
      </c>
    </row>
    <row r="70" spans="3:14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1"/>
        <v xml:space="preserve">    IsDeleted BIT NOT NULL,</v>
      </c>
    </row>
    <row r="71" spans="3:14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1"/>
        <v xml:space="preserve">    CreateBy INT NULL,</v>
      </c>
    </row>
    <row r="72" spans="3:14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1"/>
        <v xml:space="preserve">    CreateOn DATETIME NULL,</v>
      </c>
    </row>
    <row r="73" spans="3:14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1"/>
        <v xml:space="preserve">    UpdateBy INT NULL,</v>
      </c>
    </row>
    <row r="74" spans="3:14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1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</row>
    <row r="75" spans="3:14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1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</row>
    <row r="76" spans="3:14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1"/>
        <v xml:space="preserve">    BenificiaryId INT NULL,</v>
      </c>
    </row>
    <row r="77" spans="3:14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1"/>
        <v xml:space="preserve">    Name nvarchar(max) NULL,</v>
      </c>
    </row>
    <row r="78" spans="3:14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1"/>
        <v xml:space="preserve">    IsChild BIT NOT NULL,</v>
      </c>
    </row>
    <row r="79" spans="3:14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1"/>
        <v xml:space="preserve">    Description nvarchar(max) NULL,</v>
      </c>
    </row>
    <row r="80" spans="3:14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1"/>
        <v xml:space="preserve">    BirthDate DATETIME NULL,</v>
      </c>
    </row>
    <row r="81" spans="3:14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1"/>
        <v xml:space="preserve">    Active BIT NOT NULL,</v>
      </c>
    </row>
    <row r="82" spans="3:14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1"/>
        <v xml:space="preserve">    IsDeleted BIT NOT NULL,</v>
      </c>
    </row>
    <row r="83" spans="3:14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1"/>
        <v xml:space="preserve">    CreateBy INT NULL,</v>
      </c>
    </row>
    <row r="84" spans="3:14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1"/>
        <v xml:space="preserve">    CreateOn DATETIME NULL,</v>
      </c>
    </row>
    <row r="85" spans="3:14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1"/>
        <v xml:space="preserve">    UpdateBy INT NULL,</v>
      </c>
    </row>
    <row r="86" spans="3:14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1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</row>
    <row r="87" spans="3:14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1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</row>
    <row r="88" spans="3:14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1"/>
        <v xml:space="preserve">    Name nvarchar(max) NULL,</v>
      </c>
    </row>
    <row r="89" spans="3:14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1"/>
        <v xml:space="preserve">    Description nvarchar(max) NULL,</v>
      </c>
    </row>
    <row r="90" spans="3:14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1"/>
        <v xml:space="preserve">    Category nvarchar(max) NULL,</v>
      </c>
    </row>
    <row r="91" spans="3:14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1"/>
        <v xml:space="preserve">    Photo INT NULL,</v>
      </c>
    </row>
    <row r="92" spans="3:14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1"/>
        <v xml:space="preserve">    QuantityInStock FLOAT NULL,</v>
      </c>
    </row>
    <row r="93" spans="3:14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1"/>
        <v xml:space="preserve">    MinimumQuantityNeeded FLOAT NULL,</v>
      </c>
    </row>
    <row r="94" spans="3:14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1"/>
        <v xml:space="preserve">    PricePerUnit FLOAT NULL,</v>
      </c>
    </row>
    <row r="95" spans="3:14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1"/>
        <v xml:space="preserve">    StorageLocation nvarchar(max) NULL,</v>
      </c>
    </row>
    <row r="96" spans="3:14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1"/>
        <v xml:space="preserve">    Active BIT NOT NULL,</v>
      </c>
    </row>
    <row r="97" spans="3:14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1"/>
        <v xml:space="preserve">    IsDeleted BIT NOT NULL,</v>
      </c>
    </row>
    <row r="98" spans="3:14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1"/>
        <v xml:space="preserve">    CreateBy INT NULL,</v>
      </c>
    </row>
    <row r="99" spans="3:14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1"/>
        <v xml:space="preserve">    CreateOn DATETIME NULL,</v>
      </c>
    </row>
    <row r="100" spans="3:14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1"/>
        <v xml:space="preserve">    UpdateBy INT NULL,</v>
      </c>
    </row>
    <row r="101" spans="3:14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1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</row>
    <row r="102" spans="3:14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1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</row>
    <row r="103" spans="3:14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1"/>
        <v xml:space="preserve">    Name nvarchar(max) NULL,</v>
      </c>
    </row>
    <row r="104" spans="3:14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1"/>
        <v xml:space="preserve">    RouteTypeId INT NULL,</v>
      </c>
    </row>
    <row r="105" spans="3:14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1"/>
        <v xml:space="preserve">    TransportTypeId INT NULL,</v>
      </c>
    </row>
    <row r="106" spans="3:14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1"/>
        <v xml:space="preserve">    Description nvarchar(max) NULL,</v>
      </c>
    </row>
    <row r="107" spans="3:14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1"/>
        <v xml:space="preserve">    StartHour DATETIME NULL,</v>
      </c>
    </row>
    <row r="108" spans="3:14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1"/>
        <v xml:space="preserve">    EstimatedDuration INT NULL,</v>
      </c>
    </row>
    <row r="109" spans="3:14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1"/>
        <v xml:space="preserve">    TotalDistance FLOAT NULL,</v>
      </c>
    </row>
    <row r="110" spans="3:14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1"/>
        <v xml:space="preserve">    RouteDayOfTheWeek nvarchar(max) NULL,</v>
      </c>
    </row>
    <row r="111" spans="3:14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1"/>
        <v xml:space="preserve">    Active BIT NOT NULL,</v>
      </c>
    </row>
    <row r="112" spans="3:14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1"/>
        <v xml:space="preserve">    IsDeleted BIT NOT NULL,</v>
      </c>
    </row>
    <row r="113" spans="3:14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1"/>
        <v xml:space="preserve">    CreateBy INT NULL,</v>
      </c>
    </row>
    <row r="114" spans="3:14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1"/>
        <v xml:space="preserve">    CreateOn DATETIME NULL,</v>
      </c>
    </row>
    <row r="115" spans="3:14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1"/>
        <v xml:space="preserve">    UpdateBy INT NULL,</v>
      </c>
    </row>
    <row r="116" spans="3:14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1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</row>
    <row r="117" spans="3:14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1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</row>
    <row r="118" spans="3:14" x14ac:dyDescent="0.3">
      <c r="C118" t="s">
        <v>57</v>
      </c>
      <c r="D118" s="1" t="s">
        <v>71</v>
      </c>
      <c r="E118" t="s">
        <v>31</v>
      </c>
      <c r="F118" t="s">
        <v>27</v>
      </c>
      <c r="J118" s="7" t="s">
        <v>9</v>
      </c>
      <c r="N118" t="str">
        <f t="shared" si="1"/>
        <v xml:space="preserve">    Name nvarchar(max) NOT NULL,</v>
      </c>
    </row>
    <row r="119" spans="3:14" x14ac:dyDescent="0.3">
      <c r="C119" t="s">
        <v>57</v>
      </c>
      <c r="D119" s="1" t="s">
        <v>71</v>
      </c>
      <c r="E119" t="s">
        <v>62</v>
      </c>
      <c r="F119" t="s">
        <v>19</v>
      </c>
      <c r="N119" t="str">
        <f t="shared" si="1"/>
        <v xml:space="preserve">    Latitude FLOAT NULL,</v>
      </c>
    </row>
    <row r="120" spans="3:14" x14ac:dyDescent="0.3">
      <c r="C120" t="s">
        <v>57</v>
      </c>
      <c r="D120" s="1" t="s">
        <v>71</v>
      </c>
      <c r="E120" t="s">
        <v>63</v>
      </c>
      <c r="F120" t="s">
        <v>19</v>
      </c>
      <c r="N120" t="str">
        <f t="shared" si="1"/>
        <v xml:space="preserve">    Longitude FLOAT NULL,</v>
      </c>
    </row>
    <row r="121" spans="3:14" x14ac:dyDescent="0.3">
      <c r="C121" t="s">
        <v>57</v>
      </c>
      <c r="D121" s="1" t="s">
        <v>71</v>
      </c>
      <c r="E121" t="s">
        <v>124</v>
      </c>
      <c r="F121" t="s">
        <v>8</v>
      </c>
      <c r="H121" s="7" t="s">
        <v>9</v>
      </c>
      <c r="N121" t="str">
        <f t="shared" si="1"/>
        <v xml:space="preserve">    AddressId INT NULL,</v>
      </c>
    </row>
    <row r="122" spans="3:14" x14ac:dyDescent="0.3">
      <c r="C122" t="s">
        <v>57</v>
      </c>
      <c r="D122" s="1" t="s">
        <v>71</v>
      </c>
      <c r="E122" t="s">
        <v>164</v>
      </c>
      <c r="F122" t="s">
        <v>8</v>
      </c>
      <c r="J122" s="7" t="s">
        <v>9</v>
      </c>
      <c r="N122" t="str">
        <f t="shared" si="1"/>
        <v xml:space="preserve">    EstimatedTimeArrival INT NOT NULL,</v>
      </c>
    </row>
    <row r="123" spans="3:14" x14ac:dyDescent="0.3">
      <c r="C123" t="s">
        <v>57</v>
      </c>
      <c r="D123" s="1" t="s">
        <v>71</v>
      </c>
      <c r="E123" t="s">
        <v>165</v>
      </c>
      <c r="F123" t="s">
        <v>11</v>
      </c>
      <c r="N123" t="str">
        <f t="shared" si="1"/>
        <v xml:space="preserve">    MinimumTime DATETIME NULL,</v>
      </c>
    </row>
    <row r="124" spans="3:14" x14ac:dyDescent="0.3">
      <c r="C124" t="s">
        <v>57</v>
      </c>
      <c r="D124" s="1" t="s">
        <v>71</v>
      </c>
      <c r="E124" t="s">
        <v>166</v>
      </c>
      <c r="F124" t="s">
        <v>11</v>
      </c>
      <c r="N124" t="str">
        <f t="shared" si="1"/>
        <v xml:space="preserve">    MaximumTime DATETIME NULL,</v>
      </c>
    </row>
    <row r="125" spans="3:14" x14ac:dyDescent="0.3">
      <c r="C125" t="s">
        <v>57</v>
      </c>
      <c r="D125" s="1" t="s">
        <v>71</v>
      </c>
      <c r="E125" t="s">
        <v>18</v>
      </c>
      <c r="F125" t="s">
        <v>10</v>
      </c>
      <c r="J125" s="7" t="s">
        <v>9</v>
      </c>
      <c r="N125" t="str">
        <f t="shared" si="1"/>
        <v xml:space="preserve">    Active BIT NOT NULL,</v>
      </c>
    </row>
    <row r="126" spans="3:14" x14ac:dyDescent="0.3">
      <c r="C126" t="s">
        <v>57</v>
      </c>
      <c r="D126" s="1" t="s">
        <v>71</v>
      </c>
      <c r="E126" t="s">
        <v>20</v>
      </c>
      <c r="F126" t="s">
        <v>10</v>
      </c>
      <c r="J126" s="7" t="s">
        <v>9</v>
      </c>
      <c r="N126" t="str">
        <f t="shared" si="1"/>
        <v xml:space="preserve">    IsDeleted BIT NOT NULL,</v>
      </c>
    </row>
    <row r="127" spans="3:14" x14ac:dyDescent="0.3">
      <c r="C127" t="s">
        <v>57</v>
      </c>
      <c r="D127" s="1" t="s">
        <v>71</v>
      </c>
      <c r="E127" t="s">
        <v>12</v>
      </c>
      <c r="F127" t="s">
        <v>8</v>
      </c>
      <c r="N127" t="str">
        <f t="shared" si="1"/>
        <v xml:space="preserve">    CreateBy INT NULL,</v>
      </c>
    </row>
    <row r="128" spans="3:14" x14ac:dyDescent="0.3">
      <c r="C128" t="s">
        <v>57</v>
      </c>
      <c r="D128" s="1" t="s">
        <v>71</v>
      </c>
      <c r="E128" t="s">
        <v>13</v>
      </c>
      <c r="F128" t="s">
        <v>11</v>
      </c>
      <c r="N128" t="str">
        <f t="shared" si="1"/>
        <v xml:space="preserve">    CreateOn DATETIME NULL,</v>
      </c>
    </row>
    <row r="129" spans="3:14" x14ac:dyDescent="0.3">
      <c r="C129" t="s">
        <v>57</v>
      </c>
      <c r="D129" s="1" t="s">
        <v>71</v>
      </c>
      <c r="E129" t="s">
        <v>14</v>
      </c>
      <c r="F129" t="s">
        <v>8</v>
      </c>
      <c r="N129" t="str">
        <f t="shared" si="1"/>
        <v xml:space="preserve">    UpdateBy INT NULL,</v>
      </c>
    </row>
    <row r="130" spans="3:14" x14ac:dyDescent="0.3">
      <c r="C130" t="s">
        <v>57</v>
      </c>
      <c r="D130" s="1" t="s">
        <v>71</v>
      </c>
      <c r="E130" t="s">
        <v>15</v>
      </c>
      <c r="F130" t="s">
        <v>11</v>
      </c>
      <c r="N130" t="str">
        <f t="shared" si="1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</row>
    <row r="131" spans="3:14" x14ac:dyDescent="0.3">
      <c r="C131" t="s">
        <v>57</v>
      </c>
      <c r="D131" s="1" t="s">
        <v>72</v>
      </c>
      <c r="E131" t="s">
        <v>167</v>
      </c>
      <c r="F131" t="s">
        <v>8</v>
      </c>
      <c r="G131" s="7" t="s">
        <v>9</v>
      </c>
      <c r="J131" s="7" t="s">
        <v>9</v>
      </c>
      <c r="N131" t="str">
        <f t="shared" ref="N131:N194" si="2">IF(EXACT(D130,D131),"",
"/************************************************************/
/*****              " &amp; C131 &amp; D131 &amp; "                    *****/
/************************************************************/
IF  EXISTS (SELECT * FROM sys.objects WHERE object_id = OBJECT_ID(N'" &amp; A131 &amp; "[" &amp; B131 &amp; C131 &amp; D131 &amp; "]') AND type in (N'U'))
DROP TABLE " &amp; A131 &amp; "[" &amp; B131 &amp; C131 &amp; D131 &amp; "]
GO
CREATE TABLE " &amp; A131 &amp; B131 &amp; C131 &amp; D131 &amp; "
    (
") &amp; "    " &amp; E131 &amp; " " &amp; F131 &amp; IF(EXACT(J131, "X"), " NOT NULL", " NULL") &amp; IF(AND(EXACT(G131,"X"),NOT(EXACT(H131,"X")))," IDENTITY (1, 1)","") &amp; IF(EXACT(D132,D131),",","")
&amp; IF(EXACT(D132,D131),"","
    )  ON [PRIMARY]
GO
ALTER TABLE " &amp; A131 &amp; B131 &amp; C131 &amp; D131 &amp; " ADD CONSTRAINT
    PK_" &amp; B131 &amp; C131 &amp; D131 &amp; " PRIMARY KEY CLUSTERED 
    (
    " &amp; D131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</row>
    <row r="132" spans="3:14" x14ac:dyDescent="0.3">
      <c r="C132" t="s">
        <v>57</v>
      </c>
      <c r="D132" s="1" t="s">
        <v>72</v>
      </c>
      <c r="E132" t="s">
        <v>31</v>
      </c>
      <c r="F132" t="s">
        <v>27</v>
      </c>
      <c r="N132" t="str">
        <f t="shared" si="2"/>
        <v xml:space="preserve">    Name nvarchar(max) NULL,</v>
      </c>
    </row>
    <row r="133" spans="3:14" x14ac:dyDescent="0.3">
      <c r="C133" t="s">
        <v>57</v>
      </c>
      <c r="D133" s="1" t="s">
        <v>72</v>
      </c>
      <c r="E133" t="s">
        <v>168</v>
      </c>
      <c r="F133" t="s">
        <v>27</v>
      </c>
      <c r="N133" t="str">
        <f t="shared" si="2"/>
        <v xml:space="preserve">    PersonResponsible nvarchar(max) NULL,</v>
      </c>
    </row>
    <row r="134" spans="3:14" x14ac:dyDescent="0.3">
      <c r="C134" t="s">
        <v>57</v>
      </c>
      <c r="D134" s="1" t="s">
        <v>72</v>
      </c>
      <c r="E134" t="s">
        <v>86</v>
      </c>
      <c r="F134" t="s">
        <v>8</v>
      </c>
      <c r="N134" t="str">
        <f t="shared" si="2"/>
        <v xml:space="preserve">    Photo INT NULL,</v>
      </c>
    </row>
    <row r="135" spans="3:14" x14ac:dyDescent="0.3">
      <c r="C135" t="s">
        <v>57</v>
      </c>
      <c r="D135" s="1" t="s">
        <v>72</v>
      </c>
      <c r="E135" t="s">
        <v>124</v>
      </c>
      <c r="F135" t="s">
        <v>8</v>
      </c>
      <c r="N135" t="str">
        <f t="shared" si="2"/>
        <v xml:space="preserve">    AddressId INT NULL,</v>
      </c>
    </row>
    <row r="136" spans="3:14" x14ac:dyDescent="0.3">
      <c r="C136" t="s">
        <v>57</v>
      </c>
      <c r="D136" s="1" t="s">
        <v>72</v>
      </c>
      <c r="E136" t="s">
        <v>169</v>
      </c>
      <c r="F136" t="s">
        <v>11</v>
      </c>
      <c r="H136" s="7" t="s">
        <v>9</v>
      </c>
      <c r="N136" t="str">
        <f t="shared" si="2"/>
        <v xml:space="preserve">    OpeningDate DATETIME NULL,</v>
      </c>
    </row>
    <row r="137" spans="3:14" x14ac:dyDescent="0.3">
      <c r="C137" t="s">
        <v>57</v>
      </c>
      <c r="D137" s="1" t="s">
        <v>72</v>
      </c>
      <c r="E137" t="s">
        <v>170</v>
      </c>
      <c r="F137" t="s">
        <v>27</v>
      </c>
      <c r="N137" t="str">
        <f t="shared" si="2"/>
        <v xml:space="preserve">    PrimaryPhoneNumber nvarchar(max) NULL,</v>
      </c>
    </row>
    <row r="138" spans="3:14" x14ac:dyDescent="0.3">
      <c r="C138" t="s">
        <v>57</v>
      </c>
      <c r="D138" s="1" t="s">
        <v>72</v>
      </c>
      <c r="E138" t="s">
        <v>171</v>
      </c>
      <c r="F138" t="s">
        <v>27</v>
      </c>
      <c r="N138" t="str">
        <f t="shared" si="2"/>
        <v xml:space="preserve">    PrimaryEmail nvarchar(max) NULL,</v>
      </c>
    </row>
    <row r="139" spans="3:14" x14ac:dyDescent="0.3">
      <c r="C139" t="s">
        <v>57</v>
      </c>
      <c r="D139" s="1" t="s">
        <v>72</v>
      </c>
      <c r="E139" t="s">
        <v>18</v>
      </c>
      <c r="F139" t="s">
        <v>10</v>
      </c>
      <c r="J139" s="7" t="s">
        <v>9</v>
      </c>
      <c r="N139" t="str">
        <f t="shared" si="2"/>
        <v xml:space="preserve">    Active BIT NOT NULL,</v>
      </c>
    </row>
    <row r="140" spans="3:14" x14ac:dyDescent="0.3">
      <c r="C140" t="s">
        <v>57</v>
      </c>
      <c r="D140" s="1" t="s">
        <v>72</v>
      </c>
      <c r="E140" t="s">
        <v>20</v>
      </c>
      <c r="F140" t="s">
        <v>10</v>
      </c>
      <c r="J140" s="7" t="s">
        <v>9</v>
      </c>
      <c r="N140" t="str">
        <f t="shared" si="2"/>
        <v xml:space="preserve">    IsDeleted BIT NOT NULL,</v>
      </c>
    </row>
    <row r="141" spans="3:14" x14ac:dyDescent="0.3">
      <c r="C141" t="s">
        <v>57</v>
      </c>
      <c r="D141" s="1" t="s">
        <v>72</v>
      </c>
      <c r="E141" t="s">
        <v>12</v>
      </c>
      <c r="F141" t="s">
        <v>8</v>
      </c>
      <c r="N141" t="str">
        <f t="shared" si="2"/>
        <v xml:space="preserve">    CreateBy INT NULL,</v>
      </c>
    </row>
    <row r="142" spans="3:14" x14ac:dyDescent="0.3">
      <c r="C142" t="s">
        <v>57</v>
      </c>
      <c r="D142" s="1" t="s">
        <v>72</v>
      </c>
      <c r="E142" t="s">
        <v>13</v>
      </c>
      <c r="F142" t="s">
        <v>11</v>
      </c>
      <c r="N142" t="str">
        <f t="shared" si="2"/>
        <v xml:space="preserve">    CreateOn DATETIME NULL,</v>
      </c>
    </row>
    <row r="143" spans="3:14" x14ac:dyDescent="0.3">
      <c r="C143" t="s">
        <v>57</v>
      </c>
      <c r="D143" s="1" t="s">
        <v>72</v>
      </c>
      <c r="E143" t="s">
        <v>14</v>
      </c>
      <c r="F143" t="s">
        <v>8</v>
      </c>
      <c r="N143" t="str">
        <f t="shared" si="2"/>
        <v xml:space="preserve">    UpdateBy INT NULL,</v>
      </c>
    </row>
    <row r="144" spans="3:14" x14ac:dyDescent="0.3">
      <c r="C144" t="s">
        <v>57</v>
      </c>
      <c r="D144" s="1" t="s">
        <v>72</v>
      </c>
      <c r="E144" t="s">
        <v>15</v>
      </c>
      <c r="F144" t="s">
        <v>11</v>
      </c>
      <c r="N144" t="str">
        <f t="shared" si="2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</row>
    <row r="145" spans="3:14" x14ac:dyDescent="0.3">
      <c r="C145" t="s">
        <v>57</v>
      </c>
      <c r="D145" s="1" t="s">
        <v>73</v>
      </c>
      <c r="E145" t="s">
        <v>180</v>
      </c>
      <c r="F145" t="s">
        <v>8</v>
      </c>
      <c r="G145" s="7" t="s">
        <v>9</v>
      </c>
      <c r="J145" s="7" t="s">
        <v>9</v>
      </c>
      <c r="N145" t="str">
        <f t="shared" si="2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</row>
    <row r="146" spans="3:14" x14ac:dyDescent="0.3">
      <c r="C146" t="s">
        <v>57</v>
      </c>
      <c r="D146" s="1" t="s">
        <v>73</v>
      </c>
      <c r="E146" t="s">
        <v>31</v>
      </c>
      <c r="F146" t="s">
        <v>27</v>
      </c>
      <c r="J146" s="7" t="s">
        <v>9</v>
      </c>
      <c r="N146" t="str">
        <f t="shared" si="2"/>
        <v xml:space="preserve">    Name nvarchar(max) NOT NULL,</v>
      </c>
    </row>
    <row r="147" spans="3:14" x14ac:dyDescent="0.3">
      <c r="C147" t="s">
        <v>57</v>
      </c>
      <c r="D147" s="1" t="s">
        <v>73</v>
      </c>
      <c r="E147" t="s">
        <v>7</v>
      </c>
      <c r="F147" t="s">
        <v>27</v>
      </c>
      <c r="N147" t="str">
        <f t="shared" si="2"/>
        <v xml:space="preserve">    Description nvarchar(max) NULL,</v>
      </c>
    </row>
    <row r="148" spans="3:14" x14ac:dyDescent="0.3">
      <c r="C148" t="s">
        <v>57</v>
      </c>
      <c r="D148" s="1" t="s">
        <v>73</v>
      </c>
      <c r="E148" t="s">
        <v>181</v>
      </c>
      <c r="F148" t="s">
        <v>27</v>
      </c>
      <c r="N148" t="str">
        <f t="shared" si="2"/>
        <v xml:space="preserve">    FoodCategory nvarchar(max) NULL,</v>
      </c>
    </row>
    <row r="149" spans="3:14" x14ac:dyDescent="0.3">
      <c r="C149" t="s">
        <v>57</v>
      </c>
      <c r="D149" s="1" t="s">
        <v>73</v>
      </c>
      <c r="E149" t="s">
        <v>182</v>
      </c>
      <c r="F149" t="s">
        <v>8</v>
      </c>
      <c r="N149" t="str">
        <f t="shared" si="2"/>
        <v xml:space="preserve">    Calories INT NULL,</v>
      </c>
    </row>
    <row r="150" spans="3:14" x14ac:dyDescent="0.3">
      <c r="C150" t="s">
        <v>57</v>
      </c>
      <c r="D150" s="1" t="s">
        <v>73</v>
      </c>
      <c r="E150" t="s">
        <v>183</v>
      </c>
      <c r="F150" t="s">
        <v>11</v>
      </c>
      <c r="N150" t="str">
        <f t="shared" si="2"/>
        <v xml:space="preserve">    AverageExpirationTime DATETIME NULL,</v>
      </c>
    </row>
    <row r="151" spans="3:14" x14ac:dyDescent="0.3">
      <c r="C151" t="s">
        <v>57</v>
      </c>
      <c r="D151" s="1" t="s">
        <v>73</v>
      </c>
      <c r="E151" t="s">
        <v>184</v>
      </c>
      <c r="F151" t="s">
        <v>10</v>
      </c>
      <c r="J151" s="7" t="s">
        <v>9</v>
      </c>
      <c r="N151" t="str">
        <f t="shared" si="2"/>
        <v xml:space="preserve">    Liquid BIT NOT NULL,</v>
      </c>
    </row>
    <row r="152" spans="3:14" x14ac:dyDescent="0.3">
      <c r="C152" t="s">
        <v>57</v>
      </c>
      <c r="D152" s="1" t="s">
        <v>73</v>
      </c>
      <c r="E152" t="s">
        <v>185</v>
      </c>
      <c r="F152" t="s">
        <v>10</v>
      </c>
      <c r="J152" s="7" t="s">
        <v>9</v>
      </c>
      <c r="N152" t="str">
        <f t="shared" si="2"/>
        <v xml:space="preserve">    NeedsRefrigeration BIT NOT NULL,</v>
      </c>
    </row>
    <row r="153" spans="3:14" x14ac:dyDescent="0.3">
      <c r="C153" t="s">
        <v>57</v>
      </c>
      <c r="D153" s="1" t="s">
        <v>73</v>
      </c>
      <c r="E153" t="s">
        <v>18</v>
      </c>
      <c r="F153" t="s">
        <v>10</v>
      </c>
      <c r="J153" s="7" t="s">
        <v>9</v>
      </c>
      <c r="N153" t="str">
        <f t="shared" si="2"/>
        <v xml:space="preserve">    Active BIT NOT NULL,</v>
      </c>
    </row>
    <row r="154" spans="3:14" x14ac:dyDescent="0.3">
      <c r="C154" t="s">
        <v>57</v>
      </c>
      <c r="D154" s="1" t="s">
        <v>73</v>
      </c>
      <c r="E154" t="s">
        <v>20</v>
      </c>
      <c r="F154" t="s">
        <v>10</v>
      </c>
      <c r="J154" s="7" t="s">
        <v>9</v>
      </c>
      <c r="N154" t="str">
        <f t="shared" si="2"/>
        <v xml:space="preserve">    IsDeleted BIT NOT NULL,</v>
      </c>
    </row>
    <row r="155" spans="3:14" x14ac:dyDescent="0.3">
      <c r="C155" t="s">
        <v>57</v>
      </c>
      <c r="D155" s="1" t="s">
        <v>73</v>
      </c>
      <c r="E155" t="s">
        <v>12</v>
      </c>
      <c r="F155" t="s">
        <v>8</v>
      </c>
      <c r="N155" t="str">
        <f t="shared" si="2"/>
        <v xml:space="preserve">    CreateBy INT NULL,</v>
      </c>
    </row>
    <row r="156" spans="3:14" x14ac:dyDescent="0.3">
      <c r="C156" t="s">
        <v>57</v>
      </c>
      <c r="D156" s="1" t="s">
        <v>73</v>
      </c>
      <c r="E156" t="s">
        <v>13</v>
      </c>
      <c r="F156" t="s">
        <v>11</v>
      </c>
      <c r="N156" t="str">
        <f t="shared" si="2"/>
        <v xml:space="preserve">    CreateOn DATETIME NULL,</v>
      </c>
    </row>
    <row r="157" spans="3:14" x14ac:dyDescent="0.3">
      <c r="C157" t="s">
        <v>57</v>
      </c>
      <c r="D157" s="1" t="s">
        <v>73</v>
      </c>
      <c r="E157" t="s">
        <v>14</v>
      </c>
      <c r="F157" t="s">
        <v>8</v>
      </c>
      <c r="N157" t="str">
        <f t="shared" si="2"/>
        <v xml:space="preserve">    UpdateBy INT NULL,</v>
      </c>
    </row>
    <row r="158" spans="3:14" x14ac:dyDescent="0.3">
      <c r="C158" t="s">
        <v>57</v>
      </c>
      <c r="D158" s="1" t="s">
        <v>73</v>
      </c>
      <c r="E158" t="s">
        <v>15</v>
      </c>
      <c r="F158" t="s">
        <v>11</v>
      </c>
      <c r="N158" t="str">
        <f t="shared" si="2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</row>
    <row r="159" spans="3:14" x14ac:dyDescent="0.3">
      <c r="C159" t="s">
        <v>57</v>
      </c>
      <c r="D159" s="1" t="s">
        <v>74</v>
      </c>
      <c r="E159" t="s">
        <v>186</v>
      </c>
      <c r="F159" t="s">
        <v>8</v>
      </c>
      <c r="G159" s="7" t="s">
        <v>9</v>
      </c>
      <c r="J159" s="7" t="s">
        <v>9</v>
      </c>
      <c r="N159" t="str">
        <f t="shared" si="2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</row>
    <row r="160" spans="3:14" x14ac:dyDescent="0.3">
      <c r="C160" t="s">
        <v>57</v>
      </c>
      <c r="D160" s="1" t="s">
        <v>74</v>
      </c>
      <c r="E160" s="1" t="s">
        <v>31</v>
      </c>
      <c r="F160" t="s">
        <v>27</v>
      </c>
      <c r="N160" t="str">
        <f t="shared" si="2"/>
        <v xml:space="preserve">    Name nvarchar(max) NULL,</v>
      </c>
    </row>
    <row r="161" spans="3:14" x14ac:dyDescent="0.3">
      <c r="C161" t="s">
        <v>57</v>
      </c>
      <c r="D161" s="1" t="s">
        <v>74</v>
      </c>
      <c r="E161" s="1" t="s">
        <v>187</v>
      </c>
      <c r="F161" t="s">
        <v>19</v>
      </c>
      <c r="N161" t="str">
        <f t="shared" si="2"/>
        <v xml:space="preserve">    Quantity FLOAT NULL,</v>
      </c>
    </row>
    <row r="162" spans="3:14" x14ac:dyDescent="0.3">
      <c r="C162" t="s">
        <v>57</v>
      </c>
      <c r="D162" s="1" t="s">
        <v>74</v>
      </c>
      <c r="E162" s="1" t="s">
        <v>180</v>
      </c>
      <c r="F162" t="s">
        <v>8</v>
      </c>
      <c r="N162" t="str">
        <f t="shared" si="2"/>
        <v xml:space="preserve">    FoodTemplateId INT NULL,</v>
      </c>
    </row>
    <row r="163" spans="3:14" x14ac:dyDescent="0.3">
      <c r="C163" t="s">
        <v>57</v>
      </c>
      <c r="D163" s="1" t="s">
        <v>74</v>
      </c>
      <c r="E163" s="1" t="s">
        <v>188</v>
      </c>
      <c r="F163" t="s">
        <v>27</v>
      </c>
      <c r="N163" t="str">
        <f t="shared" si="2"/>
        <v xml:space="preserve">    SpecificObservations nvarchar(max) NULL,</v>
      </c>
    </row>
    <row r="164" spans="3:14" x14ac:dyDescent="0.3">
      <c r="C164" t="s">
        <v>57</v>
      </c>
      <c r="D164" s="1" t="s">
        <v>74</v>
      </c>
      <c r="E164" s="1" t="s">
        <v>189</v>
      </c>
      <c r="F164" t="s">
        <v>27</v>
      </c>
      <c r="N164" t="str">
        <f t="shared" si="2"/>
        <v xml:space="preserve">    Location nvarchar(max) NULL,</v>
      </c>
    </row>
    <row r="165" spans="3:14" x14ac:dyDescent="0.3">
      <c r="C165" t="s">
        <v>57</v>
      </c>
      <c r="D165" s="1" t="s">
        <v>74</v>
      </c>
      <c r="E165" s="1" t="s">
        <v>190</v>
      </c>
      <c r="F165" t="s">
        <v>8</v>
      </c>
      <c r="N165" t="str">
        <f t="shared" si="2"/>
        <v xml:space="preserve">    Progress INT NULL,</v>
      </c>
    </row>
    <row r="166" spans="3:14" x14ac:dyDescent="0.3">
      <c r="C166" t="s">
        <v>57</v>
      </c>
      <c r="D166" s="1" t="s">
        <v>74</v>
      </c>
      <c r="E166" s="1" t="s">
        <v>191</v>
      </c>
      <c r="F166" t="s">
        <v>10</v>
      </c>
      <c r="J166" s="7" t="s">
        <v>9</v>
      </c>
      <c r="N166" t="str">
        <f t="shared" si="2"/>
        <v xml:space="preserve">    Expired BIT NOT NULL,</v>
      </c>
    </row>
    <row r="167" spans="3:14" x14ac:dyDescent="0.3">
      <c r="C167" t="s">
        <v>57</v>
      </c>
      <c r="D167" s="1" t="s">
        <v>74</v>
      </c>
      <c r="E167" s="1" t="s">
        <v>184</v>
      </c>
      <c r="F167" t="s">
        <v>10</v>
      </c>
      <c r="J167" s="7" t="s">
        <v>9</v>
      </c>
      <c r="N167" t="str">
        <f t="shared" si="2"/>
        <v xml:space="preserve">    Liquid BIT NOT NULL,</v>
      </c>
    </row>
    <row r="168" spans="3:14" x14ac:dyDescent="0.3">
      <c r="C168" t="s">
        <v>57</v>
      </c>
      <c r="D168" s="1" t="s">
        <v>74</v>
      </c>
      <c r="E168" s="1" t="s">
        <v>192</v>
      </c>
      <c r="F168" t="s">
        <v>8</v>
      </c>
      <c r="N168" t="str">
        <f t="shared" si="2"/>
        <v xml:space="preserve">    Rating INT NULL,</v>
      </c>
    </row>
    <row r="169" spans="3:14" x14ac:dyDescent="0.3">
      <c r="C169" t="s">
        <v>57</v>
      </c>
      <c r="D169" s="1" t="s">
        <v>74</v>
      </c>
      <c r="E169" s="1" t="s">
        <v>193</v>
      </c>
      <c r="F169" t="s">
        <v>27</v>
      </c>
      <c r="N169" t="str">
        <f t="shared" si="2"/>
        <v xml:space="preserve">    FeedbackFromBeneficiary nvarchar(max) NULL,</v>
      </c>
    </row>
    <row r="170" spans="3:14" x14ac:dyDescent="0.3">
      <c r="C170" t="s">
        <v>57</v>
      </c>
      <c r="D170" s="1" t="s">
        <v>74</v>
      </c>
      <c r="E170" s="1" t="s">
        <v>194</v>
      </c>
      <c r="F170" t="s">
        <v>8</v>
      </c>
      <c r="N170" t="str">
        <f t="shared" si="2"/>
        <v xml:space="preserve">    DeliveredBy INT NULL,</v>
      </c>
    </row>
    <row r="171" spans="3:14" x14ac:dyDescent="0.3">
      <c r="C171" t="s">
        <v>57</v>
      </c>
      <c r="D171" s="1" t="s">
        <v>74</v>
      </c>
      <c r="E171" s="1" t="s">
        <v>195</v>
      </c>
      <c r="F171" t="s">
        <v>8</v>
      </c>
      <c r="N171" t="str">
        <f t="shared" si="2"/>
        <v xml:space="preserve">    DeliveredTo INT NULL,</v>
      </c>
    </row>
    <row r="172" spans="3:14" x14ac:dyDescent="0.3">
      <c r="C172" t="s">
        <v>57</v>
      </c>
      <c r="D172" s="1" t="s">
        <v>74</v>
      </c>
      <c r="E172" s="1" t="s">
        <v>196</v>
      </c>
      <c r="F172" t="s">
        <v>11</v>
      </c>
      <c r="N172" t="str">
        <f t="shared" si="2"/>
        <v xml:space="preserve">    OrderDateTime DATETIME NULL,</v>
      </c>
    </row>
    <row r="173" spans="3:14" x14ac:dyDescent="0.3">
      <c r="C173" t="s">
        <v>57</v>
      </c>
      <c r="D173" s="1" t="s">
        <v>74</v>
      </c>
      <c r="E173" s="1" t="s">
        <v>197</v>
      </c>
      <c r="F173" t="s">
        <v>11</v>
      </c>
      <c r="N173" t="str">
        <f t="shared" si="2"/>
        <v xml:space="preserve">    CookedDateTime DATETIME NULL,</v>
      </c>
    </row>
    <row r="174" spans="3:14" x14ac:dyDescent="0.3">
      <c r="C174" t="s">
        <v>57</v>
      </c>
      <c r="D174" s="1" t="s">
        <v>74</v>
      </c>
      <c r="E174" s="1" t="s">
        <v>198</v>
      </c>
      <c r="F174" t="s">
        <v>11</v>
      </c>
      <c r="N174" t="str">
        <f t="shared" si="2"/>
        <v xml:space="preserve">    PickupDateTime DATETIME NULL,</v>
      </c>
    </row>
    <row r="175" spans="3:14" x14ac:dyDescent="0.3">
      <c r="C175" t="s">
        <v>57</v>
      </c>
      <c r="D175" s="1" t="s">
        <v>74</v>
      </c>
      <c r="E175" s="1" t="s">
        <v>199</v>
      </c>
      <c r="F175" t="s">
        <v>11</v>
      </c>
      <c r="N175" t="str">
        <f t="shared" si="2"/>
        <v xml:space="preserve">    StorageDateTime DATETIME NULL,</v>
      </c>
    </row>
    <row r="176" spans="3:14" x14ac:dyDescent="0.3">
      <c r="C176" t="s">
        <v>57</v>
      </c>
      <c r="D176" s="1" t="s">
        <v>74</v>
      </c>
      <c r="E176" s="1" t="s">
        <v>200</v>
      </c>
      <c r="F176" t="s">
        <v>11</v>
      </c>
      <c r="N176" t="str">
        <f t="shared" si="2"/>
        <v xml:space="preserve">    DeliveryDateTime DATETIME NULL,</v>
      </c>
    </row>
    <row r="177" spans="3:14" x14ac:dyDescent="0.3">
      <c r="C177" t="s">
        <v>57</v>
      </c>
      <c r="D177" s="1" t="s">
        <v>74</v>
      </c>
      <c r="E177" t="s">
        <v>18</v>
      </c>
      <c r="F177" t="s">
        <v>10</v>
      </c>
      <c r="J177" s="7" t="s">
        <v>9</v>
      </c>
      <c r="N177" t="str">
        <f t="shared" si="2"/>
        <v xml:space="preserve">    Active BIT NOT NULL,</v>
      </c>
    </row>
    <row r="178" spans="3:14" x14ac:dyDescent="0.3">
      <c r="C178" t="s">
        <v>57</v>
      </c>
      <c r="D178" s="1" t="s">
        <v>74</v>
      </c>
      <c r="E178" t="s">
        <v>20</v>
      </c>
      <c r="F178" t="s">
        <v>10</v>
      </c>
      <c r="J178" s="7" t="s">
        <v>9</v>
      </c>
      <c r="N178" t="str">
        <f t="shared" si="2"/>
        <v xml:space="preserve">    IsDeleted BIT NOT NULL,</v>
      </c>
    </row>
    <row r="179" spans="3:14" x14ac:dyDescent="0.3">
      <c r="C179" t="s">
        <v>57</v>
      </c>
      <c r="D179" s="1" t="s">
        <v>74</v>
      </c>
      <c r="E179" t="s">
        <v>12</v>
      </c>
      <c r="F179" t="s">
        <v>8</v>
      </c>
      <c r="N179" t="str">
        <f t="shared" si="2"/>
        <v xml:space="preserve">    CreateBy INT NULL,</v>
      </c>
    </row>
    <row r="180" spans="3:14" x14ac:dyDescent="0.3">
      <c r="C180" t="s">
        <v>57</v>
      </c>
      <c r="D180" s="1" t="s">
        <v>74</v>
      </c>
      <c r="E180" t="s">
        <v>13</v>
      </c>
      <c r="F180" t="s">
        <v>11</v>
      </c>
      <c r="N180" t="str">
        <f t="shared" si="2"/>
        <v xml:space="preserve">    CreateOn DATETIME NULL,</v>
      </c>
    </row>
    <row r="181" spans="3:14" x14ac:dyDescent="0.3">
      <c r="C181" t="s">
        <v>57</v>
      </c>
      <c r="D181" s="1" t="s">
        <v>74</v>
      </c>
      <c r="E181" t="s">
        <v>14</v>
      </c>
      <c r="F181" t="s">
        <v>8</v>
      </c>
      <c r="N181" t="str">
        <f t="shared" si="2"/>
        <v xml:space="preserve">    UpdateBy INT NULL,</v>
      </c>
    </row>
    <row r="182" spans="3:14" x14ac:dyDescent="0.3">
      <c r="C182" t="s">
        <v>57</v>
      </c>
      <c r="D182" s="1" t="s">
        <v>74</v>
      </c>
      <c r="E182" t="s">
        <v>15</v>
      </c>
      <c r="F182" t="s">
        <v>11</v>
      </c>
      <c r="N182" t="str">
        <f t="shared" si="2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</row>
    <row r="183" spans="3:14" x14ac:dyDescent="0.3">
      <c r="C183" t="s">
        <v>57</v>
      </c>
      <c r="D183" s="1" t="s">
        <v>75</v>
      </c>
      <c r="E183" s="1" t="s">
        <v>224</v>
      </c>
      <c r="F183" t="s">
        <v>8</v>
      </c>
      <c r="G183" s="7" t="s">
        <v>9</v>
      </c>
      <c r="J183" s="7" t="s">
        <v>9</v>
      </c>
      <c r="N183" t="str">
        <f t="shared" si="2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</row>
    <row r="184" spans="3:14" x14ac:dyDescent="0.3">
      <c r="C184" t="s">
        <v>57</v>
      </c>
      <c r="D184" s="1" t="s">
        <v>75</v>
      </c>
      <c r="E184" t="s">
        <v>227</v>
      </c>
      <c r="F184" t="s">
        <v>8</v>
      </c>
      <c r="H184" s="7" t="s">
        <v>9</v>
      </c>
      <c r="N184" t="str">
        <f t="shared" si="2"/>
        <v xml:space="preserve">    NuceloId INT NULL,</v>
      </c>
    </row>
    <row r="185" spans="3:14" x14ac:dyDescent="0.3">
      <c r="C185" t="s">
        <v>57</v>
      </c>
      <c r="D185" s="1" t="s">
        <v>75</v>
      </c>
      <c r="E185" t="s">
        <v>226</v>
      </c>
      <c r="F185" t="s">
        <v>11</v>
      </c>
      <c r="N185" t="str">
        <f t="shared" si="2"/>
        <v xml:space="preserve">    Day DATETIME NULL,</v>
      </c>
    </row>
    <row r="186" spans="3:14" x14ac:dyDescent="0.3">
      <c r="C186" t="s">
        <v>57</v>
      </c>
      <c r="D186" s="1" t="s">
        <v>75</v>
      </c>
      <c r="E186" t="s">
        <v>228</v>
      </c>
      <c r="F186" t="s">
        <v>8</v>
      </c>
      <c r="N186" t="str">
        <f t="shared" si="2"/>
        <v xml:space="preserve">    NumberMealsReceived INT NULL,</v>
      </c>
    </row>
    <row r="187" spans="3:14" x14ac:dyDescent="0.3">
      <c r="C187" t="s">
        <v>57</v>
      </c>
      <c r="D187" s="1" t="s">
        <v>75</v>
      </c>
      <c r="E187" t="s">
        <v>225</v>
      </c>
      <c r="F187" t="s">
        <v>8</v>
      </c>
      <c r="N187" t="str">
        <f t="shared" si="2"/>
        <v xml:space="preserve">    NumberDelivered INT NULL,</v>
      </c>
    </row>
    <row r="188" spans="3:14" x14ac:dyDescent="0.3">
      <c r="C188" t="s">
        <v>57</v>
      </c>
      <c r="D188" s="1" t="s">
        <v>75</v>
      </c>
      <c r="E188" t="s">
        <v>229</v>
      </c>
      <c r="F188" t="s">
        <v>8</v>
      </c>
      <c r="N188" t="str">
        <f t="shared" si="2"/>
        <v xml:space="preserve">    MaximumCapacityMeals INT NULL,</v>
      </c>
    </row>
    <row r="189" spans="3:14" x14ac:dyDescent="0.3">
      <c r="C189" t="s">
        <v>57</v>
      </c>
      <c r="D189" s="1" t="s">
        <v>75</v>
      </c>
      <c r="E189" t="s">
        <v>18</v>
      </c>
      <c r="F189" t="s">
        <v>10</v>
      </c>
      <c r="J189" s="7" t="s">
        <v>9</v>
      </c>
      <c r="N189" t="str">
        <f t="shared" si="2"/>
        <v xml:space="preserve">    Active BIT NOT NULL,</v>
      </c>
    </row>
    <row r="190" spans="3:14" x14ac:dyDescent="0.3">
      <c r="C190" t="s">
        <v>57</v>
      </c>
      <c r="D190" s="1" t="s">
        <v>75</v>
      </c>
      <c r="E190" t="s">
        <v>20</v>
      </c>
      <c r="F190" t="s">
        <v>10</v>
      </c>
      <c r="J190" s="7" t="s">
        <v>9</v>
      </c>
      <c r="N190" t="str">
        <f t="shared" si="2"/>
        <v xml:space="preserve">    IsDeleted BIT NOT NULL,</v>
      </c>
    </row>
    <row r="191" spans="3:14" x14ac:dyDescent="0.3">
      <c r="C191" t="s">
        <v>57</v>
      </c>
      <c r="D191" s="1" t="s">
        <v>75</v>
      </c>
      <c r="E191" t="s">
        <v>12</v>
      </c>
      <c r="F191" t="s">
        <v>8</v>
      </c>
      <c r="N191" t="str">
        <f t="shared" si="2"/>
        <v xml:space="preserve">    CreateBy INT NULL,</v>
      </c>
    </row>
    <row r="192" spans="3:14" x14ac:dyDescent="0.3">
      <c r="C192" t="s">
        <v>57</v>
      </c>
      <c r="D192" s="1" t="s">
        <v>75</v>
      </c>
      <c r="E192" t="s">
        <v>13</v>
      </c>
      <c r="F192" t="s">
        <v>11</v>
      </c>
      <c r="N192" t="str">
        <f t="shared" si="2"/>
        <v xml:space="preserve">    CreateOn DATETIME NULL,</v>
      </c>
    </row>
    <row r="193" spans="3:14" x14ac:dyDescent="0.3">
      <c r="C193" t="s">
        <v>57</v>
      </c>
      <c r="D193" s="1" t="s">
        <v>75</v>
      </c>
      <c r="E193" t="s">
        <v>14</v>
      </c>
      <c r="F193" t="s">
        <v>8</v>
      </c>
      <c r="N193" t="str">
        <f t="shared" si="2"/>
        <v xml:space="preserve">    UpdateBy INT NULL,</v>
      </c>
    </row>
    <row r="194" spans="3:14" x14ac:dyDescent="0.3">
      <c r="C194" t="s">
        <v>57</v>
      </c>
      <c r="D194" s="1" t="s">
        <v>75</v>
      </c>
      <c r="E194" t="s">
        <v>15</v>
      </c>
      <c r="F194" t="s">
        <v>11</v>
      </c>
      <c r="N194" t="str">
        <f t="shared" si="2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</row>
    <row r="195" spans="3:14" x14ac:dyDescent="0.3">
      <c r="C195" t="s">
        <v>57</v>
      </c>
      <c r="D195" s="1" t="s">
        <v>76</v>
      </c>
      <c r="E195" t="s">
        <v>230</v>
      </c>
      <c r="F195" t="s">
        <v>8</v>
      </c>
      <c r="G195" s="7" t="s">
        <v>9</v>
      </c>
      <c r="J195" s="7" t="s">
        <v>9</v>
      </c>
      <c r="N195" t="str">
        <f t="shared" ref="N195:N258" si="3">IF(EXACT(D194,D195),"",
"/************************************************************/
/*****              " &amp; C195 &amp; D195 &amp; "                    *****/
/************************************************************/
IF  EXISTS (SELECT * FROM sys.objects WHERE object_id = OBJECT_ID(N'" &amp; A195 &amp; "[" &amp; B195 &amp; C195 &amp; D195 &amp; "]') AND type in (N'U'))
DROP TABLE " &amp; A195 &amp; "[" &amp; B195 &amp; C195 &amp; D195 &amp; "]
GO
CREATE TABLE " &amp; A195 &amp; B195 &amp; C195 &amp; D195 &amp; "
    (
") &amp; "    " &amp; E195 &amp; " " &amp; F195 &amp; IF(EXACT(J195, "X"), " NOT NULL", " NULL") &amp; IF(AND(EXACT(G195,"X"),NOT(EXACT(H195,"X")))," IDENTITY (1, 1)","") &amp; IF(EXACT(D196,D195),",","")
&amp; IF(EXACT(D196,D195),"","
    )  ON [PRIMARY]
GO
ALTER TABLE " &amp; A195 &amp; B195 &amp; C195 &amp; D195 &amp; " ADD CONSTRAINT
    PK_" &amp; B195 &amp; C195 &amp; D195 &amp; " PRIMARY KEY CLUSTERED 
    (
    " &amp; D195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</row>
    <row r="196" spans="3:14" x14ac:dyDescent="0.3">
      <c r="C196" t="s">
        <v>57</v>
      </c>
      <c r="D196" s="1" t="s">
        <v>76</v>
      </c>
      <c r="E196" t="s">
        <v>31</v>
      </c>
      <c r="F196" t="s">
        <v>27</v>
      </c>
      <c r="N196" t="str">
        <f t="shared" si="3"/>
        <v xml:space="preserve">    Name nvarchar(max) NULL,</v>
      </c>
    </row>
    <row r="197" spans="3:14" x14ac:dyDescent="0.3">
      <c r="C197" t="s">
        <v>57</v>
      </c>
      <c r="D197" s="1" t="s">
        <v>76</v>
      </c>
      <c r="E197" t="s">
        <v>231</v>
      </c>
      <c r="F197" t="s">
        <v>8</v>
      </c>
      <c r="H197" s="7" t="s">
        <v>9</v>
      </c>
      <c r="N197" t="str">
        <f t="shared" si="3"/>
        <v xml:space="preserve">    TaskTypeId INT NULL,</v>
      </c>
    </row>
    <row r="198" spans="3:14" x14ac:dyDescent="0.3">
      <c r="C198" t="s">
        <v>57</v>
      </c>
      <c r="D198" s="1" t="s">
        <v>76</v>
      </c>
      <c r="E198" t="s">
        <v>232</v>
      </c>
      <c r="F198" t="s">
        <v>11</v>
      </c>
      <c r="N198" t="str">
        <f t="shared" si="3"/>
        <v xml:space="preserve">    TaskDate DATETIME NULL,</v>
      </c>
    </row>
    <row r="199" spans="3:14" x14ac:dyDescent="0.3">
      <c r="C199" t="s">
        <v>57</v>
      </c>
      <c r="D199" s="1" t="s">
        <v>76</v>
      </c>
      <c r="E199" t="s">
        <v>233</v>
      </c>
      <c r="F199" t="s">
        <v>8</v>
      </c>
      <c r="N199" t="str">
        <f t="shared" si="3"/>
        <v xml:space="preserve">    WeekDay INT NULL,</v>
      </c>
    </row>
    <row r="200" spans="3:14" x14ac:dyDescent="0.3">
      <c r="C200" t="s">
        <v>57</v>
      </c>
      <c r="D200" s="1" t="s">
        <v>76</v>
      </c>
      <c r="E200" t="s">
        <v>234</v>
      </c>
      <c r="F200" t="s">
        <v>11</v>
      </c>
      <c r="N200" t="str">
        <f t="shared" si="3"/>
        <v xml:space="preserve">    StartTime DATETIME NULL,</v>
      </c>
    </row>
    <row r="201" spans="3:14" x14ac:dyDescent="0.3">
      <c r="C201" t="s">
        <v>57</v>
      </c>
      <c r="D201" s="1" t="s">
        <v>76</v>
      </c>
      <c r="E201" t="s">
        <v>235</v>
      </c>
      <c r="F201" t="s">
        <v>11</v>
      </c>
      <c r="N201" t="str">
        <f t="shared" si="3"/>
        <v xml:space="preserve">    EndTime DATETIME NULL,</v>
      </c>
    </row>
    <row r="202" spans="3:14" x14ac:dyDescent="0.3">
      <c r="C202" t="s">
        <v>57</v>
      </c>
      <c r="D202" s="1" t="s">
        <v>76</v>
      </c>
      <c r="E202" s="1" t="s">
        <v>158</v>
      </c>
      <c r="F202" t="s">
        <v>8</v>
      </c>
      <c r="N202" t="str">
        <f t="shared" si="3"/>
        <v xml:space="preserve">    EstimatedDuration INT NULL,</v>
      </c>
    </row>
    <row r="203" spans="3:14" x14ac:dyDescent="0.3">
      <c r="C203" t="s">
        <v>57</v>
      </c>
      <c r="D203" s="1" t="s">
        <v>76</v>
      </c>
      <c r="E203" t="s">
        <v>7</v>
      </c>
      <c r="F203" t="s">
        <v>27</v>
      </c>
      <c r="N203" t="str">
        <f t="shared" si="3"/>
        <v xml:space="preserve">    Description nvarchar(max) NULL,</v>
      </c>
    </row>
    <row r="204" spans="3:14" x14ac:dyDescent="0.3">
      <c r="C204" t="s">
        <v>57</v>
      </c>
      <c r="D204" s="1" t="s">
        <v>76</v>
      </c>
      <c r="E204" t="s">
        <v>236</v>
      </c>
      <c r="F204" t="s">
        <v>10</v>
      </c>
      <c r="N204" t="str">
        <f t="shared" si="3"/>
        <v xml:space="preserve">    RequiresCar BIT NULL,</v>
      </c>
    </row>
    <row r="205" spans="3:14" x14ac:dyDescent="0.3">
      <c r="C205" t="s">
        <v>57</v>
      </c>
      <c r="D205" s="1" t="s">
        <v>76</v>
      </c>
      <c r="E205" t="s">
        <v>237</v>
      </c>
      <c r="F205" t="s">
        <v>8</v>
      </c>
      <c r="H205" s="7" t="s">
        <v>9</v>
      </c>
      <c r="N205" t="str">
        <f t="shared" si="3"/>
        <v xml:space="preserve">    TeamLeaderId INT NULL,</v>
      </c>
    </row>
    <row r="206" spans="3:14" x14ac:dyDescent="0.3">
      <c r="C206" t="s">
        <v>57</v>
      </c>
      <c r="D206" s="1" t="s">
        <v>76</v>
      </c>
      <c r="E206" t="s">
        <v>18</v>
      </c>
      <c r="F206" t="s">
        <v>10</v>
      </c>
      <c r="J206" s="7" t="s">
        <v>9</v>
      </c>
      <c r="N206" t="str">
        <f t="shared" si="3"/>
        <v xml:space="preserve">    Active BIT NOT NULL,</v>
      </c>
    </row>
    <row r="207" spans="3:14" x14ac:dyDescent="0.3">
      <c r="C207" t="s">
        <v>57</v>
      </c>
      <c r="D207" s="1" t="s">
        <v>76</v>
      </c>
      <c r="E207" t="s">
        <v>20</v>
      </c>
      <c r="F207" t="s">
        <v>10</v>
      </c>
      <c r="J207" s="7" t="s">
        <v>9</v>
      </c>
      <c r="N207" t="str">
        <f t="shared" si="3"/>
        <v xml:space="preserve">    IsDeleted BIT NOT NULL,</v>
      </c>
    </row>
    <row r="208" spans="3:14" x14ac:dyDescent="0.3">
      <c r="C208" t="s">
        <v>57</v>
      </c>
      <c r="D208" s="1" t="s">
        <v>76</v>
      </c>
      <c r="E208" t="s">
        <v>12</v>
      </c>
      <c r="F208" t="s">
        <v>8</v>
      </c>
      <c r="N208" t="str">
        <f t="shared" si="3"/>
        <v xml:space="preserve">    CreateBy INT NULL,</v>
      </c>
    </row>
    <row r="209" spans="3:14" x14ac:dyDescent="0.3">
      <c r="C209" t="s">
        <v>57</v>
      </c>
      <c r="D209" s="1" t="s">
        <v>76</v>
      </c>
      <c r="E209" t="s">
        <v>13</v>
      </c>
      <c r="F209" t="s">
        <v>11</v>
      </c>
      <c r="N209" t="str">
        <f t="shared" si="3"/>
        <v xml:space="preserve">    CreateOn DATETIME NULL,</v>
      </c>
    </row>
    <row r="210" spans="3:14" x14ac:dyDescent="0.3">
      <c r="C210" t="s">
        <v>57</v>
      </c>
      <c r="D210" s="1" t="s">
        <v>76</v>
      </c>
      <c r="E210" t="s">
        <v>14</v>
      </c>
      <c r="F210" t="s">
        <v>8</v>
      </c>
      <c r="N210" t="str">
        <f t="shared" si="3"/>
        <v xml:space="preserve">    UpdateBy INT NULL,</v>
      </c>
    </row>
    <row r="211" spans="3:14" x14ac:dyDescent="0.3">
      <c r="C211" t="s">
        <v>57</v>
      </c>
      <c r="D211" s="1" t="s">
        <v>76</v>
      </c>
      <c r="E211" t="s">
        <v>15</v>
      </c>
      <c r="F211" t="s">
        <v>11</v>
      </c>
      <c r="N211" t="str">
        <f t="shared" si="3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</row>
    <row r="212" spans="3:14" x14ac:dyDescent="0.3">
      <c r="C212" t="s">
        <v>57</v>
      </c>
      <c r="D212" s="1" t="s">
        <v>77</v>
      </c>
      <c r="E212" s="1" t="s">
        <v>231</v>
      </c>
      <c r="F212" t="s">
        <v>8</v>
      </c>
      <c r="G212" s="7" t="s">
        <v>9</v>
      </c>
      <c r="J212" s="7" t="s">
        <v>9</v>
      </c>
      <c r="N212" t="str">
        <f t="shared" si="3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</row>
    <row r="213" spans="3:14" x14ac:dyDescent="0.3">
      <c r="C213" t="s">
        <v>57</v>
      </c>
      <c r="D213" s="1" t="s">
        <v>77</v>
      </c>
      <c r="E213" t="s">
        <v>31</v>
      </c>
      <c r="F213" t="s">
        <v>27</v>
      </c>
      <c r="J213" s="7" t="s">
        <v>9</v>
      </c>
      <c r="N213" t="str">
        <f t="shared" si="3"/>
        <v xml:space="preserve">    Name nvarchar(max) NOT NULL,</v>
      </c>
    </row>
    <row r="214" spans="3:14" x14ac:dyDescent="0.3">
      <c r="C214" t="s">
        <v>57</v>
      </c>
      <c r="D214" s="1" t="s">
        <v>77</v>
      </c>
      <c r="E214" t="s">
        <v>7</v>
      </c>
      <c r="F214" t="s">
        <v>27</v>
      </c>
      <c r="N214" t="str">
        <f t="shared" si="3"/>
        <v xml:space="preserve">    Description nvarchar(max) NULL,</v>
      </c>
    </row>
    <row r="215" spans="3:14" x14ac:dyDescent="0.3">
      <c r="C215" t="s">
        <v>57</v>
      </c>
      <c r="D215" s="1" t="s">
        <v>77</v>
      </c>
      <c r="E215" t="s">
        <v>18</v>
      </c>
      <c r="F215" t="s">
        <v>10</v>
      </c>
      <c r="J215" s="7" t="s">
        <v>9</v>
      </c>
      <c r="N215" t="str">
        <f t="shared" si="3"/>
        <v xml:space="preserve">    Active BIT NOT NULL,</v>
      </c>
    </row>
    <row r="216" spans="3:14" x14ac:dyDescent="0.3">
      <c r="C216" t="s">
        <v>57</v>
      </c>
      <c r="D216" s="1" t="s">
        <v>77</v>
      </c>
      <c r="E216" t="s">
        <v>20</v>
      </c>
      <c r="F216" t="s">
        <v>10</v>
      </c>
      <c r="J216" s="7" t="s">
        <v>9</v>
      </c>
      <c r="N216" t="str">
        <f t="shared" si="3"/>
        <v xml:space="preserve">    IsDeleted BIT NOT NULL,</v>
      </c>
    </row>
    <row r="217" spans="3:14" x14ac:dyDescent="0.3">
      <c r="C217" t="s">
        <v>57</v>
      </c>
      <c r="D217" s="1" t="s">
        <v>77</v>
      </c>
      <c r="E217" t="s">
        <v>12</v>
      </c>
      <c r="F217" t="s">
        <v>8</v>
      </c>
      <c r="N217" t="str">
        <f t="shared" si="3"/>
        <v xml:space="preserve">    CreateBy INT NULL,</v>
      </c>
    </row>
    <row r="218" spans="3:14" x14ac:dyDescent="0.3">
      <c r="C218" t="s">
        <v>57</v>
      </c>
      <c r="D218" s="1" t="s">
        <v>77</v>
      </c>
      <c r="E218" t="s">
        <v>13</v>
      </c>
      <c r="F218" t="s">
        <v>11</v>
      </c>
      <c r="N218" t="str">
        <f t="shared" si="3"/>
        <v xml:space="preserve">    CreateOn DATETIME NULL,</v>
      </c>
    </row>
    <row r="219" spans="3:14" x14ac:dyDescent="0.3">
      <c r="C219" t="s">
        <v>57</v>
      </c>
      <c r="D219" s="1" t="s">
        <v>77</v>
      </c>
      <c r="E219" t="s">
        <v>14</v>
      </c>
      <c r="F219" t="s">
        <v>8</v>
      </c>
      <c r="N219" t="str">
        <f t="shared" si="3"/>
        <v xml:space="preserve">    UpdateBy INT NULL,</v>
      </c>
    </row>
    <row r="220" spans="3:14" x14ac:dyDescent="0.3">
      <c r="C220" t="s">
        <v>57</v>
      </c>
      <c r="D220" s="1" t="s">
        <v>77</v>
      </c>
      <c r="E220" t="s">
        <v>15</v>
      </c>
      <c r="F220" t="s">
        <v>11</v>
      </c>
      <c r="N220" t="str">
        <f t="shared" si="3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</row>
    <row r="221" spans="3:14" x14ac:dyDescent="0.3">
      <c r="C221" t="s">
        <v>57</v>
      </c>
      <c r="D221" s="1" t="s">
        <v>79</v>
      </c>
      <c r="E221" t="s">
        <v>240</v>
      </c>
      <c r="F221" t="s">
        <v>8</v>
      </c>
      <c r="G221" s="7" t="s">
        <v>9</v>
      </c>
      <c r="J221" s="7" t="s">
        <v>9</v>
      </c>
      <c r="N221" t="str">
        <f t="shared" si="3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</row>
    <row r="222" spans="3:14" x14ac:dyDescent="0.3">
      <c r="C222" t="s">
        <v>57</v>
      </c>
      <c r="D222" s="1" t="s">
        <v>79</v>
      </c>
      <c r="E222" s="1" t="s">
        <v>167</v>
      </c>
      <c r="F222" t="s">
        <v>8</v>
      </c>
      <c r="H222" s="7" t="s">
        <v>9</v>
      </c>
      <c r="N222" t="str">
        <f t="shared" si="3"/>
        <v xml:space="preserve">    NucleoId INT NULL,</v>
      </c>
    </row>
    <row r="223" spans="3:14" x14ac:dyDescent="0.3">
      <c r="C223" t="s">
        <v>57</v>
      </c>
      <c r="D223" s="1" t="s">
        <v>79</v>
      </c>
      <c r="E223" t="s">
        <v>31</v>
      </c>
      <c r="F223" t="s">
        <v>27</v>
      </c>
      <c r="J223" s="7" t="s">
        <v>9</v>
      </c>
      <c r="N223" t="str">
        <f t="shared" si="3"/>
        <v xml:space="preserve">    Name nvarchar(max) NOT NULL,</v>
      </c>
    </row>
    <row r="224" spans="3:14" x14ac:dyDescent="0.3">
      <c r="C224" t="s">
        <v>57</v>
      </c>
      <c r="D224" s="1" t="s">
        <v>79</v>
      </c>
      <c r="E224" t="s">
        <v>7</v>
      </c>
      <c r="F224" t="s">
        <v>27</v>
      </c>
      <c r="N224" t="str">
        <f t="shared" si="3"/>
        <v xml:space="preserve">    Description nvarchar(max) NULL,</v>
      </c>
    </row>
    <row r="225" spans="3:14" x14ac:dyDescent="0.3">
      <c r="C225" t="s">
        <v>57</v>
      </c>
      <c r="D225" s="1" t="s">
        <v>79</v>
      </c>
      <c r="E225" t="s">
        <v>18</v>
      </c>
      <c r="F225" t="s">
        <v>10</v>
      </c>
      <c r="J225" s="7" t="s">
        <v>9</v>
      </c>
      <c r="N225" t="str">
        <f t="shared" si="3"/>
        <v xml:space="preserve">    Active BIT NOT NULL,</v>
      </c>
    </row>
    <row r="226" spans="3:14" x14ac:dyDescent="0.3">
      <c r="C226" t="s">
        <v>57</v>
      </c>
      <c r="D226" s="1" t="s">
        <v>79</v>
      </c>
      <c r="E226" t="s">
        <v>20</v>
      </c>
      <c r="F226" t="s">
        <v>10</v>
      </c>
      <c r="J226" s="7" t="s">
        <v>9</v>
      </c>
      <c r="N226" t="str">
        <f t="shared" si="3"/>
        <v xml:space="preserve">    IsDeleted BIT NOT NULL,</v>
      </c>
    </row>
    <row r="227" spans="3:14" x14ac:dyDescent="0.3">
      <c r="C227" t="s">
        <v>57</v>
      </c>
      <c r="D227" s="1" t="s">
        <v>79</v>
      </c>
      <c r="E227" t="s">
        <v>12</v>
      </c>
      <c r="F227" t="s">
        <v>8</v>
      </c>
      <c r="N227" t="str">
        <f t="shared" si="3"/>
        <v xml:space="preserve">    CreateBy INT NULL,</v>
      </c>
    </row>
    <row r="228" spans="3:14" x14ac:dyDescent="0.3">
      <c r="C228" t="s">
        <v>57</v>
      </c>
      <c r="D228" s="1" t="s">
        <v>79</v>
      </c>
      <c r="E228" t="s">
        <v>13</v>
      </c>
      <c r="F228" t="s">
        <v>11</v>
      </c>
      <c r="N228" t="str">
        <f t="shared" si="3"/>
        <v xml:space="preserve">    CreateOn DATETIME NULL,</v>
      </c>
    </row>
    <row r="229" spans="3:14" x14ac:dyDescent="0.3">
      <c r="C229" t="s">
        <v>57</v>
      </c>
      <c r="D229" s="1" t="s">
        <v>79</v>
      </c>
      <c r="E229" t="s">
        <v>14</v>
      </c>
      <c r="F229" t="s">
        <v>8</v>
      </c>
      <c r="N229" t="str">
        <f t="shared" si="3"/>
        <v xml:space="preserve">    UpdateBy INT NULL,</v>
      </c>
    </row>
    <row r="230" spans="3:14" x14ac:dyDescent="0.3">
      <c r="C230" t="s">
        <v>57</v>
      </c>
      <c r="D230" s="1" t="s">
        <v>79</v>
      </c>
      <c r="E230" t="s">
        <v>15</v>
      </c>
      <c r="F230" t="s">
        <v>11</v>
      </c>
      <c r="N230" t="str">
        <f t="shared" si="3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</row>
    <row r="231" spans="3:14" x14ac:dyDescent="0.3">
      <c r="C231" t="s">
        <v>57</v>
      </c>
      <c r="D231" s="1" t="s">
        <v>80</v>
      </c>
      <c r="E231" t="s">
        <v>241</v>
      </c>
      <c r="F231" t="s">
        <v>8</v>
      </c>
      <c r="G231" s="7" t="s">
        <v>9</v>
      </c>
      <c r="J231" s="7" t="s">
        <v>9</v>
      </c>
      <c r="N231" t="str">
        <f t="shared" si="3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</row>
    <row r="232" spans="3:14" x14ac:dyDescent="0.3">
      <c r="C232" t="s">
        <v>57</v>
      </c>
      <c r="D232" s="1" t="s">
        <v>80</v>
      </c>
      <c r="E232" s="1" t="s">
        <v>31</v>
      </c>
      <c r="F232" t="s">
        <v>27</v>
      </c>
      <c r="J232" s="7" t="s">
        <v>9</v>
      </c>
      <c r="N232" t="str">
        <f t="shared" si="3"/>
        <v xml:space="preserve">    Name nvarchar(max) NOT NULL,</v>
      </c>
    </row>
    <row r="233" spans="3:14" x14ac:dyDescent="0.3">
      <c r="C233" t="s">
        <v>57</v>
      </c>
      <c r="D233" s="1" t="s">
        <v>80</v>
      </c>
      <c r="E233" t="s">
        <v>7</v>
      </c>
      <c r="F233" t="s">
        <v>27</v>
      </c>
      <c r="N233" t="str">
        <f t="shared" si="3"/>
        <v xml:space="preserve">    Description nvarchar(max) NULL,</v>
      </c>
    </row>
    <row r="234" spans="3:14" x14ac:dyDescent="0.3">
      <c r="C234" t="s">
        <v>57</v>
      </c>
      <c r="D234" s="1" t="s">
        <v>80</v>
      </c>
      <c r="E234" t="s">
        <v>189</v>
      </c>
      <c r="F234" t="s">
        <v>27</v>
      </c>
      <c r="N234" t="str">
        <f t="shared" si="3"/>
        <v xml:space="preserve">    Location nvarchar(max) NULL,</v>
      </c>
    </row>
    <row r="235" spans="3:14" x14ac:dyDescent="0.3">
      <c r="C235" t="s">
        <v>57</v>
      </c>
      <c r="D235" s="1" t="s">
        <v>80</v>
      </c>
      <c r="E235" t="s">
        <v>242</v>
      </c>
      <c r="F235" t="s">
        <v>10</v>
      </c>
      <c r="J235" s="7" t="s">
        <v>9</v>
      </c>
      <c r="N235" t="str">
        <f t="shared" si="3"/>
        <v xml:space="preserve">    IsOnlineTutorial BIT NOT NULL,</v>
      </c>
    </row>
    <row r="236" spans="3:14" x14ac:dyDescent="0.3">
      <c r="C236" t="s">
        <v>57</v>
      </c>
      <c r="D236" s="1" t="s">
        <v>80</v>
      </c>
      <c r="E236" t="s">
        <v>105</v>
      </c>
      <c r="F236" t="s">
        <v>27</v>
      </c>
      <c r="N236" t="str">
        <f t="shared" si="3"/>
        <v xml:space="preserve">    Language nvarchar(max) NULL,</v>
      </c>
    </row>
    <row r="237" spans="3:14" x14ac:dyDescent="0.3">
      <c r="C237" t="s">
        <v>57</v>
      </c>
      <c r="D237" s="1" t="s">
        <v>80</v>
      </c>
      <c r="E237" t="s">
        <v>18</v>
      </c>
      <c r="F237" t="s">
        <v>10</v>
      </c>
      <c r="J237" s="7" t="s">
        <v>9</v>
      </c>
      <c r="N237" t="str">
        <f t="shared" si="3"/>
        <v xml:space="preserve">    Active BIT NOT NULL,</v>
      </c>
    </row>
    <row r="238" spans="3:14" x14ac:dyDescent="0.3">
      <c r="C238" t="s">
        <v>57</v>
      </c>
      <c r="D238" s="1" t="s">
        <v>80</v>
      </c>
      <c r="E238" t="s">
        <v>20</v>
      </c>
      <c r="F238" t="s">
        <v>10</v>
      </c>
      <c r="J238" s="7" t="s">
        <v>9</v>
      </c>
      <c r="N238" t="str">
        <f t="shared" si="3"/>
        <v xml:space="preserve">    IsDeleted BIT NOT NULL,</v>
      </c>
    </row>
    <row r="239" spans="3:14" x14ac:dyDescent="0.3">
      <c r="C239" t="s">
        <v>57</v>
      </c>
      <c r="D239" s="1" t="s">
        <v>80</v>
      </c>
      <c r="E239" t="s">
        <v>12</v>
      </c>
      <c r="F239" t="s">
        <v>8</v>
      </c>
      <c r="N239" t="str">
        <f t="shared" si="3"/>
        <v xml:space="preserve">    CreateBy INT NULL,</v>
      </c>
    </row>
    <row r="240" spans="3:14" x14ac:dyDescent="0.3">
      <c r="C240" t="s">
        <v>57</v>
      </c>
      <c r="D240" s="1" t="s">
        <v>80</v>
      </c>
      <c r="E240" t="s">
        <v>13</v>
      </c>
      <c r="F240" t="s">
        <v>11</v>
      </c>
      <c r="N240" t="str">
        <f t="shared" si="3"/>
        <v xml:space="preserve">    CreateOn DATETIME NULL,</v>
      </c>
    </row>
    <row r="241" spans="3:14" x14ac:dyDescent="0.3">
      <c r="C241" t="s">
        <v>57</v>
      </c>
      <c r="D241" s="1" t="s">
        <v>80</v>
      </c>
      <c r="E241" t="s">
        <v>14</v>
      </c>
      <c r="F241" t="s">
        <v>8</v>
      </c>
      <c r="N241" t="str">
        <f t="shared" si="3"/>
        <v xml:space="preserve">    UpdateBy INT NULL,</v>
      </c>
    </row>
    <row r="242" spans="3:14" x14ac:dyDescent="0.3">
      <c r="C242" t="s">
        <v>57</v>
      </c>
      <c r="D242" s="1" t="s">
        <v>80</v>
      </c>
      <c r="E242" t="s">
        <v>15</v>
      </c>
      <c r="F242" t="s">
        <v>11</v>
      </c>
      <c r="N242" t="str">
        <f t="shared" si="3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</row>
    <row r="243" spans="3:14" x14ac:dyDescent="0.3">
      <c r="C243" t="s">
        <v>57</v>
      </c>
      <c r="D243" s="1" t="s">
        <v>81</v>
      </c>
      <c r="E243" t="s">
        <v>243</v>
      </c>
      <c r="F243" t="s">
        <v>8</v>
      </c>
      <c r="G243" s="7" t="s">
        <v>9</v>
      </c>
      <c r="J243" s="7" t="s">
        <v>9</v>
      </c>
      <c r="N243" t="str">
        <f t="shared" si="3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</row>
    <row r="244" spans="3:14" x14ac:dyDescent="0.3">
      <c r="C244" t="s">
        <v>57</v>
      </c>
      <c r="D244" s="1" t="s">
        <v>81</v>
      </c>
      <c r="E244" t="s">
        <v>244</v>
      </c>
      <c r="F244" t="s">
        <v>27</v>
      </c>
      <c r="N244" t="str">
        <f t="shared" si="3"/>
        <v xml:space="preserve">    Make nvarchar(max) NULL,</v>
      </c>
    </row>
    <row r="245" spans="3:14" x14ac:dyDescent="0.3">
      <c r="C245" t="s">
        <v>57</v>
      </c>
      <c r="D245" s="1" t="s">
        <v>81</v>
      </c>
      <c r="E245" t="s">
        <v>245</v>
      </c>
      <c r="F245" t="s">
        <v>27</v>
      </c>
      <c r="N245" t="str">
        <f t="shared" si="3"/>
        <v xml:space="preserve">    Model nvarchar(max) NULL,</v>
      </c>
    </row>
    <row r="246" spans="3:14" x14ac:dyDescent="0.3">
      <c r="C246" t="s">
        <v>57</v>
      </c>
      <c r="D246" s="1" t="s">
        <v>81</v>
      </c>
      <c r="E246" t="s">
        <v>246</v>
      </c>
      <c r="F246" t="s">
        <v>27</v>
      </c>
      <c r="N246" t="str">
        <f t="shared" si="3"/>
        <v xml:space="preserve">    Owner nvarchar(max) NULL,</v>
      </c>
    </row>
    <row r="247" spans="3:14" x14ac:dyDescent="0.3">
      <c r="C247" t="s">
        <v>57</v>
      </c>
      <c r="D247" s="1" t="s">
        <v>81</v>
      </c>
      <c r="E247" t="s">
        <v>247</v>
      </c>
      <c r="F247" t="s">
        <v>8</v>
      </c>
      <c r="N247" t="str">
        <f t="shared" si="3"/>
        <v xml:space="preserve">    OwnerId INT NULL,</v>
      </c>
    </row>
    <row r="248" spans="3:14" x14ac:dyDescent="0.3">
      <c r="C248" t="s">
        <v>57</v>
      </c>
      <c r="D248" s="1" t="s">
        <v>81</v>
      </c>
      <c r="E248" t="s">
        <v>167</v>
      </c>
      <c r="F248" t="s">
        <v>8</v>
      </c>
      <c r="N248" t="str">
        <f t="shared" si="3"/>
        <v xml:space="preserve">    NucleoId INT NULL,</v>
      </c>
    </row>
    <row r="249" spans="3:14" x14ac:dyDescent="0.3">
      <c r="C249" t="s">
        <v>57</v>
      </c>
      <c r="D249" s="1" t="s">
        <v>81</v>
      </c>
      <c r="E249" t="s">
        <v>248</v>
      </c>
      <c r="F249" t="s">
        <v>8</v>
      </c>
      <c r="J249" s="7" t="s">
        <v>9</v>
      </c>
      <c r="N249" t="str">
        <f t="shared" si="3"/>
        <v xml:space="preserve">    VehicleTypeId INT NOT NULL,</v>
      </c>
    </row>
    <row r="250" spans="3:14" x14ac:dyDescent="0.3">
      <c r="C250" t="s">
        <v>57</v>
      </c>
      <c r="D250" s="1" t="s">
        <v>81</v>
      </c>
      <c r="E250" t="s">
        <v>256</v>
      </c>
      <c r="F250" t="s">
        <v>8</v>
      </c>
      <c r="J250" s="7" t="s">
        <v>9</v>
      </c>
      <c r="N250" t="str">
        <f t="shared" si="3"/>
        <v xml:space="preserve">    EnergySourceId INT NOT NULL,</v>
      </c>
    </row>
    <row r="251" spans="3:14" x14ac:dyDescent="0.3">
      <c r="C251" t="s">
        <v>57</v>
      </c>
      <c r="D251" s="1" t="s">
        <v>81</v>
      </c>
      <c r="E251" t="s">
        <v>249</v>
      </c>
      <c r="F251" t="s">
        <v>8</v>
      </c>
      <c r="N251" t="str">
        <f t="shared" si="3"/>
        <v xml:space="preserve">    AverageSpeed INT NULL,</v>
      </c>
    </row>
    <row r="252" spans="3:14" x14ac:dyDescent="0.3">
      <c r="C252" t="s">
        <v>57</v>
      </c>
      <c r="D252" s="1" t="s">
        <v>81</v>
      </c>
      <c r="E252" t="s">
        <v>250</v>
      </c>
      <c r="F252" t="s">
        <v>8</v>
      </c>
      <c r="N252" t="str">
        <f t="shared" si="3"/>
        <v xml:space="preserve">    HorsePower INT NULL,</v>
      </c>
    </row>
    <row r="253" spans="3:14" x14ac:dyDescent="0.3">
      <c r="C253" t="s">
        <v>57</v>
      </c>
      <c r="D253" s="1" t="s">
        <v>81</v>
      </c>
      <c r="E253" t="s">
        <v>251</v>
      </c>
      <c r="F253" t="s">
        <v>19</v>
      </c>
      <c r="N253" t="str">
        <f t="shared" si="3"/>
        <v xml:space="preserve">    FuelConsumption FLOAT NULL,</v>
      </c>
    </row>
    <row r="254" spans="3:14" x14ac:dyDescent="0.3">
      <c r="C254" t="s">
        <v>57</v>
      </c>
      <c r="D254" s="1" t="s">
        <v>81</v>
      </c>
      <c r="E254" t="s">
        <v>257</v>
      </c>
      <c r="F254" t="s">
        <v>19</v>
      </c>
      <c r="N254" t="str">
        <f t="shared" si="3"/>
        <v xml:space="preserve">    FuelAutonomyDistance FLOAT NULL,</v>
      </c>
    </row>
    <row r="255" spans="3:14" x14ac:dyDescent="0.3">
      <c r="C255" t="s">
        <v>57</v>
      </c>
      <c r="D255" s="1" t="s">
        <v>81</v>
      </c>
      <c r="E255" t="s">
        <v>258</v>
      </c>
      <c r="F255" t="s">
        <v>8</v>
      </c>
      <c r="N255" t="str">
        <f t="shared" si="3"/>
        <v xml:space="preserve">    RechargeTime INT NULL,</v>
      </c>
    </row>
    <row r="256" spans="3:14" x14ac:dyDescent="0.3">
      <c r="C256" t="s">
        <v>57</v>
      </c>
      <c r="D256" s="1" t="s">
        <v>81</v>
      </c>
      <c r="E256" t="s">
        <v>252</v>
      </c>
      <c r="F256" t="s">
        <v>27</v>
      </c>
      <c r="N256" t="str">
        <f t="shared" si="3"/>
        <v xml:space="preserve">    LicensePlate nvarchar(max) NULL,</v>
      </c>
    </row>
    <row r="257" spans="3:14" x14ac:dyDescent="0.3">
      <c r="C257" t="s">
        <v>57</v>
      </c>
      <c r="D257" s="1" t="s">
        <v>81</v>
      </c>
      <c r="E257" t="s">
        <v>253</v>
      </c>
      <c r="F257" t="s">
        <v>27</v>
      </c>
      <c r="N257" t="str">
        <f t="shared" si="3"/>
        <v xml:space="preserve">    Color nvarchar(max) NULL,</v>
      </c>
    </row>
    <row r="258" spans="3:14" x14ac:dyDescent="0.3">
      <c r="C258" t="s">
        <v>57</v>
      </c>
      <c r="D258" s="1" t="s">
        <v>81</v>
      </c>
      <c r="E258" t="s">
        <v>254</v>
      </c>
      <c r="F258" t="s">
        <v>8</v>
      </c>
      <c r="N258" t="str">
        <f t="shared" si="3"/>
        <v xml:space="preserve">    NumberSeats INT NULL,</v>
      </c>
    </row>
    <row r="259" spans="3:14" x14ac:dyDescent="0.3">
      <c r="C259" t="s">
        <v>57</v>
      </c>
      <c r="D259" s="1" t="s">
        <v>81</v>
      </c>
      <c r="E259" t="s">
        <v>255</v>
      </c>
      <c r="F259" t="s">
        <v>8</v>
      </c>
      <c r="N259" t="str">
        <f t="shared" ref="N259:N322" si="4">IF(EXACT(D258,D259),"",
"/************************************************************/
/*****              " &amp; C259 &amp; D259 &amp; "                    *****/
/************************************************************/
IF  EXISTS (SELECT * FROM sys.objects WHERE object_id = OBJECT_ID(N'" &amp; A259 &amp; "[" &amp; B259 &amp; C259 &amp; D259 &amp; "]') AND type in (N'U'))
DROP TABLE " &amp; A259 &amp; "[" &amp; B259 &amp; C259 &amp; D259 &amp; "]
GO
CREATE TABLE " &amp; A259 &amp; B259 &amp; C259 &amp; D259 &amp; "
    (
") &amp; "    " &amp; E259 &amp; " " &amp; F259 &amp; IF(EXACT(J259, "X"), " NOT NULL", " NULL") &amp; IF(AND(EXACT(G259,"X"),NOT(EXACT(H259,"X")))," IDENTITY (1, 1)","") &amp; IF(EXACT(D260,D259),",","")
&amp; IF(EXACT(D260,D259),"","
    )  ON [PRIMARY]
GO
ALTER TABLE " &amp; A259 &amp; B259 &amp; C259 &amp; D259 &amp; " ADD CONSTRAINT
    PK_" &amp; B259 &amp; C259 &amp; D259 &amp; " PRIMARY KEY CLUSTERED 
    (
    " &amp; D259 &amp; "Id
    )" &amp; " WITH( STATISTICS_NORECOMPUTE = OFF, IGNORE_DUP_KEY = OFF, ALLOW_ROW_LOCKS = ON, ALLOW_PAGE_LOCKS = ON) ON [PRIMARY]
GO
")</f>
        <v xml:space="preserve">    CargoVolumeCapacity INT NULL,</v>
      </c>
    </row>
    <row r="260" spans="3:14" x14ac:dyDescent="0.3">
      <c r="C260" t="s">
        <v>57</v>
      </c>
      <c r="D260" s="1" t="s">
        <v>81</v>
      </c>
      <c r="E260" t="s">
        <v>18</v>
      </c>
      <c r="F260" t="s">
        <v>10</v>
      </c>
      <c r="J260" s="7" t="s">
        <v>9</v>
      </c>
      <c r="N260" t="str">
        <f t="shared" si="4"/>
        <v xml:space="preserve">    Active BIT NOT NULL,</v>
      </c>
    </row>
    <row r="261" spans="3:14" x14ac:dyDescent="0.3">
      <c r="C261" t="s">
        <v>57</v>
      </c>
      <c r="D261" s="1" t="s">
        <v>81</v>
      </c>
      <c r="E261" t="s">
        <v>20</v>
      </c>
      <c r="F261" t="s">
        <v>10</v>
      </c>
      <c r="J261" s="7" t="s">
        <v>9</v>
      </c>
      <c r="N261" t="str">
        <f t="shared" si="4"/>
        <v xml:space="preserve">    IsDeleted BIT NOT NULL,</v>
      </c>
    </row>
    <row r="262" spans="3:14" x14ac:dyDescent="0.3">
      <c r="C262" t="s">
        <v>57</v>
      </c>
      <c r="D262" s="1" t="s">
        <v>81</v>
      </c>
      <c r="E262" t="s">
        <v>12</v>
      </c>
      <c r="F262" t="s">
        <v>8</v>
      </c>
      <c r="N262" t="str">
        <f t="shared" si="4"/>
        <v xml:space="preserve">    CreateBy INT NULL,</v>
      </c>
    </row>
    <row r="263" spans="3:14" x14ac:dyDescent="0.3">
      <c r="C263" t="s">
        <v>57</v>
      </c>
      <c r="D263" s="1" t="s">
        <v>81</v>
      </c>
      <c r="E263" t="s">
        <v>13</v>
      </c>
      <c r="F263" t="s">
        <v>11</v>
      </c>
      <c r="N263" t="str">
        <f t="shared" si="4"/>
        <v xml:space="preserve">    CreateOn DATETIME NULL,</v>
      </c>
    </row>
    <row r="264" spans="3:14" x14ac:dyDescent="0.3">
      <c r="C264" t="s">
        <v>57</v>
      </c>
      <c r="D264" s="1" t="s">
        <v>81</v>
      </c>
      <c r="E264" t="s">
        <v>14</v>
      </c>
      <c r="F264" t="s">
        <v>8</v>
      </c>
      <c r="N264" t="str">
        <f t="shared" si="4"/>
        <v xml:space="preserve">    UpdateBy INT NULL,</v>
      </c>
    </row>
    <row r="265" spans="3:14" x14ac:dyDescent="0.3">
      <c r="C265" t="s">
        <v>57</v>
      </c>
      <c r="D265" s="1" t="s">
        <v>81</v>
      </c>
      <c r="E265" t="s">
        <v>15</v>
      </c>
      <c r="F265" t="s">
        <v>11</v>
      </c>
      <c r="N265" t="str">
        <f t="shared" si="4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</row>
    <row r="266" spans="3:14" x14ac:dyDescent="0.3">
      <c r="C266" t="s">
        <v>57</v>
      </c>
      <c r="D266" s="1" t="s">
        <v>82</v>
      </c>
      <c r="E266" t="s">
        <v>271</v>
      </c>
      <c r="F266" t="s">
        <v>8</v>
      </c>
      <c r="G266" s="7" t="s">
        <v>9</v>
      </c>
      <c r="J266" s="7" t="s">
        <v>9</v>
      </c>
      <c r="N266" t="str">
        <f t="shared" si="4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</row>
    <row r="267" spans="3:14" x14ac:dyDescent="0.3">
      <c r="C267" t="s">
        <v>57</v>
      </c>
      <c r="D267" s="1" t="s">
        <v>82</v>
      </c>
      <c r="E267" t="s">
        <v>167</v>
      </c>
      <c r="F267" t="s">
        <v>8</v>
      </c>
      <c r="H267" s="7" t="s">
        <v>9</v>
      </c>
      <c r="N267" t="str">
        <f t="shared" si="4"/>
        <v xml:space="preserve">    NucleoId INT NULL,</v>
      </c>
    </row>
    <row r="268" spans="3:14" x14ac:dyDescent="0.3">
      <c r="C268" t="s">
        <v>57</v>
      </c>
      <c r="D268" s="1" t="s">
        <v>82</v>
      </c>
      <c r="E268" t="s">
        <v>31</v>
      </c>
      <c r="F268" t="s">
        <v>27</v>
      </c>
      <c r="J268" s="7" t="s">
        <v>9</v>
      </c>
      <c r="N268" t="str">
        <f t="shared" si="4"/>
        <v xml:space="preserve">    Name nvarchar(max) NOT NULL,</v>
      </c>
    </row>
    <row r="269" spans="3:14" x14ac:dyDescent="0.3">
      <c r="C269" t="s">
        <v>57</v>
      </c>
      <c r="D269" s="1" t="s">
        <v>82</v>
      </c>
      <c r="E269" t="s">
        <v>7</v>
      </c>
      <c r="F269" t="s">
        <v>27</v>
      </c>
      <c r="N269" t="str">
        <f t="shared" si="4"/>
        <v xml:space="preserve">    Description nvarchar(max) NULL,</v>
      </c>
    </row>
    <row r="270" spans="3:14" x14ac:dyDescent="0.3">
      <c r="C270" t="s">
        <v>57</v>
      </c>
      <c r="D270" s="1" t="s">
        <v>82</v>
      </c>
      <c r="E270" t="s">
        <v>272</v>
      </c>
      <c r="F270" t="s">
        <v>11</v>
      </c>
      <c r="N270" t="str">
        <f t="shared" si="4"/>
        <v xml:space="preserve">    StartDate DATETIME NULL,</v>
      </c>
    </row>
    <row r="271" spans="3:14" x14ac:dyDescent="0.3">
      <c r="C271" t="s">
        <v>57</v>
      </c>
      <c r="D271" s="1" t="s">
        <v>82</v>
      </c>
      <c r="E271" t="s">
        <v>273</v>
      </c>
      <c r="F271" t="s">
        <v>11</v>
      </c>
      <c r="N271" t="str">
        <f t="shared" si="4"/>
        <v xml:space="preserve">    EndDate DATETIME NULL,</v>
      </c>
    </row>
    <row r="272" spans="3:14" x14ac:dyDescent="0.3">
      <c r="C272" t="s">
        <v>57</v>
      </c>
      <c r="D272" s="1" t="s">
        <v>82</v>
      </c>
      <c r="E272" t="s">
        <v>189</v>
      </c>
      <c r="F272" t="s">
        <v>27</v>
      </c>
      <c r="N272" t="str">
        <f t="shared" si="4"/>
        <v xml:space="preserve">    Location nvarchar(max) NULL,</v>
      </c>
    </row>
    <row r="273" spans="3:14" x14ac:dyDescent="0.3">
      <c r="C273" t="s">
        <v>57</v>
      </c>
      <c r="D273" s="1" t="s">
        <v>82</v>
      </c>
      <c r="E273" t="s">
        <v>274</v>
      </c>
      <c r="F273" t="s">
        <v>8</v>
      </c>
      <c r="N273" t="str">
        <f t="shared" si="4"/>
        <v xml:space="preserve">    Duration INT NULL,</v>
      </c>
    </row>
    <row r="274" spans="3:14" x14ac:dyDescent="0.3">
      <c r="C274" t="s">
        <v>57</v>
      </c>
      <c r="D274" s="1" t="s">
        <v>82</v>
      </c>
      <c r="E274" t="s">
        <v>275</v>
      </c>
      <c r="F274" t="s">
        <v>27</v>
      </c>
      <c r="N274" t="str">
        <f t="shared" si="4"/>
        <v xml:space="preserve">    Organizer nvarchar(max) NULL,</v>
      </c>
    </row>
    <row r="275" spans="3:14" x14ac:dyDescent="0.3">
      <c r="C275" t="s">
        <v>57</v>
      </c>
      <c r="D275" s="1" t="s">
        <v>82</v>
      </c>
      <c r="E275" t="s">
        <v>277</v>
      </c>
      <c r="F275" t="s">
        <v>27</v>
      </c>
      <c r="N275" t="str">
        <f t="shared" si="4"/>
        <v xml:space="preserve">    PhotoUrl nvarchar(max) NULL,</v>
      </c>
    </row>
    <row r="276" spans="3:14" x14ac:dyDescent="0.3">
      <c r="C276" t="s">
        <v>57</v>
      </c>
      <c r="D276" s="1" t="s">
        <v>82</v>
      </c>
      <c r="E276" t="s">
        <v>276</v>
      </c>
      <c r="F276" t="s">
        <v>27</v>
      </c>
      <c r="N276" t="str">
        <f t="shared" si="4"/>
        <v xml:space="preserve">    VideoUrl nvarchar(max) NULL,</v>
      </c>
    </row>
    <row r="277" spans="3:14" x14ac:dyDescent="0.3">
      <c r="C277" t="s">
        <v>57</v>
      </c>
      <c r="D277" s="1" t="s">
        <v>82</v>
      </c>
      <c r="E277" t="s">
        <v>18</v>
      </c>
      <c r="F277" t="s">
        <v>10</v>
      </c>
      <c r="J277" s="7" t="s">
        <v>9</v>
      </c>
      <c r="N277" t="str">
        <f t="shared" si="4"/>
        <v xml:space="preserve">    Active BIT NOT NULL,</v>
      </c>
    </row>
    <row r="278" spans="3:14" x14ac:dyDescent="0.3">
      <c r="C278" t="s">
        <v>57</v>
      </c>
      <c r="D278" s="1" t="s">
        <v>82</v>
      </c>
      <c r="E278" t="s">
        <v>20</v>
      </c>
      <c r="F278" t="s">
        <v>10</v>
      </c>
      <c r="J278" s="7" t="s">
        <v>9</v>
      </c>
      <c r="N278" t="str">
        <f t="shared" si="4"/>
        <v xml:space="preserve">    IsDeleted BIT NOT NULL,</v>
      </c>
    </row>
    <row r="279" spans="3:14" x14ac:dyDescent="0.3">
      <c r="C279" t="s">
        <v>57</v>
      </c>
      <c r="D279" s="1" t="s">
        <v>82</v>
      </c>
      <c r="E279" t="s">
        <v>12</v>
      </c>
      <c r="F279" t="s">
        <v>8</v>
      </c>
      <c r="N279" t="str">
        <f t="shared" si="4"/>
        <v xml:space="preserve">    CreateBy INT NULL,</v>
      </c>
    </row>
    <row r="280" spans="3:14" x14ac:dyDescent="0.3">
      <c r="C280" t="s">
        <v>57</v>
      </c>
      <c r="D280" s="1" t="s">
        <v>82</v>
      </c>
      <c r="E280" t="s">
        <v>13</v>
      </c>
      <c r="F280" t="s">
        <v>11</v>
      </c>
      <c r="N280" t="str">
        <f t="shared" si="4"/>
        <v xml:space="preserve">    CreateOn DATETIME NULL,</v>
      </c>
    </row>
    <row r="281" spans="3:14" x14ac:dyDescent="0.3">
      <c r="C281" t="s">
        <v>57</v>
      </c>
      <c r="D281" s="1" t="s">
        <v>82</v>
      </c>
      <c r="E281" t="s">
        <v>14</v>
      </c>
      <c r="F281" t="s">
        <v>8</v>
      </c>
      <c r="N281" t="str">
        <f t="shared" si="4"/>
        <v xml:space="preserve">    UpdateBy INT NULL,</v>
      </c>
    </row>
    <row r="282" spans="3:14" x14ac:dyDescent="0.3">
      <c r="C282" t="s">
        <v>57</v>
      </c>
      <c r="D282" s="1" t="s">
        <v>82</v>
      </c>
      <c r="E282" t="s">
        <v>15</v>
      </c>
      <c r="F282" t="s">
        <v>11</v>
      </c>
      <c r="N282" t="str">
        <f t="shared" si="4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</row>
    <row r="283" spans="3:14" x14ac:dyDescent="0.3">
      <c r="C283" t="s">
        <v>57</v>
      </c>
      <c r="D283" s="1" t="s">
        <v>85</v>
      </c>
      <c r="E283" t="s">
        <v>278</v>
      </c>
      <c r="F283" t="s">
        <v>8</v>
      </c>
      <c r="G283" s="7" t="s">
        <v>9</v>
      </c>
      <c r="J283" s="7" t="s">
        <v>9</v>
      </c>
      <c r="N283" t="str">
        <f t="shared" si="4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</row>
    <row r="284" spans="3:14" x14ac:dyDescent="0.3">
      <c r="C284" t="s">
        <v>57</v>
      </c>
      <c r="D284" s="1" t="s">
        <v>85</v>
      </c>
      <c r="E284" t="s">
        <v>31</v>
      </c>
      <c r="F284" t="s">
        <v>27</v>
      </c>
      <c r="J284" s="7" t="s">
        <v>9</v>
      </c>
      <c r="N284" t="str">
        <f t="shared" si="4"/>
        <v xml:space="preserve">    Name nvarchar(max) NOT NULL,</v>
      </c>
    </row>
    <row r="285" spans="3:14" x14ac:dyDescent="0.3">
      <c r="C285" t="s">
        <v>57</v>
      </c>
      <c r="D285" s="1" t="s">
        <v>85</v>
      </c>
      <c r="E285" t="s">
        <v>7</v>
      </c>
      <c r="F285" t="s">
        <v>27</v>
      </c>
      <c r="N285" t="str">
        <f t="shared" si="4"/>
        <v xml:space="preserve">    Description nvarchar(max) NULL,</v>
      </c>
    </row>
    <row r="286" spans="3:14" x14ac:dyDescent="0.3">
      <c r="C286" t="s">
        <v>57</v>
      </c>
      <c r="D286" s="1" t="s">
        <v>85</v>
      </c>
      <c r="E286" t="s">
        <v>276</v>
      </c>
      <c r="F286" t="s">
        <v>27</v>
      </c>
      <c r="N286" t="str">
        <f t="shared" si="4"/>
        <v xml:space="preserve">    VideoUrl nvarchar(max) NULL,</v>
      </c>
    </row>
    <row r="287" spans="3:14" x14ac:dyDescent="0.3">
      <c r="C287" t="s">
        <v>57</v>
      </c>
      <c r="D287" s="1" t="s">
        <v>85</v>
      </c>
      <c r="E287" t="s">
        <v>274</v>
      </c>
      <c r="F287" t="s">
        <v>8</v>
      </c>
      <c r="N287" t="str">
        <f t="shared" si="4"/>
        <v xml:space="preserve">    Duration INT NULL,</v>
      </c>
    </row>
    <row r="288" spans="3:14" x14ac:dyDescent="0.3">
      <c r="C288" t="s">
        <v>57</v>
      </c>
      <c r="D288" s="1" t="s">
        <v>85</v>
      </c>
      <c r="E288" t="s">
        <v>105</v>
      </c>
      <c r="F288" t="s">
        <v>27</v>
      </c>
      <c r="N288" t="str">
        <f t="shared" si="4"/>
        <v xml:space="preserve">    Language nvarchar(max) NULL,</v>
      </c>
    </row>
    <row r="289" spans="3:14" x14ac:dyDescent="0.3">
      <c r="C289" t="s">
        <v>57</v>
      </c>
      <c r="D289" s="1" t="s">
        <v>85</v>
      </c>
      <c r="E289" t="s">
        <v>18</v>
      </c>
      <c r="F289" t="s">
        <v>10</v>
      </c>
      <c r="J289" s="7" t="s">
        <v>9</v>
      </c>
      <c r="N289" t="str">
        <f t="shared" si="4"/>
        <v xml:space="preserve">    Active BIT NOT NULL,</v>
      </c>
    </row>
    <row r="290" spans="3:14" x14ac:dyDescent="0.3">
      <c r="C290" t="s">
        <v>57</v>
      </c>
      <c r="D290" s="1" t="s">
        <v>85</v>
      </c>
      <c r="E290" t="s">
        <v>20</v>
      </c>
      <c r="F290" t="s">
        <v>10</v>
      </c>
      <c r="J290" s="7" t="s">
        <v>9</v>
      </c>
      <c r="N290" t="str">
        <f t="shared" si="4"/>
        <v xml:space="preserve">    IsDeleted BIT NOT NULL,</v>
      </c>
    </row>
    <row r="291" spans="3:14" x14ac:dyDescent="0.3">
      <c r="C291" t="s">
        <v>57</v>
      </c>
      <c r="D291" s="1" t="s">
        <v>85</v>
      </c>
      <c r="E291" t="s">
        <v>12</v>
      </c>
      <c r="F291" t="s">
        <v>8</v>
      </c>
      <c r="N291" t="str">
        <f t="shared" si="4"/>
        <v xml:space="preserve">    CreateBy INT NULL,</v>
      </c>
    </row>
    <row r="292" spans="3:14" x14ac:dyDescent="0.3">
      <c r="C292" t="s">
        <v>57</v>
      </c>
      <c r="D292" s="1" t="s">
        <v>85</v>
      </c>
      <c r="E292" t="s">
        <v>13</v>
      </c>
      <c r="F292" t="s">
        <v>11</v>
      </c>
      <c r="N292" t="str">
        <f t="shared" si="4"/>
        <v xml:space="preserve">    CreateOn DATETIME NULL,</v>
      </c>
    </row>
    <row r="293" spans="3:14" x14ac:dyDescent="0.3">
      <c r="C293" t="s">
        <v>57</v>
      </c>
      <c r="D293" s="1" t="s">
        <v>85</v>
      </c>
      <c r="E293" t="s">
        <v>14</v>
      </c>
      <c r="F293" t="s">
        <v>8</v>
      </c>
      <c r="N293" t="str">
        <f t="shared" si="4"/>
        <v xml:space="preserve">    UpdateBy INT NULL,</v>
      </c>
    </row>
    <row r="294" spans="3:14" x14ac:dyDescent="0.3">
      <c r="C294" t="s">
        <v>57</v>
      </c>
      <c r="D294" s="1" t="s">
        <v>85</v>
      </c>
      <c r="E294" t="s">
        <v>15</v>
      </c>
      <c r="F294" t="s">
        <v>11</v>
      </c>
      <c r="N294" t="str">
        <f t="shared" si="4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</row>
    <row r="295" spans="3:14" x14ac:dyDescent="0.3">
      <c r="C295" t="s">
        <v>57</v>
      </c>
      <c r="D295" s="1" t="s">
        <v>86</v>
      </c>
      <c r="E295" t="s">
        <v>279</v>
      </c>
      <c r="F295" t="s">
        <v>8</v>
      </c>
      <c r="G295" s="7" t="s">
        <v>9</v>
      </c>
      <c r="J295" s="7" t="s">
        <v>9</v>
      </c>
      <c r="N295" t="str">
        <f t="shared" si="4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</row>
    <row r="296" spans="3:14" x14ac:dyDescent="0.3">
      <c r="C296" t="s">
        <v>57</v>
      </c>
      <c r="D296" s="1" t="s">
        <v>86</v>
      </c>
      <c r="E296" t="s">
        <v>31</v>
      </c>
      <c r="F296" t="s">
        <v>27</v>
      </c>
      <c r="N296" t="str">
        <f t="shared" si="4"/>
        <v xml:space="preserve">    Name nvarchar(max) NULL,</v>
      </c>
    </row>
    <row r="297" spans="3:14" x14ac:dyDescent="0.3">
      <c r="C297" t="s">
        <v>57</v>
      </c>
      <c r="D297" s="1" t="s">
        <v>86</v>
      </c>
      <c r="E297" t="s">
        <v>7</v>
      </c>
      <c r="F297" t="s">
        <v>27</v>
      </c>
      <c r="N297" t="str">
        <f t="shared" si="4"/>
        <v xml:space="preserve">    Description nvarchar(max) NULL,</v>
      </c>
    </row>
    <row r="298" spans="3:14" x14ac:dyDescent="0.3">
      <c r="C298" t="s">
        <v>57</v>
      </c>
      <c r="D298" s="1" t="s">
        <v>86</v>
      </c>
      <c r="E298" t="s">
        <v>277</v>
      </c>
      <c r="F298" t="s">
        <v>27</v>
      </c>
      <c r="N298" t="str">
        <f t="shared" si="4"/>
        <v xml:space="preserve">    PhotoUrl nvarchar(max) NULL,</v>
      </c>
    </row>
    <row r="299" spans="3:14" x14ac:dyDescent="0.3">
      <c r="C299" t="s">
        <v>57</v>
      </c>
      <c r="D299" s="1" t="s">
        <v>86</v>
      </c>
      <c r="E299" t="s">
        <v>280</v>
      </c>
      <c r="F299" t="s">
        <v>11</v>
      </c>
      <c r="N299" t="str">
        <f t="shared" si="4"/>
        <v xml:space="preserve">    PhotoDate DATETIME NULL,</v>
      </c>
    </row>
    <row r="300" spans="3:14" x14ac:dyDescent="0.3">
      <c r="C300" t="s">
        <v>57</v>
      </c>
      <c r="D300" s="1" t="s">
        <v>86</v>
      </c>
      <c r="E300" t="s">
        <v>281</v>
      </c>
      <c r="F300" t="s">
        <v>10</v>
      </c>
      <c r="J300" s="7" t="s">
        <v>9</v>
      </c>
      <c r="N300" t="str">
        <f t="shared" si="4"/>
        <v xml:space="preserve">    IsPublic BIT NOT NULL,</v>
      </c>
    </row>
    <row r="301" spans="3:14" x14ac:dyDescent="0.3">
      <c r="C301" t="s">
        <v>57</v>
      </c>
      <c r="D301" s="1" t="s">
        <v>86</v>
      </c>
      <c r="E301" t="s">
        <v>18</v>
      </c>
      <c r="F301" t="s">
        <v>10</v>
      </c>
      <c r="J301" s="7" t="s">
        <v>9</v>
      </c>
      <c r="N301" t="str">
        <f t="shared" si="4"/>
        <v xml:space="preserve">    Active BIT NOT NULL,</v>
      </c>
    </row>
    <row r="302" spans="3:14" x14ac:dyDescent="0.3">
      <c r="C302" t="s">
        <v>57</v>
      </c>
      <c r="D302" s="1" t="s">
        <v>86</v>
      </c>
      <c r="E302" t="s">
        <v>20</v>
      </c>
      <c r="F302" t="s">
        <v>10</v>
      </c>
      <c r="J302" s="7" t="s">
        <v>9</v>
      </c>
      <c r="N302" t="str">
        <f t="shared" si="4"/>
        <v xml:space="preserve">    IsDeleted BIT NOT NULL,</v>
      </c>
    </row>
    <row r="303" spans="3:14" x14ac:dyDescent="0.3">
      <c r="C303" t="s">
        <v>57</v>
      </c>
      <c r="D303" s="1" t="s">
        <v>86</v>
      </c>
      <c r="E303" t="s">
        <v>12</v>
      </c>
      <c r="F303" t="s">
        <v>8</v>
      </c>
      <c r="N303" t="str">
        <f t="shared" si="4"/>
        <v xml:space="preserve">    CreateBy INT NULL,</v>
      </c>
    </row>
    <row r="304" spans="3:14" x14ac:dyDescent="0.3">
      <c r="C304" t="s">
        <v>57</v>
      </c>
      <c r="D304" s="1" t="s">
        <v>86</v>
      </c>
      <c r="E304" t="s">
        <v>13</v>
      </c>
      <c r="F304" t="s">
        <v>11</v>
      </c>
      <c r="N304" t="str">
        <f t="shared" si="4"/>
        <v xml:space="preserve">    CreateOn DATETIME NULL,</v>
      </c>
    </row>
    <row r="305" spans="3:14" x14ac:dyDescent="0.3">
      <c r="C305" t="s">
        <v>57</v>
      </c>
      <c r="D305" s="1" t="s">
        <v>86</v>
      </c>
      <c r="E305" t="s">
        <v>14</v>
      </c>
      <c r="F305" t="s">
        <v>8</v>
      </c>
      <c r="N305" t="str">
        <f t="shared" si="4"/>
        <v xml:space="preserve">    UpdateBy INT NULL,</v>
      </c>
    </row>
    <row r="306" spans="3:14" x14ac:dyDescent="0.3">
      <c r="C306" t="s">
        <v>57</v>
      </c>
      <c r="D306" s="1" t="s">
        <v>86</v>
      </c>
      <c r="E306" t="s">
        <v>15</v>
      </c>
      <c r="F306" t="s">
        <v>11</v>
      </c>
      <c r="N306" t="str">
        <f t="shared" si="4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</row>
    <row r="307" spans="3:14" x14ac:dyDescent="0.3">
      <c r="C307" t="s">
        <v>57</v>
      </c>
      <c r="D307" s="1" t="s">
        <v>282</v>
      </c>
      <c r="E307" t="s">
        <v>283</v>
      </c>
      <c r="F307" t="s">
        <v>8</v>
      </c>
      <c r="G307" s="7" t="s">
        <v>9</v>
      </c>
      <c r="J307" s="7" t="s">
        <v>9</v>
      </c>
      <c r="N307" t="str">
        <f t="shared" si="4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</row>
    <row r="308" spans="3:14" x14ac:dyDescent="0.3">
      <c r="C308" t="s">
        <v>57</v>
      </c>
      <c r="D308" s="1" t="s">
        <v>282</v>
      </c>
      <c r="E308" t="s">
        <v>167</v>
      </c>
      <c r="F308" t="s">
        <v>8</v>
      </c>
      <c r="H308" s="7" t="s">
        <v>9</v>
      </c>
      <c r="N308" t="str">
        <f t="shared" si="4"/>
        <v xml:space="preserve">    NucleoId INT NULL,</v>
      </c>
    </row>
    <row r="309" spans="3:14" x14ac:dyDescent="0.3">
      <c r="C309" t="s">
        <v>57</v>
      </c>
      <c r="D309" s="1" t="s">
        <v>282</v>
      </c>
      <c r="E309" t="s">
        <v>31</v>
      </c>
      <c r="F309" t="s">
        <v>27</v>
      </c>
      <c r="J309" s="7" t="s">
        <v>9</v>
      </c>
      <c r="N309" t="str">
        <f t="shared" si="4"/>
        <v xml:space="preserve">    Name nvarchar(max) NOT NULL,</v>
      </c>
    </row>
    <row r="310" spans="3:14" x14ac:dyDescent="0.3">
      <c r="C310" t="s">
        <v>57</v>
      </c>
      <c r="D310" s="1" t="s">
        <v>282</v>
      </c>
      <c r="E310" t="s">
        <v>7</v>
      </c>
      <c r="F310" t="s">
        <v>27</v>
      </c>
      <c r="N310" t="str">
        <f t="shared" si="4"/>
        <v xml:space="preserve">    Description nvarchar(max) NULL,</v>
      </c>
    </row>
    <row r="311" spans="3:14" x14ac:dyDescent="0.3">
      <c r="C311" t="s">
        <v>57</v>
      </c>
      <c r="D311" s="1" t="s">
        <v>282</v>
      </c>
      <c r="E311" t="s">
        <v>272</v>
      </c>
      <c r="F311" t="s">
        <v>11</v>
      </c>
      <c r="J311" s="7" t="s">
        <v>9</v>
      </c>
      <c r="N311" t="str">
        <f t="shared" si="4"/>
        <v xml:space="preserve">    StartDate DATETIME NOT NULL,</v>
      </c>
    </row>
    <row r="312" spans="3:14" x14ac:dyDescent="0.3">
      <c r="C312" t="s">
        <v>57</v>
      </c>
      <c r="D312" s="1" t="s">
        <v>282</v>
      </c>
      <c r="E312" t="s">
        <v>273</v>
      </c>
      <c r="F312" t="s">
        <v>11</v>
      </c>
      <c r="J312" s="7" t="s">
        <v>9</v>
      </c>
      <c r="N312" t="str">
        <f t="shared" si="4"/>
        <v xml:space="preserve">    EndDate DATETIME NOT NULL,</v>
      </c>
    </row>
    <row r="313" spans="3:14" x14ac:dyDescent="0.3">
      <c r="C313" t="s">
        <v>57</v>
      </c>
      <c r="D313" s="1" t="s">
        <v>282</v>
      </c>
      <c r="E313" t="s">
        <v>18</v>
      </c>
      <c r="F313" t="s">
        <v>10</v>
      </c>
      <c r="J313" s="7" t="s">
        <v>9</v>
      </c>
      <c r="N313" t="str">
        <f t="shared" si="4"/>
        <v xml:space="preserve">    Active BIT NOT NULL,</v>
      </c>
    </row>
    <row r="314" spans="3:14" x14ac:dyDescent="0.3">
      <c r="C314" t="s">
        <v>57</v>
      </c>
      <c r="D314" s="1" t="s">
        <v>282</v>
      </c>
      <c r="E314" t="s">
        <v>20</v>
      </c>
      <c r="F314" t="s">
        <v>10</v>
      </c>
      <c r="J314" s="7" t="s">
        <v>9</v>
      </c>
      <c r="N314" t="str">
        <f t="shared" si="4"/>
        <v xml:space="preserve">    IsDeleted BIT NOT NULL,</v>
      </c>
    </row>
    <row r="315" spans="3:14" x14ac:dyDescent="0.3">
      <c r="C315" t="s">
        <v>57</v>
      </c>
      <c r="D315" s="1" t="s">
        <v>282</v>
      </c>
      <c r="E315" t="s">
        <v>12</v>
      </c>
      <c r="F315" t="s">
        <v>8</v>
      </c>
      <c r="N315" t="str">
        <f t="shared" si="4"/>
        <v xml:space="preserve">    CreateBy INT NULL,</v>
      </c>
    </row>
    <row r="316" spans="3:14" x14ac:dyDescent="0.3">
      <c r="C316" t="s">
        <v>57</v>
      </c>
      <c r="D316" s="1" t="s">
        <v>282</v>
      </c>
      <c r="E316" t="s">
        <v>13</v>
      </c>
      <c r="F316" t="s">
        <v>11</v>
      </c>
      <c r="N316" t="str">
        <f t="shared" si="4"/>
        <v xml:space="preserve">    CreateOn DATETIME NULL,</v>
      </c>
    </row>
    <row r="317" spans="3:14" x14ac:dyDescent="0.3">
      <c r="C317" t="s">
        <v>57</v>
      </c>
      <c r="D317" s="1" t="s">
        <v>282</v>
      </c>
      <c r="E317" t="s">
        <v>14</v>
      </c>
      <c r="F317" t="s">
        <v>8</v>
      </c>
      <c r="N317" t="str">
        <f t="shared" si="4"/>
        <v xml:space="preserve">    UpdateBy INT NULL,</v>
      </c>
    </row>
    <row r="318" spans="3:14" x14ac:dyDescent="0.3">
      <c r="C318" t="s">
        <v>57</v>
      </c>
      <c r="D318" s="1" t="s">
        <v>282</v>
      </c>
      <c r="E318" t="s">
        <v>15</v>
      </c>
      <c r="F318" t="s">
        <v>11</v>
      </c>
      <c r="N318" t="str">
        <f t="shared" si="4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</row>
    <row r="319" spans="3:14" x14ac:dyDescent="0.3">
      <c r="C319" t="s">
        <v>57</v>
      </c>
      <c r="D319" s="1" t="s">
        <v>233</v>
      </c>
      <c r="E319" t="s">
        <v>284</v>
      </c>
      <c r="F319" t="s">
        <v>8</v>
      </c>
      <c r="G319" s="7" t="s">
        <v>9</v>
      </c>
      <c r="J319" s="7" t="s">
        <v>9</v>
      </c>
      <c r="N319" t="str">
        <f t="shared" si="4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</row>
    <row r="320" spans="3:14" x14ac:dyDescent="0.3">
      <c r="C320" t="s">
        <v>57</v>
      </c>
      <c r="D320" s="1" t="s">
        <v>233</v>
      </c>
      <c r="E320" t="s">
        <v>167</v>
      </c>
      <c r="F320" t="s">
        <v>8</v>
      </c>
      <c r="H320" s="7" t="s">
        <v>9</v>
      </c>
      <c r="N320" t="str">
        <f t="shared" si="4"/>
        <v xml:space="preserve">    NucleoId INT NULL,</v>
      </c>
    </row>
    <row r="321" spans="3:14" x14ac:dyDescent="0.3">
      <c r="C321" t="s">
        <v>57</v>
      </c>
      <c r="D321" s="1" t="s">
        <v>233</v>
      </c>
      <c r="E321" t="s">
        <v>31</v>
      </c>
      <c r="F321" t="s">
        <v>27</v>
      </c>
      <c r="J321" s="7" t="s">
        <v>9</v>
      </c>
      <c r="N321" t="str">
        <f t="shared" si="4"/>
        <v xml:space="preserve">    Name nvarchar(max) NOT NULL,</v>
      </c>
    </row>
    <row r="322" spans="3:14" x14ac:dyDescent="0.3">
      <c r="C322" t="s">
        <v>57</v>
      </c>
      <c r="D322" s="1" t="s">
        <v>233</v>
      </c>
      <c r="E322" t="s">
        <v>7</v>
      </c>
      <c r="F322" t="s">
        <v>27</v>
      </c>
      <c r="N322" t="str">
        <f t="shared" si="4"/>
        <v xml:space="preserve">    Description nvarchar(max) NULL,</v>
      </c>
    </row>
    <row r="323" spans="3:14" x14ac:dyDescent="0.3">
      <c r="C323" t="s">
        <v>57</v>
      </c>
      <c r="D323" s="1" t="s">
        <v>233</v>
      </c>
      <c r="E323" t="s">
        <v>285</v>
      </c>
      <c r="F323" t="s">
        <v>8</v>
      </c>
      <c r="H323" s="7" t="s">
        <v>9</v>
      </c>
      <c r="N323" t="str">
        <f t="shared" ref="N323:N386" si="5">IF(EXACT(D322,D323),"",
"/************************************************************/
/*****              " &amp; C323 &amp; D323 &amp; "                    *****/
/************************************************************/
IF  EXISTS (SELECT * FROM sys.objects WHERE object_id = OBJECT_ID(N'" &amp; A323 &amp; "[" &amp; B323 &amp; C323 &amp; D323 &amp; "]') AND type in (N'U'))
DROP TABLE " &amp; A323 &amp; "[" &amp; B323 &amp; C323 &amp; D323 &amp; "]
GO
CREATE TABLE " &amp; A323 &amp; B323 &amp; C323 &amp; D323 &amp; "
    (
") &amp; "    " &amp; E323 &amp; " " &amp; F323 &amp; IF(EXACT(J323, "X"), " NOT NULL", " NULL") &amp; IF(AND(EXACT(G323,"X"),NOT(EXACT(H323,"X")))," IDENTITY (1, 1)","") &amp; IF(EXACT(D324,D323),",","")
&amp; IF(EXACT(D324,D323),"","
    )  ON [PRIMARY]
GO
ALTER TABLE " &amp; A323 &amp; B323 &amp; C323 &amp; D323 &amp; " ADD CONSTRAINT
    PK_" &amp; B323 &amp; C323 &amp; D323 &amp; " PRIMARY KEY CLUSTERED 
    (
    " &amp; D323 &amp; "Id
    )" &amp; " WITH( STATISTICS_NORECOMPUTE = OFF, IGNORE_DUP_KEY = OFF, ALLOW_ROW_LOCKS = ON, ALLOW_PAGE_LOCKS = ON) ON [PRIMARY]
GO
")</f>
        <v xml:space="preserve">    ResponsiblePersonId INT NULL,</v>
      </c>
    </row>
    <row r="324" spans="3:14" x14ac:dyDescent="0.3">
      <c r="C324" t="s">
        <v>57</v>
      </c>
      <c r="D324" s="1" t="s">
        <v>233</v>
      </c>
      <c r="E324" t="s">
        <v>18</v>
      </c>
      <c r="F324" t="s">
        <v>10</v>
      </c>
      <c r="J324" s="7" t="s">
        <v>9</v>
      </c>
      <c r="N324" t="str">
        <f t="shared" si="5"/>
        <v xml:space="preserve">    Active BIT NOT NULL,</v>
      </c>
    </row>
    <row r="325" spans="3:14" x14ac:dyDescent="0.3">
      <c r="C325" t="s">
        <v>57</v>
      </c>
      <c r="D325" s="1" t="s">
        <v>233</v>
      </c>
      <c r="E325" t="s">
        <v>20</v>
      </c>
      <c r="F325" t="s">
        <v>10</v>
      </c>
      <c r="J325" s="7" t="s">
        <v>9</v>
      </c>
      <c r="N325" t="str">
        <f t="shared" si="5"/>
        <v xml:space="preserve">    IsDeleted BIT NOT NULL,</v>
      </c>
    </row>
    <row r="326" spans="3:14" x14ac:dyDescent="0.3">
      <c r="C326" t="s">
        <v>57</v>
      </c>
      <c r="D326" s="1" t="s">
        <v>233</v>
      </c>
      <c r="E326" t="s">
        <v>12</v>
      </c>
      <c r="F326" t="s">
        <v>8</v>
      </c>
      <c r="N326" t="str">
        <f t="shared" si="5"/>
        <v xml:space="preserve">    CreateBy INT NULL,</v>
      </c>
    </row>
    <row r="327" spans="3:14" x14ac:dyDescent="0.3">
      <c r="C327" t="s">
        <v>57</v>
      </c>
      <c r="D327" s="1" t="s">
        <v>233</v>
      </c>
      <c r="E327" t="s">
        <v>13</v>
      </c>
      <c r="F327" t="s">
        <v>11</v>
      </c>
      <c r="N327" t="str">
        <f t="shared" si="5"/>
        <v xml:space="preserve">    CreateOn DATETIME NULL,</v>
      </c>
    </row>
    <row r="328" spans="3:14" x14ac:dyDescent="0.3">
      <c r="C328" t="s">
        <v>57</v>
      </c>
      <c r="D328" s="1" t="s">
        <v>233</v>
      </c>
      <c r="E328" t="s">
        <v>14</v>
      </c>
      <c r="F328" t="s">
        <v>8</v>
      </c>
      <c r="N328" t="str">
        <f t="shared" si="5"/>
        <v xml:space="preserve">    UpdateBy INT NULL,</v>
      </c>
    </row>
    <row r="329" spans="3:14" x14ac:dyDescent="0.3">
      <c r="C329" t="s">
        <v>57</v>
      </c>
      <c r="D329" s="1" t="s">
        <v>233</v>
      </c>
      <c r="E329" t="s">
        <v>15</v>
      </c>
      <c r="F329" t="s">
        <v>11</v>
      </c>
      <c r="N329" t="str">
        <f t="shared" si="5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</row>
    <row r="330" spans="3:14" x14ac:dyDescent="0.3">
      <c r="C330" t="s">
        <v>57</v>
      </c>
      <c r="D330" s="1" t="s">
        <v>89</v>
      </c>
      <c r="E330" t="s">
        <v>286</v>
      </c>
      <c r="F330" t="s">
        <v>8</v>
      </c>
      <c r="G330" s="7" t="s">
        <v>9</v>
      </c>
      <c r="J330" s="7" t="s">
        <v>9</v>
      </c>
      <c r="N330" t="str">
        <f t="shared" si="5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</row>
    <row r="331" spans="3:14" x14ac:dyDescent="0.3">
      <c r="C331" t="s">
        <v>57</v>
      </c>
      <c r="D331" s="1" t="s">
        <v>89</v>
      </c>
      <c r="E331" t="s">
        <v>31</v>
      </c>
      <c r="F331" t="s">
        <v>27</v>
      </c>
      <c r="N331" t="str">
        <f t="shared" si="5"/>
        <v xml:space="preserve">    Name nvarchar(max) NULL,</v>
      </c>
    </row>
    <row r="332" spans="3:14" x14ac:dyDescent="0.3">
      <c r="C332" t="s">
        <v>57</v>
      </c>
      <c r="D332" s="1" t="s">
        <v>89</v>
      </c>
      <c r="E332" t="s">
        <v>7</v>
      </c>
      <c r="F332" t="s">
        <v>27</v>
      </c>
      <c r="N332" t="str">
        <f t="shared" si="5"/>
        <v xml:space="preserve">    Description nvarchar(max) NULL,</v>
      </c>
    </row>
    <row r="333" spans="3:14" x14ac:dyDescent="0.3">
      <c r="C333" t="s">
        <v>57</v>
      </c>
      <c r="D333" s="1" t="s">
        <v>89</v>
      </c>
      <c r="E333" t="s">
        <v>287</v>
      </c>
      <c r="F333" t="s">
        <v>11</v>
      </c>
      <c r="N333" t="str">
        <f t="shared" si="5"/>
        <v xml:space="preserve">    ReportDate DATETIME NULL,</v>
      </c>
    </row>
    <row r="334" spans="3:14" x14ac:dyDescent="0.3">
      <c r="C334" t="s">
        <v>57</v>
      </c>
      <c r="D334" s="1" t="s">
        <v>89</v>
      </c>
      <c r="E334" t="s">
        <v>233</v>
      </c>
      <c r="F334" t="s">
        <v>27</v>
      </c>
      <c r="N334" t="str">
        <f t="shared" si="5"/>
        <v xml:space="preserve">    WeekDay nvarchar(max) NULL,</v>
      </c>
    </row>
    <row r="335" spans="3:14" x14ac:dyDescent="0.3">
      <c r="C335" t="s">
        <v>57</v>
      </c>
      <c r="D335" s="1" t="s">
        <v>89</v>
      </c>
      <c r="E335" t="s">
        <v>294</v>
      </c>
      <c r="F335" t="s">
        <v>10</v>
      </c>
      <c r="J335" s="7" t="s">
        <v>9</v>
      </c>
      <c r="N335" t="str">
        <f t="shared" si="5"/>
        <v xml:space="preserve">    Submitted BIT NOT NULL,</v>
      </c>
    </row>
    <row r="336" spans="3:14" x14ac:dyDescent="0.3">
      <c r="C336" t="s">
        <v>57</v>
      </c>
      <c r="D336" s="1" t="s">
        <v>89</v>
      </c>
      <c r="E336" t="s">
        <v>20</v>
      </c>
      <c r="F336" t="s">
        <v>10</v>
      </c>
      <c r="J336" s="7" t="s">
        <v>9</v>
      </c>
      <c r="N336" t="str">
        <f t="shared" si="5"/>
        <v xml:space="preserve">    IsDeleted BIT NOT NULL,</v>
      </c>
    </row>
    <row r="337" spans="3:14" x14ac:dyDescent="0.3">
      <c r="C337" t="s">
        <v>57</v>
      </c>
      <c r="D337" s="1" t="s">
        <v>89</v>
      </c>
      <c r="E337" t="s">
        <v>12</v>
      </c>
      <c r="F337" t="s">
        <v>8</v>
      </c>
      <c r="N337" t="str">
        <f t="shared" si="5"/>
        <v xml:space="preserve">    CreateBy INT NULL,</v>
      </c>
    </row>
    <row r="338" spans="3:14" x14ac:dyDescent="0.3">
      <c r="C338" t="s">
        <v>57</v>
      </c>
      <c r="D338" s="1" t="s">
        <v>89</v>
      </c>
      <c r="E338" t="s">
        <v>13</v>
      </c>
      <c r="F338" t="s">
        <v>11</v>
      </c>
      <c r="N338" t="str">
        <f t="shared" si="5"/>
        <v xml:space="preserve">    CreateOn DATETIME NULL,</v>
      </c>
    </row>
    <row r="339" spans="3:14" x14ac:dyDescent="0.3">
      <c r="C339" t="s">
        <v>57</v>
      </c>
      <c r="D339" s="1" t="s">
        <v>89</v>
      </c>
      <c r="E339" t="s">
        <v>14</v>
      </c>
      <c r="F339" t="s">
        <v>8</v>
      </c>
      <c r="N339" t="str">
        <f t="shared" si="5"/>
        <v xml:space="preserve">    UpdateBy INT NULL,</v>
      </c>
    </row>
    <row r="340" spans="3:14" x14ac:dyDescent="0.3">
      <c r="C340" t="s">
        <v>57</v>
      </c>
      <c r="D340" s="1" t="s">
        <v>89</v>
      </c>
      <c r="E340" t="s">
        <v>15</v>
      </c>
      <c r="F340" t="s">
        <v>11</v>
      </c>
      <c r="N340" t="str">
        <f t="shared" si="5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</row>
    <row r="341" spans="3:14" x14ac:dyDescent="0.3">
      <c r="C341" t="s">
        <v>57</v>
      </c>
      <c r="D341" s="1" t="s">
        <v>292</v>
      </c>
      <c r="E341" s="1" t="s">
        <v>293</v>
      </c>
      <c r="F341" t="s">
        <v>8</v>
      </c>
      <c r="G341" s="7" t="s">
        <v>9</v>
      </c>
      <c r="J341" s="7" t="s">
        <v>9</v>
      </c>
      <c r="N341" t="str">
        <f t="shared" si="5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</row>
    <row r="342" spans="3:14" x14ac:dyDescent="0.3">
      <c r="C342" t="s">
        <v>57</v>
      </c>
      <c r="D342" s="1" t="s">
        <v>292</v>
      </c>
      <c r="E342" s="1" t="s">
        <v>295</v>
      </c>
      <c r="F342" t="s">
        <v>8</v>
      </c>
      <c r="H342" s="7" t="s">
        <v>9</v>
      </c>
      <c r="J342" s="7" t="s">
        <v>9</v>
      </c>
      <c r="N342" t="str">
        <f t="shared" si="5"/>
        <v xml:space="preserve">    DeliveryReportMessageTypeId INT NOT NULL,</v>
      </c>
    </row>
    <row r="343" spans="3:14" x14ac:dyDescent="0.3">
      <c r="C343" t="s">
        <v>57</v>
      </c>
      <c r="D343" s="1" t="s">
        <v>292</v>
      </c>
      <c r="E343" t="s">
        <v>288</v>
      </c>
      <c r="F343" t="s">
        <v>27</v>
      </c>
      <c r="J343" s="7" t="s">
        <v>9</v>
      </c>
      <c r="N343" t="str">
        <f t="shared" si="5"/>
        <v xml:space="preserve">    Message nvarchar(max) NOT NULL,</v>
      </c>
    </row>
    <row r="344" spans="3:14" x14ac:dyDescent="0.3">
      <c r="C344" t="s">
        <v>57</v>
      </c>
      <c r="D344" s="1" t="s">
        <v>292</v>
      </c>
      <c r="E344" t="s">
        <v>20</v>
      </c>
      <c r="F344" t="s">
        <v>10</v>
      </c>
      <c r="J344" s="7" t="s">
        <v>9</v>
      </c>
      <c r="N344" t="str">
        <f t="shared" si="5"/>
        <v xml:space="preserve">    IsDeleted BIT NOT NULL,</v>
      </c>
    </row>
    <row r="345" spans="3:14" x14ac:dyDescent="0.3">
      <c r="C345" t="s">
        <v>57</v>
      </c>
      <c r="D345" s="1" t="s">
        <v>292</v>
      </c>
      <c r="E345" t="s">
        <v>12</v>
      </c>
      <c r="F345" t="s">
        <v>8</v>
      </c>
      <c r="N345" t="str">
        <f t="shared" si="5"/>
        <v xml:space="preserve">    CreateBy INT NULL,</v>
      </c>
    </row>
    <row r="346" spans="3:14" x14ac:dyDescent="0.3">
      <c r="C346" t="s">
        <v>57</v>
      </c>
      <c r="D346" s="1" t="s">
        <v>292</v>
      </c>
      <c r="E346" t="s">
        <v>13</v>
      </c>
      <c r="F346" t="s">
        <v>11</v>
      </c>
      <c r="N346" t="str">
        <f t="shared" si="5"/>
        <v xml:space="preserve">    CreateOn DATETIME NULL,</v>
      </c>
    </row>
    <row r="347" spans="3:14" x14ac:dyDescent="0.3">
      <c r="C347" t="s">
        <v>57</v>
      </c>
      <c r="D347" s="1" t="s">
        <v>292</v>
      </c>
      <c r="E347" t="s">
        <v>14</v>
      </c>
      <c r="F347" t="s">
        <v>8</v>
      </c>
      <c r="N347" t="str">
        <f t="shared" si="5"/>
        <v xml:space="preserve">    UpdateBy INT NULL,</v>
      </c>
    </row>
    <row r="348" spans="3:14" x14ac:dyDescent="0.3">
      <c r="C348" t="s">
        <v>57</v>
      </c>
      <c r="D348" s="1" t="s">
        <v>292</v>
      </c>
      <c r="E348" t="s">
        <v>15</v>
      </c>
      <c r="F348" t="s">
        <v>11</v>
      </c>
      <c r="N348" t="str">
        <f t="shared" si="5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</row>
    <row r="349" spans="3:14" x14ac:dyDescent="0.3">
      <c r="C349" t="s">
        <v>57</v>
      </c>
      <c r="D349" s="1" t="s">
        <v>289</v>
      </c>
      <c r="E349" s="1" t="s">
        <v>290</v>
      </c>
      <c r="F349" t="s">
        <v>8</v>
      </c>
      <c r="G349" s="7" t="s">
        <v>9</v>
      </c>
      <c r="J349" s="7" t="s">
        <v>9</v>
      </c>
      <c r="N349" t="str">
        <f t="shared" si="5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</row>
    <row r="350" spans="3:14" x14ac:dyDescent="0.3">
      <c r="C350" t="s">
        <v>57</v>
      </c>
      <c r="D350" s="1" t="s">
        <v>289</v>
      </c>
      <c r="E350" s="1" t="s">
        <v>286</v>
      </c>
      <c r="F350" t="s">
        <v>27</v>
      </c>
      <c r="H350" s="7" t="s">
        <v>9</v>
      </c>
      <c r="J350" s="7" t="s">
        <v>9</v>
      </c>
      <c r="N350" t="str">
        <f t="shared" si="5"/>
        <v xml:space="preserve">    DeliveryReportId nvarchar(max) NOT NULL,</v>
      </c>
    </row>
    <row r="351" spans="3:14" x14ac:dyDescent="0.3">
      <c r="C351" t="s">
        <v>57</v>
      </c>
      <c r="D351" s="1" t="s">
        <v>289</v>
      </c>
      <c r="E351" t="s">
        <v>291</v>
      </c>
      <c r="F351" t="s">
        <v>27</v>
      </c>
      <c r="J351" s="7" t="s">
        <v>9</v>
      </c>
      <c r="N351" t="str">
        <f t="shared" si="5"/>
        <v xml:space="preserve">    BeneficiaryName nvarchar(max) NOT NULL,</v>
      </c>
    </row>
    <row r="352" spans="3:14" x14ac:dyDescent="0.3">
      <c r="C352" t="s">
        <v>57</v>
      </c>
      <c r="D352" s="1" t="s">
        <v>289</v>
      </c>
      <c r="E352" t="s">
        <v>140</v>
      </c>
      <c r="F352" t="s">
        <v>8</v>
      </c>
      <c r="H352" s="7" t="s">
        <v>9</v>
      </c>
      <c r="N352" t="str">
        <f t="shared" si="5"/>
        <v xml:space="preserve">    BeneficiaryId INT NULL,</v>
      </c>
    </row>
    <row r="353" spans="3:14" x14ac:dyDescent="0.3">
      <c r="C353" t="s">
        <v>57</v>
      </c>
      <c r="D353" s="1" t="s">
        <v>289</v>
      </c>
      <c r="E353" t="s">
        <v>20</v>
      </c>
      <c r="F353" t="s">
        <v>10</v>
      </c>
      <c r="J353" s="7" t="s">
        <v>9</v>
      </c>
      <c r="N353" t="str">
        <f t="shared" si="5"/>
        <v xml:space="preserve">    IsDeleted BIT NOT NULL,</v>
      </c>
    </row>
    <row r="354" spans="3:14" x14ac:dyDescent="0.3">
      <c r="C354" t="s">
        <v>57</v>
      </c>
      <c r="D354" s="1" t="s">
        <v>289</v>
      </c>
      <c r="E354" t="s">
        <v>12</v>
      </c>
      <c r="F354" t="s">
        <v>8</v>
      </c>
      <c r="N354" t="str">
        <f t="shared" si="5"/>
        <v xml:space="preserve">    CreateBy INT NULL,</v>
      </c>
    </row>
    <row r="355" spans="3:14" x14ac:dyDescent="0.3">
      <c r="C355" t="s">
        <v>57</v>
      </c>
      <c r="D355" s="1" t="s">
        <v>289</v>
      </c>
      <c r="E355" t="s">
        <v>13</v>
      </c>
      <c r="F355" t="s">
        <v>11</v>
      </c>
      <c r="N355" t="str">
        <f t="shared" si="5"/>
        <v xml:space="preserve">    CreateOn DATETIME NULL,</v>
      </c>
    </row>
    <row r="356" spans="3:14" x14ac:dyDescent="0.3">
      <c r="C356" t="s">
        <v>57</v>
      </c>
      <c r="D356" s="1" t="s">
        <v>289</v>
      </c>
      <c r="E356" t="s">
        <v>14</v>
      </c>
      <c r="F356" t="s">
        <v>8</v>
      </c>
      <c r="N356" t="str">
        <f t="shared" si="5"/>
        <v xml:space="preserve">    UpdateBy INT NULL,</v>
      </c>
    </row>
    <row r="357" spans="3:14" x14ac:dyDescent="0.3">
      <c r="C357" t="s">
        <v>57</v>
      </c>
      <c r="D357" s="1" t="s">
        <v>289</v>
      </c>
      <c r="E357" t="s">
        <v>15</v>
      </c>
      <c r="F357" t="s">
        <v>11</v>
      </c>
      <c r="N357" t="str">
        <f t="shared" si="5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</row>
    <row r="358" spans="3:14" x14ac:dyDescent="0.3">
      <c r="C358" t="s">
        <v>57</v>
      </c>
      <c r="D358" s="1" t="s">
        <v>296</v>
      </c>
      <c r="E358" s="1" t="s">
        <v>295</v>
      </c>
      <c r="F358" t="s">
        <v>8</v>
      </c>
      <c r="G358" s="7" t="s">
        <v>9</v>
      </c>
      <c r="J358" s="7" t="s">
        <v>9</v>
      </c>
      <c r="N358" t="str">
        <f t="shared" si="5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</row>
    <row r="359" spans="3:14" x14ac:dyDescent="0.3">
      <c r="C359" t="s">
        <v>57</v>
      </c>
      <c r="D359" s="1" t="s">
        <v>296</v>
      </c>
      <c r="E359" t="s">
        <v>31</v>
      </c>
      <c r="F359" t="s">
        <v>27</v>
      </c>
      <c r="J359" s="7" t="s">
        <v>9</v>
      </c>
      <c r="N359" t="str">
        <f t="shared" si="5"/>
        <v xml:space="preserve">    Name nvarchar(max) NOT NULL,</v>
      </c>
    </row>
    <row r="360" spans="3:14" x14ac:dyDescent="0.3">
      <c r="C360" t="s">
        <v>57</v>
      </c>
      <c r="D360" s="1" t="s">
        <v>296</v>
      </c>
      <c r="E360" t="s">
        <v>7</v>
      </c>
      <c r="F360" t="s">
        <v>27</v>
      </c>
      <c r="N360" t="str">
        <f t="shared" si="5"/>
        <v xml:space="preserve">    Description nvarchar(max) NULL,</v>
      </c>
    </row>
    <row r="361" spans="3:14" x14ac:dyDescent="0.3">
      <c r="C361" t="s">
        <v>57</v>
      </c>
      <c r="D361" s="1" t="s">
        <v>296</v>
      </c>
      <c r="E361" t="s">
        <v>18</v>
      </c>
      <c r="F361" t="s">
        <v>10</v>
      </c>
      <c r="J361" s="7" t="s">
        <v>9</v>
      </c>
      <c r="N361" t="str">
        <f t="shared" si="5"/>
        <v xml:space="preserve">    Active BIT NOT NULL,</v>
      </c>
    </row>
    <row r="362" spans="3:14" x14ac:dyDescent="0.3">
      <c r="C362" t="s">
        <v>57</v>
      </c>
      <c r="D362" s="1" t="s">
        <v>296</v>
      </c>
      <c r="E362" t="s">
        <v>20</v>
      </c>
      <c r="F362" t="s">
        <v>10</v>
      </c>
      <c r="J362" s="7" t="s">
        <v>9</v>
      </c>
      <c r="N362" t="str">
        <f t="shared" si="5"/>
        <v xml:space="preserve">    IsDeleted BIT NOT NULL,</v>
      </c>
    </row>
    <row r="363" spans="3:14" x14ac:dyDescent="0.3">
      <c r="C363" t="s">
        <v>57</v>
      </c>
      <c r="D363" s="1" t="s">
        <v>296</v>
      </c>
      <c r="E363" t="s">
        <v>12</v>
      </c>
      <c r="F363" t="s">
        <v>8</v>
      </c>
      <c r="N363" t="str">
        <f t="shared" si="5"/>
        <v xml:space="preserve">    CreateBy INT NULL,</v>
      </c>
    </row>
    <row r="364" spans="3:14" x14ac:dyDescent="0.3">
      <c r="C364" t="s">
        <v>57</v>
      </c>
      <c r="D364" s="1" t="s">
        <v>296</v>
      </c>
      <c r="E364" t="s">
        <v>13</v>
      </c>
      <c r="F364" t="s">
        <v>11</v>
      </c>
      <c r="N364" t="str">
        <f t="shared" si="5"/>
        <v xml:space="preserve">    CreateOn DATETIME NULL,</v>
      </c>
    </row>
    <row r="365" spans="3:14" x14ac:dyDescent="0.3">
      <c r="C365" t="s">
        <v>57</v>
      </c>
      <c r="D365" s="1" t="s">
        <v>296</v>
      </c>
      <c r="E365" t="s">
        <v>14</v>
      </c>
      <c r="F365" t="s">
        <v>8</v>
      </c>
      <c r="N365" t="str">
        <f t="shared" si="5"/>
        <v xml:space="preserve">    UpdateBy INT NULL,</v>
      </c>
    </row>
    <row r="366" spans="3:14" x14ac:dyDescent="0.3">
      <c r="C366" t="s">
        <v>57</v>
      </c>
      <c r="D366" s="1" t="s">
        <v>296</v>
      </c>
      <c r="E366" t="s">
        <v>15</v>
      </c>
      <c r="F366" t="s">
        <v>11</v>
      </c>
      <c r="N366" t="str">
        <f t="shared" si="5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</row>
    <row r="367" spans="3:14" x14ac:dyDescent="0.3">
      <c r="C367" t="s">
        <v>57</v>
      </c>
      <c r="D367" s="1" t="s">
        <v>306</v>
      </c>
      <c r="E367" s="1" t="s">
        <v>307</v>
      </c>
      <c r="F367" t="s">
        <v>8</v>
      </c>
      <c r="G367" s="7" t="s">
        <v>9</v>
      </c>
      <c r="J367" s="7" t="s">
        <v>9</v>
      </c>
      <c r="N367" t="str">
        <f t="shared" si="5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</row>
    <row r="368" spans="3:14" x14ac:dyDescent="0.3">
      <c r="C368" t="s">
        <v>57</v>
      </c>
      <c r="D368" s="1" t="s">
        <v>306</v>
      </c>
      <c r="E368" s="1" t="s">
        <v>167</v>
      </c>
      <c r="F368" t="s">
        <v>8</v>
      </c>
      <c r="N368" t="str">
        <f t="shared" si="5"/>
        <v xml:space="preserve">    NucleoId INT NULL,</v>
      </c>
    </row>
    <row r="369" spans="3:14" x14ac:dyDescent="0.3">
      <c r="C369" t="s">
        <v>57</v>
      </c>
      <c r="D369" s="1" t="s">
        <v>306</v>
      </c>
      <c r="E369" t="s">
        <v>308</v>
      </c>
      <c r="F369" t="s">
        <v>11</v>
      </c>
      <c r="J369" s="7" t="s">
        <v>9</v>
      </c>
      <c r="N369" t="str">
        <f t="shared" si="5"/>
        <v xml:space="preserve">    LogDate DATETIME NOT NULL,</v>
      </c>
    </row>
    <row r="370" spans="3:14" x14ac:dyDescent="0.3">
      <c r="C370" t="s">
        <v>57</v>
      </c>
      <c r="D370" s="1" t="s">
        <v>306</v>
      </c>
      <c r="E370" t="s">
        <v>76</v>
      </c>
      <c r="F370" t="s">
        <v>27</v>
      </c>
      <c r="J370" s="7" t="s">
        <v>9</v>
      </c>
      <c r="N370" t="str">
        <f t="shared" si="5"/>
        <v xml:space="preserve">    Task nvarchar(max) NOT NULL,</v>
      </c>
    </row>
    <row r="371" spans="3:14" x14ac:dyDescent="0.3">
      <c r="C371" t="s">
        <v>57</v>
      </c>
      <c r="D371" s="1" t="s">
        <v>306</v>
      </c>
      <c r="E371" t="s">
        <v>310</v>
      </c>
      <c r="F371" t="s">
        <v>27</v>
      </c>
      <c r="N371" t="str">
        <f t="shared" si="5"/>
        <v xml:space="preserve">    ActivityDescription nvarchar(max) NULL,</v>
      </c>
    </row>
    <row r="372" spans="3:14" x14ac:dyDescent="0.3">
      <c r="C372" t="s">
        <v>57</v>
      </c>
      <c r="D372" s="1" t="s">
        <v>306</v>
      </c>
      <c r="E372" t="s">
        <v>309</v>
      </c>
      <c r="F372" t="s">
        <v>27</v>
      </c>
      <c r="J372" s="7" t="s">
        <v>9</v>
      </c>
      <c r="N372" t="str">
        <f t="shared" si="5"/>
        <v xml:space="preserve">    ManagerName nvarchar(max) NOT NULL,</v>
      </c>
    </row>
    <row r="373" spans="3:14" x14ac:dyDescent="0.3">
      <c r="C373" t="s">
        <v>57</v>
      </c>
      <c r="D373" s="1" t="s">
        <v>306</v>
      </c>
      <c r="E373" t="s">
        <v>312</v>
      </c>
      <c r="F373" t="s">
        <v>27</v>
      </c>
      <c r="J373" s="7" t="s">
        <v>9</v>
      </c>
      <c r="N373" t="str">
        <f t="shared" si="5"/>
        <v xml:space="preserve">    VolunteerName nvarchar(max) NOT NULL,</v>
      </c>
    </row>
    <row r="374" spans="3:14" x14ac:dyDescent="0.3">
      <c r="C374" t="s">
        <v>57</v>
      </c>
      <c r="D374" s="1" t="s">
        <v>306</v>
      </c>
      <c r="E374" t="s">
        <v>311</v>
      </c>
      <c r="F374" t="s">
        <v>10</v>
      </c>
      <c r="J374" s="7" t="s">
        <v>9</v>
      </c>
      <c r="N374" t="str">
        <f t="shared" si="5"/>
        <v xml:space="preserve">    VolunteerConfirmation BIT NOT NULL,</v>
      </c>
    </row>
    <row r="375" spans="3:14" x14ac:dyDescent="0.3">
      <c r="C375" t="s">
        <v>57</v>
      </c>
      <c r="D375" s="1" t="s">
        <v>306</v>
      </c>
      <c r="E375" t="s">
        <v>313</v>
      </c>
      <c r="F375" t="s">
        <v>8</v>
      </c>
      <c r="H375" s="7" t="s">
        <v>9</v>
      </c>
      <c r="N375" t="str">
        <f t="shared" si="5"/>
        <v xml:space="preserve">    DocumentId INT NULL,</v>
      </c>
    </row>
    <row r="376" spans="3:14" x14ac:dyDescent="0.3">
      <c r="C376" t="s">
        <v>57</v>
      </c>
      <c r="D376" s="1" t="s">
        <v>306</v>
      </c>
      <c r="E376" t="s">
        <v>20</v>
      </c>
      <c r="F376" t="s">
        <v>10</v>
      </c>
      <c r="J376" s="7" t="s">
        <v>9</v>
      </c>
      <c r="N376" t="str">
        <f t="shared" si="5"/>
        <v xml:space="preserve">    IsDeleted BIT NOT NULL,</v>
      </c>
    </row>
    <row r="377" spans="3:14" x14ac:dyDescent="0.3">
      <c r="C377" t="s">
        <v>57</v>
      </c>
      <c r="D377" s="1" t="s">
        <v>306</v>
      </c>
      <c r="E377" t="s">
        <v>12</v>
      </c>
      <c r="F377" t="s">
        <v>8</v>
      </c>
      <c r="M377" s="15"/>
      <c r="N377" t="str">
        <f t="shared" si="5"/>
        <v xml:space="preserve">    CreateBy INT NULL,</v>
      </c>
    </row>
    <row r="378" spans="3:14" x14ac:dyDescent="0.3">
      <c r="C378" t="s">
        <v>57</v>
      </c>
      <c r="D378" s="1" t="s">
        <v>306</v>
      </c>
      <c r="E378" t="s">
        <v>13</v>
      </c>
      <c r="F378" t="s">
        <v>11</v>
      </c>
      <c r="N378" t="str">
        <f t="shared" si="5"/>
        <v xml:space="preserve">    CreateOn DATETIME NULL,</v>
      </c>
    </row>
    <row r="379" spans="3:14" x14ac:dyDescent="0.3">
      <c r="C379" t="s">
        <v>57</v>
      </c>
      <c r="D379" s="1" t="s">
        <v>306</v>
      </c>
      <c r="E379" t="s">
        <v>14</v>
      </c>
      <c r="F379" t="s">
        <v>8</v>
      </c>
      <c r="N379" t="str">
        <f t="shared" si="5"/>
        <v xml:space="preserve">    UpdateBy INT NULL,</v>
      </c>
    </row>
    <row r="380" spans="3:14" x14ac:dyDescent="0.3">
      <c r="C380" t="s">
        <v>57</v>
      </c>
      <c r="D380" s="1" t="s">
        <v>306</v>
      </c>
      <c r="E380" t="s">
        <v>15</v>
      </c>
      <c r="F380" t="s">
        <v>11</v>
      </c>
      <c r="N380" t="str">
        <f t="shared" si="5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</row>
    <row r="381" spans="3:14" x14ac:dyDescent="0.3">
      <c r="C381" t="s">
        <v>57</v>
      </c>
      <c r="D381" s="1" t="s">
        <v>92</v>
      </c>
      <c r="E381" t="s">
        <v>314</v>
      </c>
      <c r="F381" t="s">
        <v>8</v>
      </c>
      <c r="G381" s="7" t="s">
        <v>9</v>
      </c>
      <c r="J381" s="7" t="s">
        <v>9</v>
      </c>
      <c r="N381" t="str">
        <f t="shared" si="5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</row>
    <row r="382" spans="3:14" x14ac:dyDescent="0.3">
      <c r="C382" t="s">
        <v>57</v>
      </c>
      <c r="D382" s="1" t="s">
        <v>92</v>
      </c>
      <c r="E382" t="s">
        <v>167</v>
      </c>
      <c r="F382" t="s">
        <v>8</v>
      </c>
      <c r="H382" s="7" t="s">
        <v>9</v>
      </c>
      <c r="N382" t="str">
        <f t="shared" si="5"/>
        <v xml:space="preserve">    NucleoId INT NULL,</v>
      </c>
    </row>
    <row r="383" spans="3:14" x14ac:dyDescent="0.3">
      <c r="C383" t="s">
        <v>57</v>
      </c>
      <c r="D383" s="1" t="s">
        <v>92</v>
      </c>
      <c r="E383" t="s">
        <v>31</v>
      </c>
      <c r="F383" t="s">
        <v>27</v>
      </c>
      <c r="J383" s="7" t="s">
        <v>9</v>
      </c>
      <c r="N383" t="str">
        <f t="shared" si="5"/>
        <v xml:space="preserve">    Name nvarchar(max) NOT NULL,</v>
      </c>
    </row>
    <row r="384" spans="3:14" x14ac:dyDescent="0.3">
      <c r="C384" t="s">
        <v>57</v>
      </c>
      <c r="D384" s="1" t="s">
        <v>92</v>
      </c>
      <c r="E384" t="s">
        <v>316</v>
      </c>
      <c r="F384" t="s">
        <v>10</v>
      </c>
      <c r="J384" s="7" t="s">
        <v>9</v>
      </c>
      <c r="N384" t="str">
        <f t="shared" si="5"/>
        <v xml:space="preserve">    EnterpriseContributor BIT NOT NULL,</v>
      </c>
    </row>
    <row r="385" spans="3:14" x14ac:dyDescent="0.3">
      <c r="C385" t="s">
        <v>57</v>
      </c>
      <c r="D385" s="1" t="s">
        <v>92</v>
      </c>
      <c r="E385" t="s">
        <v>315</v>
      </c>
      <c r="F385" t="s">
        <v>10</v>
      </c>
      <c r="J385" s="7" t="s">
        <v>9</v>
      </c>
      <c r="N385" t="str">
        <f t="shared" si="5"/>
        <v xml:space="preserve">    PrivateContributor BIT NOT NULL,</v>
      </c>
    </row>
    <row r="386" spans="3:14" x14ac:dyDescent="0.3">
      <c r="C386" t="s">
        <v>57</v>
      </c>
      <c r="D386" s="1" t="s">
        <v>92</v>
      </c>
      <c r="E386" t="s">
        <v>319</v>
      </c>
      <c r="F386" t="s">
        <v>8</v>
      </c>
      <c r="H386" s="7" t="s">
        <v>9</v>
      </c>
      <c r="J386" s="7" t="s">
        <v>9</v>
      </c>
      <c r="N386" t="str">
        <f t="shared" si="5"/>
        <v xml:space="preserve">    ContributionTypeId INT NOT NULL,</v>
      </c>
    </row>
    <row r="387" spans="3:14" x14ac:dyDescent="0.3">
      <c r="C387" t="s">
        <v>57</v>
      </c>
      <c r="D387" s="1" t="s">
        <v>92</v>
      </c>
      <c r="E387" t="s">
        <v>336</v>
      </c>
      <c r="F387" t="s">
        <v>8</v>
      </c>
      <c r="H387" s="7" t="s">
        <v>9</v>
      </c>
      <c r="J387" s="7" t="s">
        <v>9</v>
      </c>
      <c r="N387" t="str">
        <f t="shared" ref="N387:N450" si="6">IF(EXACT(D386,D387),"",
"/************************************************************/
/*****              " &amp; C387 &amp; D387 &amp; "                    *****/
/************************************************************/
IF  EXISTS (SELECT * FROM sys.objects WHERE object_id = OBJECT_ID(N'" &amp; A387 &amp; "[" &amp; B387 &amp; C387 &amp; D387 &amp; "]') AND type in (N'U'))
DROP TABLE " &amp; A387 &amp; "[" &amp; B387 &amp; C387 &amp; D387 &amp; "]
GO
CREATE TABLE " &amp; A387 &amp; B387 &amp; C387 &amp; D387 &amp; "
    (
") &amp; "    " &amp; E387 &amp; " " &amp; F387 &amp; IF(EXACT(J387, "X"), " NOT NULL", " NULL") &amp; IF(AND(EXACT(G387,"X"),NOT(EXACT(H387,"X")))," IDENTITY (1, 1)","") &amp; IF(EXACT(D388,D387),",","")
&amp; IF(EXACT(D388,D387),"","
    )  ON [PRIMARY]
GO
ALTER TABLE " &amp; A387 &amp; B387 &amp; C387 &amp; D387 &amp; " ADD CONSTRAINT
    PK_" &amp; B387 &amp; C387 &amp; D387 &amp; " PRIMARY KEY CLUSTERED 
    (
    " &amp; D387 &amp; "Id
    )" &amp; " WITH( STATISTICS_NORECOMPUTE = OFF, IGNORE_DUP_KEY = OFF, ALLOW_ROW_LOCKS = ON, ALLOW_PAGE_LOCKS = ON) ON [PRIMARY]
GO
")</f>
        <v xml:space="preserve">    PartnershipTypeId INT NOT NULL,</v>
      </c>
    </row>
    <row r="388" spans="3:14" x14ac:dyDescent="0.3">
      <c r="C388" t="s">
        <v>57</v>
      </c>
      <c r="D388" s="1" t="s">
        <v>92</v>
      </c>
      <c r="E388" t="s">
        <v>320</v>
      </c>
      <c r="F388" t="s">
        <v>27</v>
      </c>
      <c r="N388" t="str">
        <f t="shared" si="6"/>
        <v xml:space="preserve">    ContactPerson nvarchar(max) NULL,</v>
      </c>
    </row>
    <row r="389" spans="3:14" x14ac:dyDescent="0.3">
      <c r="C389" t="s">
        <v>57</v>
      </c>
      <c r="D389" s="1" t="s">
        <v>92</v>
      </c>
      <c r="E389" t="s">
        <v>321</v>
      </c>
      <c r="F389" t="s">
        <v>27</v>
      </c>
      <c r="N389" t="str">
        <f t="shared" si="6"/>
        <v xml:space="preserve">    Department nvarchar(max) NULL,</v>
      </c>
    </row>
    <row r="390" spans="3:14" x14ac:dyDescent="0.3">
      <c r="C390" t="s">
        <v>57</v>
      </c>
      <c r="D390" s="1" t="s">
        <v>92</v>
      </c>
      <c r="E390" t="s">
        <v>61</v>
      </c>
      <c r="F390" t="s">
        <v>27</v>
      </c>
      <c r="N390" t="str">
        <f t="shared" si="6"/>
        <v xml:space="preserve">    Phone nvarchar(max) NULL,</v>
      </c>
    </row>
    <row r="391" spans="3:14" x14ac:dyDescent="0.3">
      <c r="C391" t="s">
        <v>57</v>
      </c>
      <c r="D391" s="1" t="s">
        <v>92</v>
      </c>
      <c r="E391" t="s">
        <v>34</v>
      </c>
      <c r="F391" t="s">
        <v>27</v>
      </c>
      <c r="N391" t="str">
        <f t="shared" si="6"/>
        <v xml:space="preserve">    Email nvarchar(max) NULL,</v>
      </c>
    </row>
    <row r="392" spans="3:14" x14ac:dyDescent="0.3">
      <c r="C392" t="s">
        <v>57</v>
      </c>
      <c r="D392" s="1" t="s">
        <v>92</v>
      </c>
      <c r="E392" t="s">
        <v>322</v>
      </c>
      <c r="F392" t="s">
        <v>27</v>
      </c>
      <c r="N392" t="str">
        <f t="shared" si="6"/>
        <v xml:space="preserve">    Iban nvarchar(max) NULL,</v>
      </c>
    </row>
    <row r="393" spans="3:14" x14ac:dyDescent="0.3">
      <c r="C393" t="s">
        <v>57</v>
      </c>
      <c r="D393" s="1" t="s">
        <v>92</v>
      </c>
      <c r="E393" t="s">
        <v>323</v>
      </c>
      <c r="F393" t="s">
        <v>27</v>
      </c>
      <c r="N393" t="str">
        <f t="shared" si="6"/>
        <v xml:space="preserve">    BicSwift nvarchar(max) NULL,</v>
      </c>
    </row>
    <row r="394" spans="3:14" x14ac:dyDescent="0.3">
      <c r="C394" t="s">
        <v>57</v>
      </c>
      <c r="D394" s="1" t="s">
        <v>92</v>
      </c>
      <c r="E394" t="s">
        <v>324</v>
      </c>
      <c r="F394" t="s">
        <v>27</v>
      </c>
      <c r="N394" t="str">
        <f t="shared" si="6"/>
        <v xml:space="preserve">    FiscalNumber nvarchar(max) NULL,</v>
      </c>
    </row>
    <row r="395" spans="3:14" x14ac:dyDescent="0.3">
      <c r="C395" t="s">
        <v>57</v>
      </c>
      <c r="D395" s="1" t="s">
        <v>92</v>
      </c>
      <c r="E395" t="s">
        <v>62</v>
      </c>
      <c r="F395" t="s">
        <v>19</v>
      </c>
      <c r="N395" t="str">
        <f t="shared" si="6"/>
        <v xml:space="preserve">    Latitude FLOAT NULL,</v>
      </c>
    </row>
    <row r="396" spans="3:14" x14ac:dyDescent="0.3">
      <c r="C396" t="s">
        <v>57</v>
      </c>
      <c r="D396" s="1" t="s">
        <v>92</v>
      </c>
      <c r="E396" t="s">
        <v>63</v>
      </c>
      <c r="F396" t="s">
        <v>19</v>
      </c>
      <c r="N396" t="str">
        <f t="shared" si="6"/>
        <v xml:space="preserve">    Longitude FLOAT NULL,</v>
      </c>
    </row>
    <row r="397" spans="3:14" x14ac:dyDescent="0.3">
      <c r="C397" t="s">
        <v>57</v>
      </c>
      <c r="D397" s="1" t="s">
        <v>92</v>
      </c>
      <c r="E397" t="s">
        <v>277</v>
      </c>
      <c r="F397" t="s">
        <v>27</v>
      </c>
      <c r="N397" t="str">
        <f t="shared" si="6"/>
        <v xml:space="preserve">    PhotoUrl nvarchar(max) NULL,</v>
      </c>
    </row>
    <row r="398" spans="3:14" x14ac:dyDescent="0.3">
      <c r="C398" t="s">
        <v>57</v>
      </c>
      <c r="D398" s="1" t="s">
        <v>92</v>
      </c>
      <c r="E398" t="s">
        <v>124</v>
      </c>
      <c r="F398" t="s">
        <v>8</v>
      </c>
      <c r="H398" s="7" t="s">
        <v>9</v>
      </c>
      <c r="N398" t="str">
        <f t="shared" si="6"/>
        <v xml:space="preserve">    AddressId INT NULL,</v>
      </c>
    </row>
    <row r="399" spans="3:14" x14ac:dyDescent="0.3">
      <c r="C399" t="s">
        <v>57</v>
      </c>
      <c r="D399" s="1" t="s">
        <v>92</v>
      </c>
      <c r="E399" t="s">
        <v>325</v>
      </c>
      <c r="F399" t="s">
        <v>11</v>
      </c>
      <c r="N399" t="str">
        <f t="shared" si="6"/>
        <v xml:space="preserve">    PartnershipStartDate DATETIME NULL,</v>
      </c>
    </row>
    <row r="400" spans="3:14" x14ac:dyDescent="0.3">
      <c r="C400" t="s">
        <v>57</v>
      </c>
      <c r="D400" s="1" t="s">
        <v>92</v>
      </c>
      <c r="E400" t="s">
        <v>326</v>
      </c>
      <c r="F400" t="s">
        <v>11</v>
      </c>
      <c r="N400" t="str">
        <f t="shared" si="6"/>
        <v xml:space="preserve">    DurationCommitment DATETIME NULL,</v>
      </c>
    </row>
    <row r="401" spans="3:14" x14ac:dyDescent="0.3">
      <c r="C401" t="s">
        <v>57</v>
      </c>
      <c r="D401" s="1" t="s">
        <v>92</v>
      </c>
      <c r="E401" t="s">
        <v>327</v>
      </c>
      <c r="F401" t="s">
        <v>27</v>
      </c>
      <c r="N401" t="str">
        <f t="shared" si="6"/>
        <v xml:space="preserve">    RefoodAreaInteraction nvarchar(max) NULL,</v>
      </c>
    </row>
    <row r="402" spans="3:14" x14ac:dyDescent="0.3">
      <c r="C402" t="s">
        <v>57</v>
      </c>
      <c r="D402" s="1" t="s">
        <v>92</v>
      </c>
      <c r="E402" t="s">
        <v>328</v>
      </c>
      <c r="F402" t="s">
        <v>27</v>
      </c>
      <c r="N402" t="str">
        <f t="shared" si="6"/>
        <v xml:space="preserve">    Reliability nvarchar(max) NULL,</v>
      </c>
    </row>
    <row r="403" spans="3:14" x14ac:dyDescent="0.3">
      <c r="C403" t="s">
        <v>57</v>
      </c>
      <c r="D403" s="1" t="s">
        <v>92</v>
      </c>
      <c r="E403" t="s">
        <v>329</v>
      </c>
      <c r="F403" t="s">
        <v>27</v>
      </c>
      <c r="N403" t="str">
        <f t="shared" si="6"/>
        <v xml:space="preserve">    InteractionFrequency nvarchar(max) NULL,</v>
      </c>
    </row>
    <row r="404" spans="3:14" x14ac:dyDescent="0.3">
      <c r="C404" t="s">
        <v>57</v>
      </c>
      <c r="D404" s="1" t="s">
        <v>92</v>
      </c>
      <c r="E404" t="s">
        <v>18</v>
      </c>
      <c r="F404" t="s">
        <v>10</v>
      </c>
      <c r="J404" s="7" t="s">
        <v>9</v>
      </c>
      <c r="N404" t="str">
        <f t="shared" si="6"/>
        <v xml:space="preserve">    Active BIT NOT NULL,</v>
      </c>
    </row>
    <row r="405" spans="3:14" x14ac:dyDescent="0.3">
      <c r="C405" t="s">
        <v>57</v>
      </c>
      <c r="D405" s="1" t="s">
        <v>92</v>
      </c>
      <c r="E405" t="s">
        <v>20</v>
      </c>
      <c r="F405" t="s">
        <v>10</v>
      </c>
      <c r="J405" s="7" t="s">
        <v>9</v>
      </c>
      <c r="N405" t="str">
        <f t="shared" si="6"/>
        <v xml:space="preserve">    IsDeleted BIT NOT NULL,</v>
      </c>
    </row>
    <row r="406" spans="3:14" x14ac:dyDescent="0.3">
      <c r="C406" t="s">
        <v>57</v>
      </c>
      <c r="D406" s="1" t="s">
        <v>92</v>
      </c>
      <c r="E406" t="s">
        <v>12</v>
      </c>
      <c r="F406" t="s">
        <v>8</v>
      </c>
      <c r="N406" t="str">
        <f t="shared" si="6"/>
        <v xml:space="preserve">    CreateBy INT NULL,</v>
      </c>
    </row>
    <row r="407" spans="3:14" x14ac:dyDescent="0.3">
      <c r="C407" t="s">
        <v>57</v>
      </c>
      <c r="D407" s="1" t="s">
        <v>92</v>
      </c>
      <c r="E407" t="s">
        <v>13</v>
      </c>
      <c r="F407" t="s">
        <v>11</v>
      </c>
      <c r="N407" t="str">
        <f t="shared" si="6"/>
        <v xml:space="preserve">    CreateOn DATETIME NULL,</v>
      </c>
    </row>
    <row r="408" spans="3:14" x14ac:dyDescent="0.3">
      <c r="C408" t="s">
        <v>57</v>
      </c>
      <c r="D408" s="1" t="s">
        <v>92</v>
      </c>
      <c r="E408" t="s">
        <v>14</v>
      </c>
      <c r="F408" t="s">
        <v>8</v>
      </c>
      <c r="N408" t="str">
        <f t="shared" si="6"/>
        <v xml:space="preserve">    UpdateBy INT NULL,</v>
      </c>
    </row>
    <row r="409" spans="3:14" x14ac:dyDescent="0.3">
      <c r="C409" t="s">
        <v>57</v>
      </c>
      <c r="D409" s="1" t="s">
        <v>92</v>
      </c>
      <c r="E409" t="s">
        <v>15</v>
      </c>
      <c r="F409" t="s">
        <v>11</v>
      </c>
      <c r="N409" t="str">
        <f t="shared" si="6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</row>
    <row r="410" spans="3:14" x14ac:dyDescent="0.3">
      <c r="C410" t="s">
        <v>57</v>
      </c>
      <c r="D410" t="s">
        <v>93</v>
      </c>
      <c r="E410" t="s">
        <v>319</v>
      </c>
      <c r="F410" t="s">
        <v>8</v>
      </c>
      <c r="G410" s="7" t="s">
        <v>9</v>
      </c>
      <c r="J410" s="7" t="s">
        <v>9</v>
      </c>
      <c r="N410" t="str">
        <f t="shared" si="6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</row>
    <row r="411" spans="3:14" x14ac:dyDescent="0.3">
      <c r="C411" t="s">
        <v>57</v>
      </c>
      <c r="D411" t="s">
        <v>93</v>
      </c>
      <c r="E411" t="s">
        <v>31</v>
      </c>
      <c r="F411" t="s">
        <v>27</v>
      </c>
      <c r="J411" s="7" t="s">
        <v>9</v>
      </c>
      <c r="N411" t="str">
        <f t="shared" si="6"/>
        <v xml:space="preserve">    Name nvarchar(max) NOT NULL,</v>
      </c>
    </row>
    <row r="412" spans="3:14" x14ac:dyDescent="0.3">
      <c r="C412" t="s">
        <v>57</v>
      </c>
      <c r="D412" t="s">
        <v>93</v>
      </c>
      <c r="E412" t="s">
        <v>7</v>
      </c>
      <c r="F412" t="s">
        <v>27</v>
      </c>
      <c r="N412" t="str">
        <f t="shared" si="6"/>
        <v xml:space="preserve">    Description nvarchar(max) NULL,</v>
      </c>
    </row>
    <row r="413" spans="3:14" x14ac:dyDescent="0.3">
      <c r="C413" t="s">
        <v>57</v>
      </c>
      <c r="D413" t="s">
        <v>93</v>
      </c>
      <c r="E413" t="s">
        <v>18</v>
      </c>
      <c r="F413" t="s">
        <v>10</v>
      </c>
      <c r="J413" s="7" t="s">
        <v>9</v>
      </c>
      <c r="N413" t="str">
        <f t="shared" si="6"/>
        <v xml:space="preserve">    Active BIT NOT NULL,</v>
      </c>
    </row>
    <row r="414" spans="3:14" x14ac:dyDescent="0.3">
      <c r="C414" t="s">
        <v>57</v>
      </c>
      <c r="D414" t="s">
        <v>93</v>
      </c>
      <c r="E414" t="s">
        <v>20</v>
      </c>
      <c r="F414" t="s">
        <v>10</v>
      </c>
      <c r="J414" s="7" t="s">
        <v>9</v>
      </c>
      <c r="N414" t="str">
        <f t="shared" si="6"/>
        <v xml:space="preserve">    IsDeleted BIT NOT NULL,</v>
      </c>
    </row>
    <row r="415" spans="3:14" x14ac:dyDescent="0.3">
      <c r="C415" t="s">
        <v>57</v>
      </c>
      <c r="D415" t="s">
        <v>93</v>
      </c>
      <c r="E415" t="s">
        <v>12</v>
      </c>
      <c r="F415" t="s">
        <v>8</v>
      </c>
      <c r="N415" t="str">
        <f t="shared" si="6"/>
        <v xml:space="preserve">    CreateBy INT NULL,</v>
      </c>
    </row>
    <row r="416" spans="3:14" x14ac:dyDescent="0.3">
      <c r="C416" t="s">
        <v>57</v>
      </c>
      <c r="D416" t="s">
        <v>93</v>
      </c>
      <c r="E416" t="s">
        <v>13</v>
      </c>
      <c r="F416" t="s">
        <v>11</v>
      </c>
      <c r="N416" t="str">
        <f t="shared" si="6"/>
        <v xml:space="preserve">    CreateOn DATETIME NULL,</v>
      </c>
    </row>
    <row r="417" spans="3:14" x14ac:dyDescent="0.3">
      <c r="C417" t="s">
        <v>57</v>
      </c>
      <c r="D417" t="s">
        <v>93</v>
      </c>
      <c r="E417" t="s">
        <v>14</v>
      </c>
      <c r="F417" t="s">
        <v>8</v>
      </c>
      <c r="N417" t="str">
        <f t="shared" si="6"/>
        <v xml:space="preserve">    UpdateBy INT NULL,</v>
      </c>
    </row>
    <row r="418" spans="3:14" x14ac:dyDescent="0.3">
      <c r="C418" t="s">
        <v>57</v>
      </c>
      <c r="D418" t="s">
        <v>93</v>
      </c>
      <c r="E418" t="s">
        <v>15</v>
      </c>
      <c r="F418" t="s">
        <v>11</v>
      </c>
      <c r="N418" t="str">
        <f t="shared" si="6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</row>
    <row r="419" spans="3:14" x14ac:dyDescent="0.3">
      <c r="C419" t="s">
        <v>57</v>
      </c>
      <c r="D419" t="s">
        <v>94</v>
      </c>
      <c r="E419" t="s">
        <v>336</v>
      </c>
      <c r="F419" t="s">
        <v>8</v>
      </c>
      <c r="G419" s="7" t="s">
        <v>9</v>
      </c>
      <c r="J419" s="7" t="s">
        <v>9</v>
      </c>
      <c r="N419" t="str">
        <f t="shared" si="6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</row>
    <row r="420" spans="3:14" x14ac:dyDescent="0.3">
      <c r="C420" t="s">
        <v>57</v>
      </c>
      <c r="D420" t="s">
        <v>94</v>
      </c>
      <c r="E420" t="s">
        <v>31</v>
      </c>
      <c r="F420" t="s">
        <v>27</v>
      </c>
      <c r="J420" s="7" t="s">
        <v>9</v>
      </c>
      <c r="N420" t="str">
        <f t="shared" si="6"/>
        <v xml:space="preserve">    Name nvarchar(max) NOT NULL,</v>
      </c>
    </row>
    <row r="421" spans="3:14" x14ac:dyDescent="0.3">
      <c r="C421" t="s">
        <v>57</v>
      </c>
      <c r="D421" t="s">
        <v>94</v>
      </c>
      <c r="E421" t="s">
        <v>7</v>
      </c>
      <c r="F421" t="s">
        <v>27</v>
      </c>
      <c r="N421" t="str">
        <f t="shared" si="6"/>
        <v xml:space="preserve">    Description nvarchar(max) NULL,</v>
      </c>
    </row>
    <row r="422" spans="3:14" x14ac:dyDescent="0.3">
      <c r="C422" t="s">
        <v>57</v>
      </c>
      <c r="D422" t="s">
        <v>94</v>
      </c>
      <c r="E422" t="s">
        <v>337</v>
      </c>
      <c r="F422" t="s">
        <v>27</v>
      </c>
      <c r="N422" t="str">
        <f t="shared" si="6"/>
        <v xml:space="preserve">    ActivityType nvarchar(max) NULL,</v>
      </c>
    </row>
    <row r="423" spans="3:14" x14ac:dyDescent="0.3">
      <c r="C423" t="s">
        <v>57</v>
      </c>
      <c r="D423" t="s">
        <v>94</v>
      </c>
      <c r="E423" t="s">
        <v>18</v>
      </c>
      <c r="F423" t="s">
        <v>10</v>
      </c>
      <c r="J423" s="7" t="s">
        <v>9</v>
      </c>
      <c r="N423" t="str">
        <f t="shared" si="6"/>
        <v xml:space="preserve">    Active BIT NOT NULL,</v>
      </c>
    </row>
    <row r="424" spans="3:14" x14ac:dyDescent="0.3">
      <c r="C424" t="s">
        <v>57</v>
      </c>
      <c r="D424" t="s">
        <v>94</v>
      </c>
      <c r="E424" t="s">
        <v>20</v>
      </c>
      <c r="F424" t="s">
        <v>10</v>
      </c>
      <c r="J424" s="7" t="s">
        <v>9</v>
      </c>
      <c r="N424" t="str">
        <f t="shared" si="6"/>
        <v xml:space="preserve">    IsDeleted BIT NOT NULL,</v>
      </c>
    </row>
    <row r="425" spans="3:14" x14ac:dyDescent="0.3">
      <c r="C425" t="s">
        <v>57</v>
      </c>
      <c r="D425" t="s">
        <v>94</v>
      </c>
      <c r="E425" t="s">
        <v>12</v>
      </c>
      <c r="F425" t="s">
        <v>8</v>
      </c>
      <c r="N425" t="str">
        <f t="shared" si="6"/>
        <v xml:space="preserve">    CreateBy INT NULL,</v>
      </c>
    </row>
    <row r="426" spans="3:14" x14ac:dyDescent="0.3">
      <c r="C426" t="s">
        <v>57</v>
      </c>
      <c r="D426" t="s">
        <v>94</v>
      </c>
      <c r="E426" t="s">
        <v>13</v>
      </c>
      <c r="F426" t="s">
        <v>11</v>
      </c>
      <c r="N426" t="str">
        <f t="shared" si="6"/>
        <v xml:space="preserve">    CreateOn DATETIME NULL,</v>
      </c>
    </row>
    <row r="427" spans="3:14" x14ac:dyDescent="0.3">
      <c r="C427" t="s">
        <v>57</v>
      </c>
      <c r="D427" t="s">
        <v>94</v>
      </c>
      <c r="E427" t="s">
        <v>14</v>
      </c>
      <c r="F427" t="s">
        <v>8</v>
      </c>
      <c r="N427" t="str">
        <f t="shared" si="6"/>
        <v xml:space="preserve">    UpdateBy INT NULL,</v>
      </c>
    </row>
    <row r="428" spans="3:14" x14ac:dyDescent="0.3">
      <c r="C428" t="s">
        <v>57</v>
      </c>
      <c r="D428" t="s">
        <v>94</v>
      </c>
      <c r="E428" t="s">
        <v>15</v>
      </c>
      <c r="F428" t="s">
        <v>11</v>
      </c>
      <c r="N428" t="str">
        <f t="shared" si="6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</row>
    <row r="429" spans="3:14" x14ac:dyDescent="0.3">
      <c r="C429" t="s">
        <v>57</v>
      </c>
      <c r="D429" t="s">
        <v>121</v>
      </c>
      <c r="E429" t="s">
        <v>124</v>
      </c>
      <c r="F429" t="s">
        <v>8</v>
      </c>
      <c r="G429" s="7" t="s">
        <v>9</v>
      </c>
      <c r="J429" s="7" t="s">
        <v>9</v>
      </c>
      <c r="N429" t="str">
        <f t="shared" si="6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</row>
    <row r="430" spans="3:14" x14ac:dyDescent="0.3">
      <c r="C430" t="s">
        <v>57</v>
      </c>
      <c r="D430" t="s">
        <v>121</v>
      </c>
      <c r="E430" t="s">
        <v>31</v>
      </c>
      <c r="F430" t="s">
        <v>27</v>
      </c>
      <c r="N430" t="str">
        <f t="shared" si="6"/>
        <v xml:space="preserve">    Name nvarchar(max) NULL,</v>
      </c>
    </row>
    <row r="431" spans="3:14" x14ac:dyDescent="0.3">
      <c r="C431" t="s">
        <v>57</v>
      </c>
      <c r="D431" t="s">
        <v>121</v>
      </c>
      <c r="E431" t="s">
        <v>331</v>
      </c>
      <c r="F431" t="s">
        <v>27</v>
      </c>
      <c r="N431" t="str">
        <f t="shared" si="6"/>
        <v xml:space="preserve">    AddressFirstLine nvarchar(max) NULL,</v>
      </c>
    </row>
    <row r="432" spans="3:14" x14ac:dyDescent="0.3">
      <c r="C432" t="s">
        <v>57</v>
      </c>
      <c r="D432" t="s">
        <v>121</v>
      </c>
      <c r="E432" t="s">
        <v>330</v>
      </c>
      <c r="F432" t="s">
        <v>27</v>
      </c>
      <c r="N432" t="str">
        <f t="shared" si="6"/>
        <v xml:space="preserve">    AddressSecondLine nvarchar(max) NULL,</v>
      </c>
    </row>
    <row r="433" spans="3:14" x14ac:dyDescent="0.3">
      <c r="C433" t="s">
        <v>57</v>
      </c>
      <c r="D433" t="s">
        <v>121</v>
      </c>
      <c r="E433" t="s">
        <v>179</v>
      </c>
      <c r="F433" t="s">
        <v>8</v>
      </c>
      <c r="H433" s="7" t="s">
        <v>9</v>
      </c>
      <c r="N433" t="str">
        <f t="shared" si="6"/>
        <v xml:space="preserve">    CountryId INT NULL,</v>
      </c>
    </row>
    <row r="434" spans="3:14" x14ac:dyDescent="0.3">
      <c r="C434" t="s">
        <v>57</v>
      </c>
      <c r="D434" t="s">
        <v>121</v>
      </c>
      <c r="E434" t="s">
        <v>332</v>
      </c>
      <c r="F434" t="s">
        <v>8</v>
      </c>
      <c r="H434" s="7" t="s">
        <v>9</v>
      </c>
      <c r="N434" t="str">
        <f t="shared" si="6"/>
        <v xml:space="preserve">    DistrictId INT NULL,</v>
      </c>
    </row>
    <row r="435" spans="3:14" x14ac:dyDescent="0.3">
      <c r="C435" t="s">
        <v>57</v>
      </c>
      <c r="D435" t="s">
        <v>121</v>
      </c>
      <c r="E435" t="s">
        <v>334</v>
      </c>
      <c r="F435" t="s">
        <v>8</v>
      </c>
      <c r="H435" s="7" t="s">
        <v>9</v>
      </c>
      <c r="N435" t="str">
        <f t="shared" si="6"/>
        <v xml:space="preserve">    CountyId INT NULL,</v>
      </c>
    </row>
    <row r="436" spans="3:14" x14ac:dyDescent="0.3">
      <c r="C436" t="s">
        <v>57</v>
      </c>
      <c r="D436" t="s">
        <v>121</v>
      </c>
      <c r="E436" t="s">
        <v>333</v>
      </c>
      <c r="F436" t="s">
        <v>8</v>
      </c>
      <c r="H436" s="7" t="s">
        <v>9</v>
      </c>
      <c r="N436" t="str">
        <f t="shared" si="6"/>
        <v xml:space="preserve">    ParishId INT NULL,</v>
      </c>
    </row>
    <row r="437" spans="3:14" x14ac:dyDescent="0.3">
      <c r="C437" t="s">
        <v>57</v>
      </c>
      <c r="D437" t="s">
        <v>121</v>
      </c>
      <c r="E437" t="s">
        <v>335</v>
      </c>
      <c r="F437" t="s">
        <v>27</v>
      </c>
      <c r="N437" t="str">
        <f t="shared" si="6"/>
        <v xml:space="preserve">    ZipCode nvarchar(max) NULL,</v>
      </c>
    </row>
    <row r="438" spans="3:14" x14ac:dyDescent="0.3">
      <c r="C438" t="s">
        <v>57</v>
      </c>
      <c r="D438" t="s">
        <v>121</v>
      </c>
      <c r="E438" t="s">
        <v>62</v>
      </c>
      <c r="F438" t="s">
        <v>19</v>
      </c>
      <c r="N438" t="str">
        <f t="shared" si="6"/>
        <v xml:space="preserve">    Latitude FLOAT NULL,</v>
      </c>
    </row>
    <row r="439" spans="3:14" x14ac:dyDescent="0.3">
      <c r="C439" t="s">
        <v>57</v>
      </c>
      <c r="D439" t="s">
        <v>121</v>
      </c>
      <c r="E439" t="s">
        <v>63</v>
      </c>
      <c r="F439" t="s">
        <v>19</v>
      </c>
      <c r="N439" t="str">
        <f t="shared" si="6"/>
        <v xml:space="preserve">    Longitude FLOAT NULL,</v>
      </c>
    </row>
    <row r="440" spans="3:14" x14ac:dyDescent="0.3">
      <c r="C440" t="s">
        <v>57</v>
      </c>
      <c r="D440" t="s">
        <v>121</v>
      </c>
      <c r="E440" t="s">
        <v>18</v>
      </c>
      <c r="F440" t="s">
        <v>10</v>
      </c>
      <c r="J440" s="7" t="s">
        <v>9</v>
      </c>
      <c r="N440" t="str">
        <f t="shared" si="6"/>
        <v xml:space="preserve">    Active BIT NOT NULL,</v>
      </c>
    </row>
    <row r="441" spans="3:14" x14ac:dyDescent="0.3">
      <c r="C441" t="s">
        <v>57</v>
      </c>
      <c r="D441" t="s">
        <v>121</v>
      </c>
      <c r="E441" t="s">
        <v>20</v>
      </c>
      <c r="F441" t="s">
        <v>10</v>
      </c>
      <c r="J441" s="7" t="s">
        <v>9</v>
      </c>
      <c r="N441" t="str">
        <f t="shared" si="6"/>
        <v xml:space="preserve">    IsDeleted BIT NOT NULL,</v>
      </c>
    </row>
    <row r="442" spans="3:14" x14ac:dyDescent="0.3">
      <c r="C442" t="s">
        <v>57</v>
      </c>
      <c r="D442" t="s">
        <v>121</v>
      </c>
      <c r="E442" t="s">
        <v>12</v>
      </c>
      <c r="F442" t="s">
        <v>8</v>
      </c>
      <c r="N442" t="str">
        <f t="shared" si="6"/>
        <v xml:space="preserve">    CreateBy INT NULL,</v>
      </c>
    </row>
    <row r="443" spans="3:14" x14ac:dyDescent="0.3">
      <c r="C443" t="s">
        <v>57</v>
      </c>
      <c r="D443" t="s">
        <v>121</v>
      </c>
      <c r="E443" t="s">
        <v>13</v>
      </c>
      <c r="F443" t="s">
        <v>11</v>
      </c>
      <c r="N443" t="str">
        <f t="shared" si="6"/>
        <v xml:space="preserve">    CreateOn DATETIME NULL,</v>
      </c>
    </row>
    <row r="444" spans="3:14" x14ac:dyDescent="0.3">
      <c r="C444" t="s">
        <v>57</v>
      </c>
      <c r="D444" t="s">
        <v>121</v>
      </c>
      <c r="E444" t="s">
        <v>14</v>
      </c>
      <c r="F444" t="s">
        <v>8</v>
      </c>
      <c r="N444" t="str">
        <f t="shared" si="6"/>
        <v xml:space="preserve">    UpdateBy INT NULL,</v>
      </c>
    </row>
    <row r="445" spans="3:14" x14ac:dyDescent="0.3">
      <c r="C445" t="s">
        <v>57</v>
      </c>
      <c r="D445" t="s">
        <v>121</v>
      </c>
      <c r="E445" t="s">
        <v>15</v>
      </c>
      <c r="F445" t="s">
        <v>11</v>
      </c>
      <c r="N445" t="str">
        <f t="shared" si="6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</row>
    <row r="446" spans="3:14" x14ac:dyDescent="0.3">
      <c r="C446" t="s">
        <v>57</v>
      </c>
      <c r="D446" t="s">
        <v>96</v>
      </c>
      <c r="E446" t="s">
        <v>338</v>
      </c>
      <c r="F446" t="s">
        <v>8</v>
      </c>
      <c r="G446" s="7" t="s">
        <v>9</v>
      </c>
      <c r="J446" s="7" t="s">
        <v>9</v>
      </c>
      <c r="N446" t="str">
        <f t="shared" si="6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</row>
    <row r="447" spans="3:14" x14ac:dyDescent="0.3">
      <c r="C447" t="s">
        <v>57</v>
      </c>
      <c r="D447" t="s">
        <v>96</v>
      </c>
      <c r="E447" t="s">
        <v>167</v>
      </c>
      <c r="F447" t="s">
        <v>8</v>
      </c>
      <c r="H447" s="7" t="s">
        <v>9</v>
      </c>
      <c r="N447" t="str">
        <f t="shared" si="6"/>
        <v xml:space="preserve">    NucleoId INT NULL,</v>
      </c>
    </row>
    <row r="448" spans="3:14" x14ac:dyDescent="0.3">
      <c r="C448" t="s">
        <v>57</v>
      </c>
      <c r="D448" t="s">
        <v>96</v>
      </c>
      <c r="E448" t="s">
        <v>31</v>
      </c>
      <c r="F448" t="s">
        <v>27</v>
      </c>
      <c r="N448" t="str">
        <f t="shared" si="6"/>
        <v xml:space="preserve">    Name nvarchar(max) NULL,</v>
      </c>
    </row>
    <row r="449" spans="3:14" x14ac:dyDescent="0.3">
      <c r="C449" t="s">
        <v>57</v>
      </c>
      <c r="D449" t="s">
        <v>96</v>
      </c>
      <c r="E449" t="s">
        <v>7</v>
      </c>
      <c r="F449" t="s">
        <v>27</v>
      </c>
      <c r="N449" t="str">
        <f t="shared" si="6"/>
        <v xml:space="preserve">    Description nvarchar(max) NULL,</v>
      </c>
    </row>
    <row r="450" spans="3:14" x14ac:dyDescent="0.3">
      <c r="C450" t="s">
        <v>57</v>
      </c>
      <c r="D450" t="s">
        <v>96</v>
      </c>
      <c r="E450" t="s">
        <v>339</v>
      </c>
      <c r="F450" t="s">
        <v>27</v>
      </c>
      <c r="N450" t="str">
        <f t="shared" si="6"/>
        <v xml:space="preserve">    DeadlineCall nvarchar(max) NULL,</v>
      </c>
    </row>
    <row r="451" spans="3:14" x14ac:dyDescent="0.3">
      <c r="C451" t="s">
        <v>57</v>
      </c>
      <c r="D451" t="s">
        <v>96</v>
      </c>
      <c r="E451" t="s">
        <v>340</v>
      </c>
      <c r="F451" t="s">
        <v>19</v>
      </c>
      <c r="N451" t="str">
        <f t="shared" ref="N451:N514" si="7">IF(EXACT(D450,D451),"",
"/************************************************************/
/*****              " &amp; C451 &amp; D451 &amp; "                    *****/
/************************************************************/
IF  EXISTS (SELECT * FROM sys.objects WHERE object_id = OBJECT_ID(N'" &amp; A451 &amp; "[" &amp; B451 &amp; C451 &amp; D451 &amp; "]') AND type in (N'U'))
DROP TABLE " &amp; A451 &amp; "[" &amp; B451 &amp; C451 &amp; D451 &amp; "]
GO
CREATE TABLE " &amp; A451 &amp; B451 &amp; C451 &amp; D451 &amp; "
    (
") &amp; "    " &amp; E451 &amp; " " &amp; F451 &amp; IF(EXACT(J451, "X"), " NOT NULL", " NULL") &amp; IF(AND(EXACT(G451,"X"),NOT(EXACT(H451,"X")))," IDENTITY (1, 1)","") &amp; IF(EXACT(D452,D451),",","")
&amp; IF(EXACT(D452,D451),"","
    )  ON [PRIMARY]
GO
ALTER TABLE " &amp; A451 &amp; B451 &amp; C451 &amp; D451 &amp; " ADD CONSTRAINT
    PK_" &amp; B451 &amp; C451 &amp; D451 &amp; " PRIMARY KEY CLUSTERED 
    (
    " &amp; D451 &amp; "Id
    )" &amp; " WITH( STATISTICS_NORECOMPUTE = OFF, IGNORE_DUP_KEY = OFF, ALLOW_ROW_LOCKS = ON, ALLOW_PAGE_LOCKS = ON) ON [PRIMARY]
GO
")</f>
        <v xml:space="preserve">    Budget FLOAT NULL,</v>
      </c>
    </row>
    <row r="452" spans="3:14" x14ac:dyDescent="0.3">
      <c r="C452" t="s">
        <v>57</v>
      </c>
      <c r="D452" t="s">
        <v>96</v>
      </c>
      <c r="E452" t="s">
        <v>341</v>
      </c>
      <c r="F452" t="s">
        <v>27</v>
      </c>
      <c r="N452" t="str">
        <f t="shared" si="7"/>
        <v xml:space="preserve">    Funding nvarchar(max) NULL,</v>
      </c>
    </row>
    <row r="453" spans="3:14" x14ac:dyDescent="0.3">
      <c r="C453" t="s">
        <v>57</v>
      </c>
      <c r="D453" t="s">
        <v>96</v>
      </c>
      <c r="E453" t="s">
        <v>272</v>
      </c>
      <c r="F453" t="s">
        <v>11</v>
      </c>
      <c r="N453" t="str">
        <f t="shared" si="7"/>
        <v xml:space="preserve">    StartDate DATETIME NULL,</v>
      </c>
    </row>
    <row r="454" spans="3:14" x14ac:dyDescent="0.3">
      <c r="C454" t="s">
        <v>57</v>
      </c>
      <c r="D454" t="s">
        <v>96</v>
      </c>
      <c r="E454" t="s">
        <v>273</v>
      </c>
      <c r="F454" t="s">
        <v>11</v>
      </c>
      <c r="N454" t="str">
        <f t="shared" si="7"/>
        <v xml:space="preserve">    EndDate DATETIME NULL,</v>
      </c>
    </row>
    <row r="455" spans="3:14" x14ac:dyDescent="0.3">
      <c r="C455" t="s">
        <v>57</v>
      </c>
      <c r="D455" t="s">
        <v>96</v>
      </c>
      <c r="E455" t="s">
        <v>342</v>
      </c>
      <c r="F455" t="s">
        <v>27</v>
      </c>
      <c r="N455" t="str">
        <f t="shared" si="7"/>
        <v xml:space="preserve">    AreaOfInterest nvarchar(max) NULL,</v>
      </c>
    </row>
    <row r="456" spans="3:14" x14ac:dyDescent="0.3">
      <c r="C456" t="s">
        <v>57</v>
      </c>
      <c r="D456" t="s">
        <v>96</v>
      </c>
      <c r="E456" t="s">
        <v>18</v>
      </c>
      <c r="F456" t="s">
        <v>10</v>
      </c>
      <c r="J456" s="7" t="s">
        <v>9</v>
      </c>
      <c r="N456" t="str">
        <f t="shared" si="7"/>
        <v xml:space="preserve">    Active BIT NOT NULL,</v>
      </c>
    </row>
    <row r="457" spans="3:14" x14ac:dyDescent="0.3">
      <c r="C457" t="s">
        <v>57</v>
      </c>
      <c r="D457" t="s">
        <v>96</v>
      </c>
      <c r="E457" t="s">
        <v>20</v>
      </c>
      <c r="F457" t="s">
        <v>10</v>
      </c>
      <c r="J457" s="7" t="s">
        <v>9</v>
      </c>
      <c r="N457" t="str">
        <f t="shared" si="7"/>
        <v xml:space="preserve">    IsDeleted BIT NOT NULL,</v>
      </c>
    </row>
    <row r="458" spans="3:14" x14ac:dyDescent="0.3">
      <c r="C458" t="s">
        <v>57</v>
      </c>
      <c r="D458" t="s">
        <v>96</v>
      </c>
      <c r="E458" t="s">
        <v>12</v>
      </c>
      <c r="F458" t="s">
        <v>8</v>
      </c>
      <c r="N458" t="str">
        <f t="shared" si="7"/>
        <v xml:space="preserve">    CreateBy INT NULL,</v>
      </c>
    </row>
    <row r="459" spans="3:14" x14ac:dyDescent="0.3">
      <c r="C459" t="s">
        <v>57</v>
      </c>
      <c r="D459" t="s">
        <v>96</v>
      </c>
      <c r="E459" t="s">
        <v>13</v>
      </c>
      <c r="F459" t="s">
        <v>11</v>
      </c>
      <c r="N459" t="str">
        <f t="shared" si="7"/>
        <v xml:space="preserve">    CreateOn DATETIME NULL,</v>
      </c>
    </row>
    <row r="460" spans="3:14" x14ac:dyDescent="0.3">
      <c r="C460" t="s">
        <v>57</v>
      </c>
      <c r="D460" t="s">
        <v>96</v>
      </c>
      <c r="E460" t="s">
        <v>14</v>
      </c>
      <c r="F460" t="s">
        <v>8</v>
      </c>
      <c r="N460" t="str">
        <f t="shared" si="7"/>
        <v xml:space="preserve">    UpdateBy INT NULL,</v>
      </c>
    </row>
    <row r="461" spans="3:14" x14ac:dyDescent="0.3">
      <c r="C461" t="s">
        <v>57</v>
      </c>
      <c r="D461" t="s">
        <v>96</v>
      </c>
      <c r="E461" t="s">
        <v>15</v>
      </c>
      <c r="F461" t="s">
        <v>11</v>
      </c>
      <c r="N461" t="str">
        <f t="shared" si="7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</row>
    <row r="462" spans="3:14" x14ac:dyDescent="0.3">
      <c r="C462" t="s">
        <v>57</v>
      </c>
      <c r="D462" t="s">
        <v>343</v>
      </c>
      <c r="E462" t="s">
        <v>344</v>
      </c>
      <c r="F462" t="s">
        <v>8</v>
      </c>
      <c r="G462" s="7" t="s">
        <v>9</v>
      </c>
      <c r="J462" s="7" t="s">
        <v>9</v>
      </c>
      <c r="N462" t="str">
        <f t="shared" si="7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</row>
    <row r="463" spans="3:14" x14ac:dyDescent="0.3">
      <c r="C463" t="s">
        <v>57</v>
      </c>
      <c r="D463" t="s">
        <v>343</v>
      </c>
      <c r="E463" t="s">
        <v>338</v>
      </c>
      <c r="F463" t="s">
        <v>8</v>
      </c>
      <c r="H463" s="7" t="s">
        <v>9</v>
      </c>
      <c r="J463" s="7" t="s">
        <v>9</v>
      </c>
      <c r="N463" t="str">
        <f t="shared" si="7"/>
        <v xml:space="preserve">    ProjectId INT NOT NULL,</v>
      </c>
    </row>
    <row r="464" spans="3:14" x14ac:dyDescent="0.3">
      <c r="C464" t="s">
        <v>57</v>
      </c>
      <c r="D464" t="s">
        <v>343</v>
      </c>
      <c r="E464" t="s">
        <v>314</v>
      </c>
      <c r="F464" t="s">
        <v>8</v>
      </c>
      <c r="H464" s="7" t="s">
        <v>9</v>
      </c>
      <c r="J464" s="7" t="s">
        <v>9</v>
      </c>
      <c r="N464" t="str">
        <f t="shared" si="7"/>
        <v xml:space="preserve">    PartnerId INT NOT NULL,</v>
      </c>
    </row>
    <row r="465" spans="3:14" x14ac:dyDescent="0.3">
      <c r="C465" t="s">
        <v>57</v>
      </c>
      <c r="D465" t="s">
        <v>343</v>
      </c>
      <c r="E465" t="s">
        <v>369</v>
      </c>
      <c r="F465" t="s">
        <v>19</v>
      </c>
      <c r="N465" t="str">
        <f t="shared" si="7"/>
        <v xml:space="preserve">    GrantValue FLOAT NULL,</v>
      </c>
    </row>
    <row r="466" spans="3:14" x14ac:dyDescent="0.3">
      <c r="C466" t="s">
        <v>57</v>
      </c>
      <c r="D466" t="s">
        <v>343</v>
      </c>
      <c r="E466" t="s">
        <v>20</v>
      </c>
      <c r="F466" t="s">
        <v>10</v>
      </c>
      <c r="J466" s="7" t="s">
        <v>9</v>
      </c>
      <c r="N466" t="str">
        <f t="shared" si="7"/>
        <v xml:space="preserve">    IsDeleted BIT NOT NULL,</v>
      </c>
    </row>
    <row r="467" spans="3:14" x14ac:dyDescent="0.3">
      <c r="C467" t="s">
        <v>57</v>
      </c>
      <c r="D467" t="s">
        <v>343</v>
      </c>
      <c r="E467" t="s">
        <v>12</v>
      </c>
      <c r="F467" t="s">
        <v>8</v>
      </c>
      <c r="N467" t="str">
        <f t="shared" si="7"/>
        <v xml:space="preserve">    CreateBy INT NULL,</v>
      </c>
    </row>
    <row r="468" spans="3:14" x14ac:dyDescent="0.3">
      <c r="C468" t="s">
        <v>57</v>
      </c>
      <c r="D468" t="s">
        <v>343</v>
      </c>
      <c r="E468" t="s">
        <v>13</v>
      </c>
      <c r="F468" t="s">
        <v>11</v>
      </c>
      <c r="N468" t="str">
        <f t="shared" si="7"/>
        <v xml:space="preserve">    CreateOn DATETIME NULL,</v>
      </c>
    </row>
    <row r="469" spans="3:14" x14ac:dyDescent="0.3">
      <c r="C469" t="s">
        <v>57</v>
      </c>
      <c r="D469" t="s">
        <v>343</v>
      </c>
      <c r="E469" t="s">
        <v>14</v>
      </c>
      <c r="F469" t="s">
        <v>8</v>
      </c>
      <c r="N469" t="str">
        <f t="shared" si="7"/>
        <v xml:space="preserve">    UpdateBy INT NULL,</v>
      </c>
    </row>
    <row r="470" spans="3:14" x14ac:dyDescent="0.3">
      <c r="C470" t="s">
        <v>57</v>
      </c>
      <c r="D470" t="s">
        <v>343</v>
      </c>
      <c r="E470" t="s">
        <v>15</v>
      </c>
      <c r="F470" t="s">
        <v>11</v>
      </c>
      <c r="N470" t="str">
        <f t="shared" si="7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</row>
    <row r="471" spans="3:14" x14ac:dyDescent="0.3">
      <c r="C471" t="s">
        <v>57</v>
      </c>
      <c r="D471" t="s">
        <v>345</v>
      </c>
      <c r="E471" t="s">
        <v>346</v>
      </c>
      <c r="F471" t="s">
        <v>8</v>
      </c>
      <c r="G471" s="7" t="s">
        <v>9</v>
      </c>
      <c r="J471" s="7" t="s">
        <v>9</v>
      </c>
      <c r="N471" t="str">
        <f t="shared" si="7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</row>
    <row r="472" spans="3:14" x14ac:dyDescent="0.3">
      <c r="C472" t="s">
        <v>57</v>
      </c>
      <c r="D472" t="s">
        <v>345</v>
      </c>
      <c r="E472" t="s">
        <v>167</v>
      </c>
      <c r="F472" t="s">
        <v>8</v>
      </c>
      <c r="H472" s="7" t="s">
        <v>9</v>
      </c>
      <c r="N472" t="str">
        <f t="shared" si="7"/>
        <v xml:space="preserve">    NucleoId INT NULL,</v>
      </c>
    </row>
    <row r="473" spans="3:14" x14ac:dyDescent="0.3">
      <c r="C473" t="s">
        <v>57</v>
      </c>
      <c r="D473" t="s">
        <v>345</v>
      </c>
      <c r="E473" t="s">
        <v>285</v>
      </c>
      <c r="F473" t="s">
        <v>8</v>
      </c>
      <c r="H473" s="7" t="s">
        <v>9</v>
      </c>
      <c r="N473" t="str">
        <f t="shared" si="7"/>
        <v xml:space="preserve">    ResponsiblePersonId INT NULL,</v>
      </c>
    </row>
    <row r="474" spans="3:14" x14ac:dyDescent="0.3">
      <c r="C474" t="s">
        <v>57</v>
      </c>
      <c r="D474" t="s">
        <v>345</v>
      </c>
      <c r="E474" t="s">
        <v>313</v>
      </c>
      <c r="F474" t="s">
        <v>8</v>
      </c>
      <c r="H474" s="7" t="s">
        <v>9</v>
      </c>
      <c r="N474" t="str">
        <f t="shared" si="7"/>
        <v xml:space="preserve">    DocumentId INT NULL,</v>
      </c>
    </row>
    <row r="475" spans="3:14" x14ac:dyDescent="0.3">
      <c r="C475" t="s">
        <v>57</v>
      </c>
      <c r="D475" t="s">
        <v>345</v>
      </c>
      <c r="E475" t="s">
        <v>314</v>
      </c>
      <c r="F475" t="s">
        <v>8</v>
      </c>
      <c r="H475" s="7" t="s">
        <v>9</v>
      </c>
      <c r="N475" t="str">
        <f t="shared" si="7"/>
        <v xml:space="preserve">    PartnerId INT NULL,</v>
      </c>
    </row>
    <row r="476" spans="3:14" x14ac:dyDescent="0.3">
      <c r="C476" t="s">
        <v>57</v>
      </c>
      <c r="D476" t="s">
        <v>345</v>
      </c>
      <c r="E476" t="s">
        <v>347</v>
      </c>
      <c r="F476" t="s">
        <v>11</v>
      </c>
      <c r="N476" t="str">
        <f t="shared" si="7"/>
        <v xml:space="preserve">    ContributionDate DATETIME NULL,</v>
      </c>
    </row>
    <row r="477" spans="3:14" x14ac:dyDescent="0.3">
      <c r="C477" t="s">
        <v>57</v>
      </c>
      <c r="D477" t="s">
        <v>345</v>
      </c>
      <c r="E477" t="s">
        <v>348</v>
      </c>
      <c r="F477" t="s">
        <v>19</v>
      </c>
      <c r="J477" s="7" t="s">
        <v>9</v>
      </c>
      <c r="N477" t="str">
        <f t="shared" si="7"/>
        <v xml:space="preserve">    Amount FLOAT NOT NULL,</v>
      </c>
    </row>
    <row r="478" spans="3:14" x14ac:dyDescent="0.3">
      <c r="C478" t="s">
        <v>57</v>
      </c>
      <c r="D478" t="s">
        <v>345</v>
      </c>
      <c r="E478" t="s">
        <v>320</v>
      </c>
      <c r="F478" t="s">
        <v>27</v>
      </c>
      <c r="N478" t="str">
        <f t="shared" si="7"/>
        <v xml:space="preserve">    ContactPerson nvarchar(max) NULL,</v>
      </c>
    </row>
    <row r="479" spans="3:14" x14ac:dyDescent="0.3">
      <c r="C479" t="s">
        <v>57</v>
      </c>
      <c r="D479" t="s">
        <v>345</v>
      </c>
      <c r="E479" t="s">
        <v>349</v>
      </c>
      <c r="F479" t="s">
        <v>27</v>
      </c>
      <c r="N479" t="str">
        <f t="shared" si="7"/>
        <v xml:space="preserve">    IbanOrigin nvarchar(max) NULL,</v>
      </c>
    </row>
    <row r="480" spans="3:14" x14ac:dyDescent="0.3">
      <c r="C480" t="s">
        <v>57</v>
      </c>
      <c r="D480" t="s">
        <v>345</v>
      </c>
      <c r="E480" t="s">
        <v>350</v>
      </c>
      <c r="F480" t="s">
        <v>27</v>
      </c>
      <c r="N480" t="str">
        <f t="shared" si="7"/>
        <v xml:space="preserve">    BicSwiftOrigin nvarchar(max) NULL,</v>
      </c>
    </row>
    <row r="481" spans="3:14" x14ac:dyDescent="0.3">
      <c r="C481" t="s">
        <v>57</v>
      </c>
      <c r="D481" t="s">
        <v>345</v>
      </c>
      <c r="E481" t="s">
        <v>351</v>
      </c>
      <c r="F481" t="s">
        <v>27</v>
      </c>
      <c r="N481" t="str">
        <f t="shared" si="7"/>
        <v xml:space="preserve">    IbanDestination nvarchar(max) NULL,</v>
      </c>
    </row>
    <row r="482" spans="3:14" x14ac:dyDescent="0.3">
      <c r="C482" t="s">
        <v>57</v>
      </c>
      <c r="D482" t="s">
        <v>345</v>
      </c>
      <c r="E482" t="s">
        <v>352</v>
      </c>
      <c r="F482" t="s">
        <v>27</v>
      </c>
      <c r="N482" t="str">
        <f t="shared" si="7"/>
        <v xml:space="preserve">    BicSwiftDestination nvarchar(max) NULL,</v>
      </c>
    </row>
    <row r="483" spans="3:14" x14ac:dyDescent="0.3">
      <c r="C483" t="s">
        <v>57</v>
      </c>
      <c r="D483" t="s">
        <v>345</v>
      </c>
      <c r="E483" t="s">
        <v>324</v>
      </c>
      <c r="F483" t="s">
        <v>27</v>
      </c>
      <c r="N483" t="str">
        <f t="shared" si="7"/>
        <v xml:space="preserve">    FiscalNumber nvarchar(max) NULL,</v>
      </c>
    </row>
    <row r="484" spans="3:14" x14ac:dyDescent="0.3">
      <c r="C484" t="s">
        <v>57</v>
      </c>
      <c r="D484" t="s">
        <v>345</v>
      </c>
      <c r="E484" t="s">
        <v>354</v>
      </c>
      <c r="F484" t="s">
        <v>8</v>
      </c>
      <c r="H484" s="7" t="s">
        <v>9</v>
      </c>
      <c r="N484" t="str">
        <f t="shared" si="7"/>
        <v xml:space="preserve">    ContributionChannelId INT NULL,</v>
      </c>
    </row>
    <row r="485" spans="3:14" x14ac:dyDescent="0.3">
      <c r="C485" t="s">
        <v>57</v>
      </c>
      <c r="D485" t="s">
        <v>345</v>
      </c>
      <c r="E485" t="s">
        <v>20</v>
      </c>
      <c r="F485" t="s">
        <v>10</v>
      </c>
      <c r="J485" s="7" t="s">
        <v>9</v>
      </c>
      <c r="N485" t="str">
        <f t="shared" si="7"/>
        <v xml:space="preserve">    IsDeleted BIT NOT NULL,</v>
      </c>
    </row>
    <row r="486" spans="3:14" x14ac:dyDescent="0.3">
      <c r="C486" t="s">
        <v>57</v>
      </c>
      <c r="D486" t="s">
        <v>345</v>
      </c>
      <c r="E486" t="s">
        <v>12</v>
      </c>
      <c r="F486" t="s">
        <v>8</v>
      </c>
      <c r="N486" t="str">
        <f t="shared" si="7"/>
        <v xml:space="preserve">    CreateBy INT NULL,</v>
      </c>
    </row>
    <row r="487" spans="3:14" x14ac:dyDescent="0.3">
      <c r="C487" t="s">
        <v>57</v>
      </c>
      <c r="D487" t="s">
        <v>345</v>
      </c>
      <c r="E487" t="s">
        <v>13</v>
      </c>
      <c r="F487" t="s">
        <v>11</v>
      </c>
      <c r="N487" t="str">
        <f t="shared" si="7"/>
        <v xml:space="preserve">    CreateOn DATETIME NULL,</v>
      </c>
    </row>
    <row r="488" spans="3:14" x14ac:dyDescent="0.3">
      <c r="C488" t="s">
        <v>57</v>
      </c>
      <c r="D488" t="s">
        <v>345</v>
      </c>
      <c r="E488" t="s">
        <v>14</v>
      </c>
      <c r="F488" t="s">
        <v>8</v>
      </c>
      <c r="N488" t="str">
        <f t="shared" si="7"/>
        <v xml:space="preserve">    UpdateBy INT NULL,</v>
      </c>
    </row>
    <row r="489" spans="3:14" x14ac:dyDescent="0.3">
      <c r="C489" t="s">
        <v>57</v>
      </c>
      <c r="D489" t="s">
        <v>345</v>
      </c>
      <c r="E489" t="s">
        <v>15</v>
      </c>
      <c r="F489" t="s">
        <v>11</v>
      </c>
      <c r="N489" t="str">
        <f t="shared" si="7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</row>
    <row r="490" spans="3:14" x14ac:dyDescent="0.3">
      <c r="C490" t="s">
        <v>57</v>
      </c>
      <c r="D490" t="s">
        <v>353</v>
      </c>
      <c r="E490" t="s">
        <v>354</v>
      </c>
      <c r="F490" t="s">
        <v>8</v>
      </c>
      <c r="G490" s="7" t="s">
        <v>9</v>
      </c>
      <c r="J490" s="7" t="s">
        <v>9</v>
      </c>
      <c r="N490" t="str">
        <f t="shared" si="7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</row>
    <row r="491" spans="3:14" x14ac:dyDescent="0.3">
      <c r="C491" t="s">
        <v>57</v>
      </c>
      <c r="D491" t="s">
        <v>353</v>
      </c>
      <c r="E491" t="s">
        <v>31</v>
      </c>
      <c r="F491" t="s">
        <v>27</v>
      </c>
      <c r="J491" s="7" t="s">
        <v>9</v>
      </c>
      <c r="N491" t="str">
        <f t="shared" si="7"/>
        <v xml:space="preserve">    Name nvarchar(max) NOT NULL,</v>
      </c>
    </row>
    <row r="492" spans="3:14" x14ac:dyDescent="0.3">
      <c r="C492" t="s">
        <v>57</v>
      </c>
      <c r="D492" t="s">
        <v>353</v>
      </c>
      <c r="E492" t="s">
        <v>7</v>
      </c>
      <c r="F492" t="s">
        <v>27</v>
      </c>
      <c r="N492" t="str">
        <f t="shared" si="7"/>
        <v xml:space="preserve">    Description nvarchar(max) NULL,</v>
      </c>
    </row>
    <row r="493" spans="3:14" x14ac:dyDescent="0.3">
      <c r="C493" t="s">
        <v>57</v>
      </c>
      <c r="D493" t="s">
        <v>353</v>
      </c>
      <c r="E493" t="s">
        <v>18</v>
      </c>
      <c r="F493" t="s">
        <v>10</v>
      </c>
      <c r="J493" s="7" t="s">
        <v>9</v>
      </c>
      <c r="N493" t="str">
        <f t="shared" si="7"/>
        <v xml:space="preserve">    Active BIT NOT NULL,</v>
      </c>
    </row>
    <row r="494" spans="3:14" x14ac:dyDescent="0.3">
      <c r="C494" t="s">
        <v>57</v>
      </c>
      <c r="D494" t="s">
        <v>353</v>
      </c>
      <c r="E494" t="s">
        <v>20</v>
      </c>
      <c r="F494" t="s">
        <v>10</v>
      </c>
      <c r="J494" s="7" t="s">
        <v>9</v>
      </c>
      <c r="N494" t="str">
        <f t="shared" si="7"/>
        <v xml:space="preserve">    IsDeleted BIT NOT NULL,</v>
      </c>
    </row>
    <row r="495" spans="3:14" x14ac:dyDescent="0.3">
      <c r="C495" t="s">
        <v>57</v>
      </c>
      <c r="D495" t="s">
        <v>353</v>
      </c>
      <c r="E495" t="s">
        <v>12</v>
      </c>
      <c r="F495" t="s">
        <v>8</v>
      </c>
      <c r="N495" t="str">
        <f t="shared" si="7"/>
        <v xml:space="preserve">    CreateBy INT NULL,</v>
      </c>
    </row>
    <row r="496" spans="3:14" x14ac:dyDescent="0.3">
      <c r="C496" t="s">
        <v>57</v>
      </c>
      <c r="D496" t="s">
        <v>353</v>
      </c>
      <c r="E496" t="s">
        <v>13</v>
      </c>
      <c r="F496" t="s">
        <v>11</v>
      </c>
      <c r="N496" t="str">
        <f t="shared" si="7"/>
        <v xml:space="preserve">    CreateOn DATETIME NULL,</v>
      </c>
    </row>
    <row r="497" spans="3:14" x14ac:dyDescent="0.3">
      <c r="C497" t="s">
        <v>57</v>
      </c>
      <c r="D497" t="s">
        <v>353</v>
      </c>
      <c r="E497" t="s">
        <v>14</v>
      </c>
      <c r="F497" t="s">
        <v>8</v>
      </c>
      <c r="N497" t="str">
        <f t="shared" si="7"/>
        <v xml:space="preserve">    UpdateBy INT NULL,</v>
      </c>
    </row>
    <row r="498" spans="3:14" x14ac:dyDescent="0.3">
      <c r="C498" t="s">
        <v>57</v>
      </c>
      <c r="D498" t="s">
        <v>353</v>
      </c>
      <c r="E498" t="s">
        <v>15</v>
      </c>
      <c r="F498" t="s">
        <v>11</v>
      </c>
      <c r="N498" t="str">
        <f t="shared" si="7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</row>
    <row r="499" spans="3:14" x14ac:dyDescent="0.3">
      <c r="C499" t="s">
        <v>57</v>
      </c>
      <c r="D499" t="s">
        <v>360</v>
      </c>
      <c r="E499" t="s">
        <v>361</v>
      </c>
      <c r="F499" t="s">
        <v>8</v>
      </c>
      <c r="G499" s="7" t="s">
        <v>9</v>
      </c>
      <c r="J499" s="7" t="s">
        <v>9</v>
      </c>
      <c r="N499" t="str">
        <f t="shared" si="7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</row>
    <row r="500" spans="3:14" x14ac:dyDescent="0.3">
      <c r="C500" t="s">
        <v>57</v>
      </c>
      <c r="D500" t="s">
        <v>360</v>
      </c>
      <c r="E500" t="s">
        <v>127</v>
      </c>
      <c r="F500" t="s">
        <v>8</v>
      </c>
      <c r="N500" t="str">
        <f t="shared" si="7"/>
        <v xml:space="preserve">    VolunteerId INT NULL,</v>
      </c>
    </row>
    <row r="501" spans="3:14" x14ac:dyDescent="0.3">
      <c r="C501" t="s">
        <v>57</v>
      </c>
      <c r="D501" t="s">
        <v>360</v>
      </c>
      <c r="E501" t="s">
        <v>20</v>
      </c>
      <c r="F501" t="s">
        <v>10</v>
      </c>
      <c r="J501" s="7" t="s">
        <v>9</v>
      </c>
      <c r="N501" t="str">
        <f t="shared" si="7"/>
        <v xml:space="preserve">    IsDeleted BIT NOT NULL,</v>
      </c>
    </row>
    <row r="502" spans="3:14" x14ac:dyDescent="0.3">
      <c r="C502" t="s">
        <v>57</v>
      </c>
      <c r="D502" t="s">
        <v>360</v>
      </c>
      <c r="E502" t="s">
        <v>12</v>
      </c>
      <c r="F502" t="s">
        <v>8</v>
      </c>
      <c r="N502" t="str">
        <f t="shared" si="7"/>
        <v xml:space="preserve">    CreateBy INT NULL,</v>
      </c>
    </row>
    <row r="503" spans="3:14" x14ac:dyDescent="0.3">
      <c r="C503" t="s">
        <v>57</v>
      </c>
      <c r="D503" t="s">
        <v>360</v>
      </c>
      <c r="E503" t="s">
        <v>13</v>
      </c>
      <c r="F503" t="s">
        <v>11</v>
      </c>
      <c r="N503" t="str">
        <f t="shared" si="7"/>
        <v xml:space="preserve">    CreateOn DATETIME NULL,</v>
      </c>
    </row>
    <row r="504" spans="3:14" x14ac:dyDescent="0.3">
      <c r="C504" t="s">
        <v>57</v>
      </c>
      <c r="D504" t="s">
        <v>360</v>
      </c>
      <c r="E504" t="s">
        <v>14</v>
      </c>
      <c r="F504" t="s">
        <v>8</v>
      </c>
      <c r="N504" t="str">
        <f t="shared" si="7"/>
        <v xml:space="preserve">    UpdateBy INT NULL,</v>
      </c>
    </row>
    <row r="505" spans="3:14" x14ac:dyDescent="0.3">
      <c r="C505" t="s">
        <v>57</v>
      </c>
      <c r="D505" t="s">
        <v>360</v>
      </c>
      <c r="E505" t="s">
        <v>15</v>
      </c>
      <c r="F505" t="s">
        <v>11</v>
      </c>
      <c r="N505" t="str">
        <f t="shared" si="7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</row>
    <row r="506" spans="3:14" x14ac:dyDescent="0.3">
      <c r="C506" t="s">
        <v>57</v>
      </c>
      <c r="D506" t="s">
        <v>98</v>
      </c>
      <c r="E506" t="s">
        <v>359</v>
      </c>
      <c r="F506" t="s">
        <v>8</v>
      </c>
      <c r="G506" s="7" t="s">
        <v>9</v>
      </c>
      <c r="J506" s="7" t="s">
        <v>9</v>
      </c>
      <c r="N506" t="str">
        <f t="shared" si="7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</row>
    <row r="507" spans="3:14" x14ac:dyDescent="0.3">
      <c r="C507" t="s">
        <v>57</v>
      </c>
      <c r="D507" t="s">
        <v>98</v>
      </c>
      <c r="E507" t="s">
        <v>167</v>
      </c>
      <c r="F507" t="s">
        <v>8</v>
      </c>
      <c r="H507" s="7" t="s">
        <v>9</v>
      </c>
      <c r="N507" t="str">
        <f t="shared" si="7"/>
        <v xml:space="preserve">    NucleoId INT NULL,</v>
      </c>
    </row>
    <row r="508" spans="3:14" x14ac:dyDescent="0.3">
      <c r="C508" t="s">
        <v>57</v>
      </c>
      <c r="D508" t="s">
        <v>98</v>
      </c>
      <c r="E508" t="s">
        <v>31</v>
      </c>
      <c r="F508" t="s">
        <v>27</v>
      </c>
      <c r="J508" s="7" t="s">
        <v>9</v>
      </c>
      <c r="N508" t="str">
        <f t="shared" si="7"/>
        <v xml:space="preserve">    Name nvarchar(max) NOT NULL,</v>
      </c>
    </row>
    <row r="509" spans="3:14" x14ac:dyDescent="0.3">
      <c r="C509" t="s">
        <v>57</v>
      </c>
      <c r="D509" t="s">
        <v>98</v>
      </c>
      <c r="E509" t="s">
        <v>7</v>
      </c>
      <c r="F509" t="s">
        <v>27</v>
      </c>
      <c r="N509" t="str">
        <f t="shared" si="7"/>
        <v xml:space="preserve">    Description nvarchar(max) NULL,</v>
      </c>
    </row>
    <row r="510" spans="3:14" x14ac:dyDescent="0.3">
      <c r="C510" t="s">
        <v>57</v>
      </c>
      <c r="D510" t="s">
        <v>98</v>
      </c>
      <c r="E510" t="s">
        <v>285</v>
      </c>
      <c r="F510" t="s">
        <v>8</v>
      </c>
      <c r="H510" s="7" t="s">
        <v>9</v>
      </c>
      <c r="N510" t="str">
        <f t="shared" si="7"/>
        <v xml:space="preserve">    ResponsiblePersonId INT NULL,</v>
      </c>
    </row>
    <row r="511" spans="3:14" x14ac:dyDescent="0.3">
      <c r="C511" t="s">
        <v>57</v>
      </c>
      <c r="D511" t="s">
        <v>98</v>
      </c>
      <c r="E511" t="s">
        <v>362</v>
      </c>
      <c r="F511" t="s">
        <v>8</v>
      </c>
      <c r="H511" s="7" t="s">
        <v>9</v>
      </c>
      <c r="N511" t="str">
        <f t="shared" si="7"/>
        <v xml:space="preserve">    ExecuterPersonId INT NULL,</v>
      </c>
    </row>
    <row r="512" spans="3:14" x14ac:dyDescent="0.3">
      <c r="C512" t="s">
        <v>57</v>
      </c>
      <c r="D512" t="s">
        <v>98</v>
      </c>
      <c r="E512" t="s">
        <v>313</v>
      </c>
      <c r="F512" t="s">
        <v>8</v>
      </c>
      <c r="H512" s="7" t="s">
        <v>9</v>
      </c>
      <c r="N512" t="str">
        <f t="shared" si="7"/>
        <v xml:space="preserve">    DocumentId INT NULL,</v>
      </c>
    </row>
    <row r="513" spans="3:14" x14ac:dyDescent="0.3">
      <c r="C513" t="s">
        <v>57</v>
      </c>
      <c r="D513" t="s">
        <v>98</v>
      </c>
      <c r="E513" t="s">
        <v>314</v>
      </c>
      <c r="F513" t="s">
        <v>8</v>
      </c>
      <c r="H513" s="7" t="s">
        <v>9</v>
      </c>
      <c r="N513" t="str">
        <f t="shared" si="7"/>
        <v xml:space="preserve">    PartnerId INT NULL,</v>
      </c>
    </row>
    <row r="514" spans="3:14" x14ac:dyDescent="0.3">
      <c r="C514" t="s">
        <v>57</v>
      </c>
      <c r="D514" t="s">
        <v>98</v>
      </c>
      <c r="E514" t="s">
        <v>363</v>
      </c>
      <c r="F514" t="s">
        <v>11</v>
      </c>
      <c r="N514" t="str">
        <f t="shared" si="7"/>
        <v xml:space="preserve">    InvoiceDate DATETIME NULL,</v>
      </c>
    </row>
    <row r="515" spans="3:14" x14ac:dyDescent="0.3">
      <c r="C515" t="s">
        <v>57</v>
      </c>
      <c r="D515" t="s">
        <v>98</v>
      </c>
      <c r="E515" t="s">
        <v>348</v>
      </c>
      <c r="F515" t="s">
        <v>19</v>
      </c>
      <c r="J515" s="7" t="s">
        <v>9</v>
      </c>
      <c r="N515" t="str">
        <f t="shared" ref="N515:N573" si="8">IF(EXACT(D514,D515),"",
"/************************************************************/
/*****              " &amp; C515 &amp; D515 &amp; "                    *****/
/************************************************************/
IF  EXISTS (SELECT * FROM sys.objects WHERE object_id = OBJECT_ID(N'" &amp; A515 &amp; "[" &amp; B515 &amp; C515 &amp; D515 &amp; "]') AND type in (N'U'))
DROP TABLE " &amp; A515 &amp; "[" &amp; B515 &amp; C515 &amp; D515 &amp; "]
GO
CREATE TABLE " &amp; A515 &amp; B515 &amp; C515 &amp; D515 &amp; "
    (
") &amp; "    " &amp; E515 &amp; " " &amp; F515 &amp; IF(EXACT(J515, "X"), " NOT NULL", " NULL") &amp; IF(AND(EXACT(G515,"X"),NOT(EXACT(H515,"X")))," IDENTITY (1, 1)","") &amp; IF(EXACT(D516,D515),",","")
&amp; IF(EXACT(D516,D515),"","
    )  ON [PRIMARY]
GO
ALTER TABLE " &amp; A515 &amp; B515 &amp; C515 &amp; D515 &amp; " ADD CONSTRAINT
    PK_" &amp; B515 &amp; C515 &amp; D515 &amp; " PRIMARY KEY CLUSTERED 
    (
    " &amp; D515 &amp; "Id
    )" &amp; " WITH( STATISTICS_NORECOMPUTE = OFF, IGNORE_DUP_KEY = OFF, ALLOW_ROW_LOCKS = ON, ALLOW_PAGE_LOCKS = ON) ON [PRIMARY]
GO
")</f>
        <v xml:space="preserve">    Amount FLOAT NOT NULL,</v>
      </c>
    </row>
    <row r="516" spans="3:14" x14ac:dyDescent="0.3">
      <c r="C516" t="s">
        <v>57</v>
      </c>
      <c r="D516" t="s">
        <v>98</v>
      </c>
      <c r="E516" t="s">
        <v>20</v>
      </c>
      <c r="F516" t="s">
        <v>10</v>
      </c>
      <c r="J516" s="7" t="s">
        <v>9</v>
      </c>
      <c r="N516" t="str">
        <f t="shared" si="8"/>
        <v xml:space="preserve">    IsDeleted BIT NOT NULL,</v>
      </c>
    </row>
    <row r="517" spans="3:14" x14ac:dyDescent="0.3">
      <c r="C517" t="s">
        <v>57</v>
      </c>
      <c r="D517" t="s">
        <v>98</v>
      </c>
      <c r="E517" t="s">
        <v>12</v>
      </c>
      <c r="F517" t="s">
        <v>8</v>
      </c>
      <c r="N517" t="str">
        <f t="shared" si="8"/>
        <v xml:space="preserve">    CreateBy INT NULL,</v>
      </c>
    </row>
    <row r="518" spans="3:14" x14ac:dyDescent="0.3">
      <c r="C518" t="s">
        <v>57</v>
      </c>
      <c r="D518" t="s">
        <v>98</v>
      </c>
      <c r="E518" t="s">
        <v>13</v>
      </c>
      <c r="F518" t="s">
        <v>11</v>
      </c>
      <c r="N518" t="str">
        <f t="shared" si="8"/>
        <v xml:space="preserve">    CreateOn DATETIME NULL,</v>
      </c>
    </row>
    <row r="519" spans="3:14" x14ac:dyDescent="0.3">
      <c r="C519" t="s">
        <v>57</v>
      </c>
      <c r="D519" t="s">
        <v>98</v>
      </c>
      <c r="E519" t="s">
        <v>14</v>
      </c>
      <c r="F519" t="s">
        <v>8</v>
      </c>
      <c r="N519" t="str">
        <f t="shared" si="8"/>
        <v xml:space="preserve">    UpdateBy INT NULL,</v>
      </c>
    </row>
    <row r="520" spans="3:14" x14ac:dyDescent="0.3">
      <c r="C520" t="s">
        <v>57</v>
      </c>
      <c r="D520" t="s">
        <v>98</v>
      </c>
      <c r="E520" t="s">
        <v>15</v>
      </c>
      <c r="F520" t="s">
        <v>11</v>
      </c>
      <c r="N520" t="str">
        <f t="shared" si="8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</row>
    <row r="521" spans="3:14" x14ac:dyDescent="0.3">
      <c r="C521" t="s">
        <v>57</v>
      </c>
      <c r="D521" t="s">
        <v>100</v>
      </c>
      <c r="E521" t="s">
        <v>179</v>
      </c>
      <c r="F521" t="s">
        <v>8</v>
      </c>
      <c r="G521" s="7" t="s">
        <v>9</v>
      </c>
      <c r="J521" s="7" t="s">
        <v>9</v>
      </c>
      <c r="N521" t="str">
        <f t="shared" si="8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</row>
    <row r="522" spans="3:14" x14ac:dyDescent="0.3">
      <c r="C522" t="s">
        <v>57</v>
      </c>
      <c r="D522" t="s">
        <v>100</v>
      </c>
      <c r="E522" t="s">
        <v>31</v>
      </c>
      <c r="F522" t="s">
        <v>27</v>
      </c>
      <c r="N522" t="str">
        <f t="shared" si="8"/>
        <v xml:space="preserve">    Name nvarchar(max) NULL,</v>
      </c>
    </row>
    <row r="523" spans="3:14" x14ac:dyDescent="0.3">
      <c r="C523" t="s">
        <v>57</v>
      </c>
      <c r="D523" t="s">
        <v>100</v>
      </c>
      <c r="E523" t="s">
        <v>364</v>
      </c>
      <c r="F523" t="s">
        <v>27</v>
      </c>
      <c r="N523" t="str">
        <f t="shared" si="8"/>
        <v xml:space="preserve">    EnglishName nvarchar(max) NULL,</v>
      </c>
    </row>
    <row r="524" spans="3:14" x14ac:dyDescent="0.3">
      <c r="C524" t="s">
        <v>57</v>
      </c>
      <c r="D524" t="s">
        <v>100</v>
      </c>
      <c r="E524" t="s">
        <v>365</v>
      </c>
      <c r="F524" t="s">
        <v>27</v>
      </c>
      <c r="N524" t="str">
        <f t="shared" si="8"/>
        <v xml:space="preserve">    IsoCode nvarchar(max) NULL,</v>
      </c>
    </row>
    <row r="525" spans="3:14" x14ac:dyDescent="0.3">
      <c r="C525" t="s">
        <v>57</v>
      </c>
      <c r="D525" t="s">
        <v>100</v>
      </c>
      <c r="E525" t="s">
        <v>366</v>
      </c>
      <c r="F525" t="s">
        <v>27</v>
      </c>
      <c r="N525" t="str">
        <f t="shared" si="8"/>
        <v xml:space="preserve">    CapitalCity nvarchar(max) NULL,</v>
      </c>
    </row>
    <row r="526" spans="3:14" x14ac:dyDescent="0.3">
      <c r="C526" t="s">
        <v>57</v>
      </c>
      <c r="D526" t="s">
        <v>100</v>
      </c>
      <c r="E526" t="s">
        <v>62</v>
      </c>
      <c r="F526" t="s">
        <v>19</v>
      </c>
      <c r="N526" t="str">
        <f t="shared" si="8"/>
        <v xml:space="preserve">    Latitude FLOAT NULL,</v>
      </c>
    </row>
    <row r="527" spans="3:14" x14ac:dyDescent="0.3">
      <c r="C527" t="s">
        <v>57</v>
      </c>
      <c r="D527" t="s">
        <v>100</v>
      </c>
      <c r="E527" t="s">
        <v>63</v>
      </c>
      <c r="F527" t="s">
        <v>19</v>
      </c>
      <c r="N527" t="str">
        <f t="shared" si="8"/>
        <v xml:space="preserve">    Longitude FLOAT NULL,</v>
      </c>
    </row>
    <row r="528" spans="3:14" x14ac:dyDescent="0.3">
      <c r="C528" t="s">
        <v>57</v>
      </c>
      <c r="D528" t="s">
        <v>100</v>
      </c>
      <c r="E528" t="s">
        <v>367</v>
      </c>
      <c r="F528" t="s">
        <v>19</v>
      </c>
      <c r="N528" t="str">
        <f t="shared" si="8"/>
        <v xml:space="preserve">    PhonePrefix FLOAT NULL,</v>
      </c>
    </row>
    <row r="529" spans="3:14" x14ac:dyDescent="0.3">
      <c r="C529" t="s">
        <v>57</v>
      </c>
      <c r="D529" t="s">
        <v>100</v>
      </c>
      <c r="E529" t="s">
        <v>18</v>
      </c>
      <c r="F529" t="s">
        <v>10</v>
      </c>
      <c r="J529" s="7" t="s">
        <v>9</v>
      </c>
      <c r="N529" t="str">
        <f t="shared" si="8"/>
        <v xml:space="preserve">    Active BIT NOT NULL,</v>
      </c>
    </row>
    <row r="530" spans="3:14" x14ac:dyDescent="0.3">
      <c r="C530" t="s">
        <v>57</v>
      </c>
      <c r="D530" t="s">
        <v>100</v>
      </c>
      <c r="E530" t="s">
        <v>20</v>
      </c>
      <c r="F530" t="s">
        <v>10</v>
      </c>
      <c r="J530" s="7" t="s">
        <v>9</v>
      </c>
      <c r="N530" t="str">
        <f t="shared" si="8"/>
        <v xml:space="preserve">    IsDeleted BIT NOT NULL,</v>
      </c>
    </row>
    <row r="531" spans="3:14" x14ac:dyDescent="0.3">
      <c r="C531" t="s">
        <v>57</v>
      </c>
      <c r="D531" t="s">
        <v>100</v>
      </c>
      <c r="E531" t="s">
        <v>12</v>
      </c>
      <c r="F531" t="s">
        <v>8</v>
      </c>
      <c r="N531" t="str">
        <f t="shared" si="8"/>
        <v xml:space="preserve">    CreateBy INT NULL,</v>
      </c>
    </row>
    <row r="532" spans="3:14" x14ac:dyDescent="0.3">
      <c r="C532" t="s">
        <v>57</v>
      </c>
      <c r="D532" t="s">
        <v>100</v>
      </c>
      <c r="E532" t="s">
        <v>13</v>
      </c>
      <c r="F532" t="s">
        <v>11</v>
      </c>
      <c r="N532" t="str">
        <f t="shared" si="8"/>
        <v xml:space="preserve">    CreateOn DATETIME NULL,</v>
      </c>
    </row>
    <row r="533" spans="3:14" x14ac:dyDescent="0.3">
      <c r="C533" t="s">
        <v>57</v>
      </c>
      <c r="D533" t="s">
        <v>100</v>
      </c>
      <c r="E533" t="s">
        <v>14</v>
      </c>
      <c r="F533" t="s">
        <v>8</v>
      </c>
      <c r="N533" t="str">
        <f t="shared" si="8"/>
        <v xml:space="preserve">    UpdateBy INT NULL,</v>
      </c>
    </row>
    <row r="534" spans="3:14" x14ac:dyDescent="0.3">
      <c r="C534" t="s">
        <v>57</v>
      </c>
      <c r="D534" t="s">
        <v>100</v>
      </c>
      <c r="E534" t="s">
        <v>15</v>
      </c>
      <c r="F534" t="s">
        <v>11</v>
      </c>
      <c r="N534" t="str">
        <f t="shared" si="8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</row>
    <row r="535" spans="3:14" x14ac:dyDescent="0.3">
      <c r="C535" t="s">
        <v>57</v>
      </c>
      <c r="D535" t="s">
        <v>101</v>
      </c>
      <c r="E535" t="s">
        <v>332</v>
      </c>
      <c r="F535" t="s">
        <v>8</v>
      </c>
      <c r="G535" s="7" t="s">
        <v>9</v>
      </c>
      <c r="J535" s="7" t="s">
        <v>9</v>
      </c>
      <c r="N535" t="str">
        <f t="shared" si="8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</row>
    <row r="536" spans="3:14" x14ac:dyDescent="0.3">
      <c r="C536" t="s">
        <v>57</v>
      </c>
      <c r="D536" t="s">
        <v>101</v>
      </c>
      <c r="E536" t="s">
        <v>179</v>
      </c>
      <c r="F536" t="s">
        <v>8</v>
      </c>
      <c r="H536" s="7" t="s">
        <v>9</v>
      </c>
      <c r="N536" t="str">
        <f t="shared" si="8"/>
        <v xml:space="preserve">    CountryId INT NULL,</v>
      </c>
    </row>
    <row r="537" spans="3:14" x14ac:dyDescent="0.3">
      <c r="C537" t="s">
        <v>57</v>
      </c>
      <c r="D537" t="s">
        <v>101</v>
      </c>
      <c r="E537" t="s">
        <v>31</v>
      </c>
      <c r="F537" t="s">
        <v>27</v>
      </c>
      <c r="N537" t="str">
        <f t="shared" si="8"/>
        <v xml:space="preserve">    Name nvarchar(max) NULL,</v>
      </c>
    </row>
    <row r="538" spans="3:14" x14ac:dyDescent="0.3">
      <c r="C538" t="s">
        <v>57</v>
      </c>
      <c r="D538" t="s">
        <v>101</v>
      </c>
      <c r="E538" t="s">
        <v>368</v>
      </c>
      <c r="F538" t="s">
        <v>27</v>
      </c>
      <c r="N538" t="str">
        <f t="shared" si="8"/>
        <v xml:space="preserve">    Code nvarchar(max) NULL,</v>
      </c>
    </row>
    <row r="539" spans="3:14" x14ac:dyDescent="0.3">
      <c r="C539" t="s">
        <v>57</v>
      </c>
      <c r="D539" t="s">
        <v>101</v>
      </c>
      <c r="E539" t="s">
        <v>62</v>
      </c>
      <c r="F539" t="s">
        <v>19</v>
      </c>
      <c r="N539" t="str">
        <f t="shared" si="8"/>
        <v xml:space="preserve">    Latitude FLOAT NULL,</v>
      </c>
    </row>
    <row r="540" spans="3:14" x14ac:dyDescent="0.3">
      <c r="C540" t="s">
        <v>57</v>
      </c>
      <c r="D540" t="s">
        <v>101</v>
      </c>
      <c r="E540" t="s">
        <v>63</v>
      </c>
      <c r="F540" t="s">
        <v>19</v>
      </c>
      <c r="N540" t="str">
        <f t="shared" si="8"/>
        <v xml:space="preserve">    Longitude FLOAT NULL,</v>
      </c>
    </row>
    <row r="541" spans="3:14" x14ac:dyDescent="0.3">
      <c r="C541" t="s">
        <v>57</v>
      </c>
      <c r="D541" t="s">
        <v>101</v>
      </c>
      <c r="E541" t="s">
        <v>18</v>
      </c>
      <c r="F541" t="s">
        <v>10</v>
      </c>
      <c r="J541" s="7" t="s">
        <v>9</v>
      </c>
      <c r="N541" t="str">
        <f t="shared" si="8"/>
        <v xml:space="preserve">    Active BIT NOT NULL,</v>
      </c>
    </row>
    <row r="542" spans="3:14" x14ac:dyDescent="0.3">
      <c r="C542" t="s">
        <v>57</v>
      </c>
      <c r="D542" t="s">
        <v>101</v>
      </c>
      <c r="E542" t="s">
        <v>20</v>
      </c>
      <c r="F542" t="s">
        <v>10</v>
      </c>
      <c r="J542" s="7" t="s">
        <v>9</v>
      </c>
      <c r="N542" t="str">
        <f t="shared" si="8"/>
        <v xml:space="preserve">    IsDeleted BIT NOT NULL,</v>
      </c>
    </row>
    <row r="543" spans="3:14" x14ac:dyDescent="0.3">
      <c r="C543" t="s">
        <v>57</v>
      </c>
      <c r="D543" t="s">
        <v>101</v>
      </c>
      <c r="E543" t="s">
        <v>12</v>
      </c>
      <c r="F543" t="s">
        <v>8</v>
      </c>
      <c r="N543" t="str">
        <f t="shared" si="8"/>
        <v xml:space="preserve">    CreateBy INT NULL,</v>
      </c>
    </row>
    <row r="544" spans="3:14" x14ac:dyDescent="0.3">
      <c r="C544" t="s">
        <v>57</v>
      </c>
      <c r="D544" t="s">
        <v>101</v>
      </c>
      <c r="E544" t="s">
        <v>13</v>
      </c>
      <c r="F544" t="s">
        <v>11</v>
      </c>
      <c r="N544" t="str">
        <f t="shared" si="8"/>
        <v xml:space="preserve">    CreateOn DATETIME NULL,</v>
      </c>
    </row>
    <row r="545" spans="3:14" x14ac:dyDescent="0.3">
      <c r="C545" t="s">
        <v>57</v>
      </c>
      <c r="D545" t="s">
        <v>101</v>
      </c>
      <c r="E545" t="s">
        <v>14</v>
      </c>
      <c r="F545" t="s">
        <v>8</v>
      </c>
      <c r="N545" t="str">
        <f t="shared" si="8"/>
        <v xml:space="preserve">    UpdateBy INT NULL,</v>
      </c>
    </row>
    <row r="546" spans="3:14" x14ac:dyDescent="0.3">
      <c r="C546" t="s">
        <v>57</v>
      </c>
      <c r="D546" t="s">
        <v>101</v>
      </c>
      <c r="E546" t="s">
        <v>15</v>
      </c>
      <c r="F546" t="s">
        <v>11</v>
      </c>
      <c r="N546" t="str">
        <f t="shared" si="8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</row>
    <row r="547" spans="3:14" x14ac:dyDescent="0.3">
      <c r="C547" t="s">
        <v>57</v>
      </c>
      <c r="D547" t="s">
        <v>102</v>
      </c>
      <c r="E547" t="s">
        <v>334</v>
      </c>
      <c r="F547" t="s">
        <v>8</v>
      </c>
      <c r="G547" s="7" t="s">
        <v>9</v>
      </c>
      <c r="J547" s="7" t="s">
        <v>9</v>
      </c>
      <c r="N547" t="str">
        <f t="shared" si="8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</row>
    <row r="548" spans="3:14" x14ac:dyDescent="0.3">
      <c r="C548" t="s">
        <v>57</v>
      </c>
      <c r="D548" t="s">
        <v>102</v>
      </c>
      <c r="E548" t="s">
        <v>332</v>
      </c>
      <c r="F548" t="s">
        <v>8</v>
      </c>
      <c r="H548" s="7" t="s">
        <v>9</v>
      </c>
      <c r="N548" t="str">
        <f t="shared" si="8"/>
        <v xml:space="preserve">    DistrictId INT NULL,</v>
      </c>
    </row>
    <row r="549" spans="3:14" x14ac:dyDescent="0.3">
      <c r="C549" t="s">
        <v>57</v>
      </c>
      <c r="D549" t="s">
        <v>102</v>
      </c>
      <c r="E549" t="s">
        <v>179</v>
      </c>
      <c r="F549" t="s">
        <v>8</v>
      </c>
      <c r="H549" s="7" t="s">
        <v>9</v>
      </c>
      <c r="N549" t="str">
        <f t="shared" si="8"/>
        <v xml:space="preserve">    CountryId INT NULL,</v>
      </c>
    </row>
    <row r="550" spans="3:14" x14ac:dyDescent="0.3">
      <c r="C550" t="s">
        <v>57</v>
      </c>
      <c r="D550" t="s">
        <v>102</v>
      </c>
      <c r="E550" t="s">
        <v>31</v>
      </c>
      <c r="F550" t="s">
        <v>27</v>
      </c>
      <c r="N550" t="str">
        <f t="shared" si="8"/>
        <v xml:space="preserve">    Name nvarchar(max) NULL,</v>
      </c>
    </row>
    <row r="551" spans="3:14" x14ac:dyDescent="0.3">
      <c r="C551" t="s">
        <v>57</v>
      </c>
      <c r="D551" t="s">
        <v>102</v>
      </c>
      <c r="E551" t="s">
        <v>368</v>
      </c>
      <c r="F551" t="s">
        <v>27</v>
      </c>
      <c r="N551" t="str">
        <f t="shared" si="8"/>
        <v xml:space="preserve">    Code nvarchar(max) NULL,</v>
      </c>
    </row>
    <row r="552" spans="3:14" x14ac:dyDescent="0.3">
      <c r="C552" t="s">
        <v>57</v>
      </c>
      <c r="D552" t="s">
        <v>102</v>
      </c>
      <c r="E552" t="s">
        <v>62</v>
      </c>
      <c r="F552" t="s">
        <v>19</v>
      </c>
      <c r="N552" t="str">
        <f t="shared" si="8"/>
        <v xml:space="preserve">    Latitude FLOAT NULL,</v>
      </c>
    </row>
    <row r="553" spans="3:14" x14ac:dyDescent="0.3">
      <c r="C553" t="s">
        <v>57</v>
      </c>
      <c r="D553" t="s">
        <v>102</v>
      </c>
      <c r="E553" t="s">
        <v>63</v>
      </c>
      <c r="F553" t="s">
        <v>19</v>
      </c>
      <c r="N553" t="str">
        <f t="shared" si="8"/>
        <v xml:space="preserve">    Longitude FLOAT NULL,</v>
      </c>
    </row>
    <row r="554" spans="3:14" x14ac:dyDescent="0.3">
      <c r="C554" t="s">
        <v>57</v>
      </c>
      <c r="D554" t="s">
        <v>102</v>
      </c>
      <c r="E554" t="s">
        <v>18</v>
      </c>
      <c r="F554" t="s">
        <v>10</v>
      </c>
      <c r="J554" s="7" t="s">
        <v>9</v>
      </c>
      <c r="N554" t="str">
        <f t="shared" si="8"/>
        <v xml:space="preserve">    Active BIT NOT NULL,</v>
      </c>
    </row>
    <row r="555" spans="3:14" x14ac:dyDescent="0.3">
      <c r="C555" t="s">
        <v>57</v>
      </c>
      <c r="D555" t="s">
        <v>102</v>
      </c>
      <c r="E555" t="s">
        <v>20</v>
      </c>
      <c r="F555" t="s">
        <v>10</v>
      </c>
      <c r="J555" s="7" t="s">
        <v>9</v>
      </c>
      <c r="N555" t="str">
        <f t="shared" si="8"/>
        <v xml:space="preserve">    IsDeleted BIT NOT NULL,</v>
      </c>
    </row>
    <row r="556" spans="3:14" x14ac:dyDescent="0.3">
      <c r="C556" t="s">
        <v>57</v>
      </c>
      <c r="D556" t="s">
        <v>102</v>
      </c>
      <c r="E556" t="s">
        <v>12</v>
      </c>
      <c r="F556" t="s">
        <v>8</v>
      </c>
      <c r="N556" t="str">
        <f t="shared" si="8"/>
        <v xml:space="preserve">    CreateBy INT NULL,</v>
      </c>
    </row>
    <row r="557" spans="3:14" x14ac:dyDescent="0.3">
      <c r="C557" t="s">
        <v>57</v>
      </c>
      <c r="D557" t="s">
        <v>102</v>
      </c>
      <c r="E557" t="s">
        <v>13</v>
      </c>
      <c r="F557" t="s">
        <v>11</v>
      </c>
      <c r="N557" t="str">
        <f t="shared" si="8"/>
        <v xml:space="preserve">    CreateOn DATETIME NULL,</v>
      </c>
    </row>
    <row r="558" spans="3:14" x14ac:dyDescent="0.3">
      <c r="C558" t="s">
        <v>57</v>
      </c>
      <c r="D558" t="s">
        <v>102</v>
      </c>
      <c r="E558" t="s">
        <v>14</v>
      </c>
      <c r="F558" t="s">
        <v>8</v>
      </c>
      <c r="N558" t="str">
        <f t="shared" si="8"/>
        <v xml:space="preserve">    UpdateBy INT NULL,</v>
      </c>
    </row>
    <row r="559" spans="3:14" x14ac:dyDescent="0.3">
      <c r="C559" t="s">
        <v>57</v>
      </c>
      <c r="D559" t="s">
        <v>102</v>
      </c>
      <c r="E559" t="s">
        <v>15</v>
      </c>
      <c r="F559" t="s">
        <v>11</v>
      </c>
      <c r="N559" t="str">
        <f t="shared" si="8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</row>
    <row r="560" spans="3:14" x14ac:dyDescent="0.3">
      <c r="C560" t="s">
        <v>57</v>
      </c>
      <c r="D560" t="s">
        <v>103</v>
      </c>
      <c r="E560" t="s">
        <v>333</v>
      </c>
      <c r="F560" t="s">
        <v>8</v>
      </c>
      <c r="G560" s="7" t="s">
        <v>9</v>
      </c>
      <c r="J560" s="7" t="s">
        <v>9</v>
      </c>
      <c r="N560" t="str">
        <f t="shared" si="8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</row>
    <row r="561" spans="3:14" x14ac:dyDescent="0.3">
      <c r="C561" t="s">
        <v>57</v>
      </c>
      <c r="D561" t="s">
        <v>103</v>
      </c>
      <c r="E561" t="s">
        <v>334</v>
      </c>
      <c r="F561" t="s">
        <v>8</v>
      </c>
      <c r="H561" s="7" t="s">
        <v>9</v>
      </c>
      <c r="N561" t="str">
        <f t="shared" si="8"/>
        <v xml:space="preserve">    CountyId INT NULL,</v>
      </c>
    </row>
    <row r="562" spans="3:14" x14ac:dyDescent="0.3">
      <c r="C562" t="s">
        <v>57</v>
      </c>
      <c r="D562" t="s">
        <v>103</v>
      </c>
      <c r="E562" t="s">
        <v>332</v>
      </c>
      <c r="F562" t="s">
        <v>8</v>
      </c>
      <c r="H562" s="7" t="s">
        <v>9</v>
      </c>
      <c r="N562" t="str">
        <f t="shared" si="8"/>
        <v xml:space="preserve">    DistrictId INT NULL,</v>
      </c>
    </row>
    <row r="563" spans="3:14" x14ac:dyDescent="0.3">
      <c r="C563" t="s">
        <v>57</v>
      </c>
      <c r="D563" t="s">
        <v>103</v>
      </c>
      <c r="E563" t="s">
        <v>179</v>
      </c>
      <c r="F563" t="s">
        <v>8</v>
      </c>
      <c r="H563" s="7" t="s">
        <v>9</v>
      </c>
      <c r="N563" t="str">
        <f t="shared" si="8"/>
        <v xml:space="preserve">    CountryId INT NULL,</v>
      </c>
    </row>
    <row r="564" spans="3:14" x14ac:dyDescent="0.3">
      <c r="C564" t="s">
        <v>57</v>
      </c>
      <c r="D564" t="s">
        <v>103</v>
      </c>
      <c r="E564" t="s">
        <v>31</v>
      </c>
      <c r="F564" t="s">
        <v>27</v>
      </c>
      <c r="N564" t="str">
        <f t="shared" si="8"/>
        <v xml:space="preserve">    Name nvarchar(max) NULL,</v>
      </c>
    </row>
    <row r="565" spans="3:14" x14ac:dyDescent="0.3">
      <c r="C565" t="s">
        <v>57</v>
      </c>
      <c r="D565" t="s">
        <v>103</v>
      </c>
      <c r="E565" t="s">
        <v>368</v>
      </c>
      <c r="F565" t="s">
        <v>27</v>
      </c>
      <c r="N565" t="str">
        <f t="shared" si="8"/>
        <v xml:space="preserve">    Code nvarchar(max) NULL,</v>
      </c>
    </row>
    <row r="566" spans="3:14" x14ac:dyDescent="0.3">
      <c r="C566" t="s">
        <v>57</v>
      </c>
      <c r="D566" t="s">
        <v>103</v>
      </c>
      <c r="E566" t="s">
        <v>62</v>
      </c>
      <c r="F566" t="s">
        <v>19</v>
      </c>
      <c r="N566" t="str">
        <f t="shared" si="8"/>
        <v xml:space="preserve">    Latitude FLOAT NULL,</v>
      </c>
    </row>
    <row r="567" spans="3:14" x14ac:dyDescent="0.3">
      <c r="C567" t="s">
        <v>57</v>
      </c>
      <c r="D567" t="s">
        <v>103</v>
      </c>
      <c r="E567" t="s">
        <v>63</v>
      </c>
      <c r="F567" t="s">
        <v>19</v>
      </c>
      <c r="N567" t="str">
        <f t="shared" si="8"/>
        <v xml:space="preserve">    Longitude FLOAT NULL,</v>
      </c>
    </row>
    <row r="568" spans="3:14" x14ac:dyDescent="0.3">
      <c r="C568" t="s">
        <v>57</v>
      </c>
      <c r="D568" t="s">
        <v>103</v>
      </c>
      <c r="E568" t="s">
        <v>18</v>
      </c>
      <c r="F568" t="s">
        <v>10</v>
      </c>
      <c r="J568" s="7" t="s">
        <v>9</v>
      </c>
      <c r="N568" t="str">
        <f t="shared" si="8"/>
        <v xml:space="preserve">    Active BIT NOT NULL,</v>
      </c>
    </row>
    <row r="569" spans="3:14" x14ac:dyDescent="0.3">
      <c r="C569" t="s">
        <v>57</v>
      </c>
      <c r="D569" t="s">
        <v>103</v>
      </c>
      <c r="E569" t="s">
        <v>20</v>
      </c>
      <c r="F569" t="s">
        <v>10</v>
      </c>
      <c r="J569" s="7" t="s">
        <v>9</v>
      </c>
      <c r="N569" t="str">
        <f t="shared" si="8"/>
        <v xml:space="preserve">    IsDeleted BIT NOT NULL,</v>
      </c>
    </row>
    <row r="570" spans="3:14" x14ac:dyDescent="0.3">
      <c r="C570" t="s">
        <v>57</v>
      </c>
      <c r="D570" t="s">
        <v>103</v>
      </c>
      <c r="E570" t="s">
        <v>12</v>
      </c>
      <c r="F570" t="s">
        <v>8</v>
      </c>
      <c r="N570" t="str">
        <f t="shared" si="8"/>
        <v xml:space="preserve">    CreateBy INT NULL,</v>
      </c>
    </row>
    <row r="571" spans="3:14" x14ac:dyDescent="0.3">
      <c r="C571" t="s">
        <v>57</v>
      </c>
      <c r="D571" t="s">
        <v>103</v>
      </c>
      <c r="E571" t="s">
        <v>13</v>
      </c>
      <c r="F571" t="s">
        <v>11</v>
      </c>
      <c r="N571" t="str">
        <f t="shared" si="8"/>
        <v xml:space="preserve">    CreateOn DATETIME NULL,</v>
      </c>
    </row>
    <row r="572" spans="3:14" x14ac:dyDescent="0.3">
      <c r="C572" t="s">
        <v>57</v>
      </c>
      <c r="D572" t="s">
        <v>103</v>
      </c>
      <c r="E572" t="s">
        <v>14</v>
      </c>
      <c r="F572" t="s">
        <v>8</v>
      </c>
      <c r="N572" t="str">
        <f t="shared" si="8"/>
        <v xml:space="preserve">    UpdateBy INT NULL,</v>
      </c>
    </row>
    <row r="573" spans="3:14" x14ac:dyDescent="0.3">
      <c r="C573" t="s">
        <v>57</v>
      </c>
      <c r="D573" t="s">
        <v>103</v>
      </c>
      <c r="E573" t="s">
        <v>15</v>
      </c>
      <c r="F573" t="s">
        <v>11</v>
      </c>
      <c r="N573" t="str">
        <f t="shared" si="8"/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</row>
  </sheetData>
  <autoFilter ref="A1:N3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DataModel</vt:lpstr>
      <vt:lpstr>Tables</vt:lpstr>
      <vt:lpstr>ListOfValues</vt:lpstr>
      <vt:lpstr>TipoDespesa</vt:lpstr>
      <vt:lpstr>Supplier</vt:lpstr>
      <vt:lpstr>Ping Mappings</vt:lpstr>
      <vt:lpstr>Cross Mappings TODO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Filipe Matias</dc:creator>
  <cp:lastModifiedBy>Alexandre Filipe Matias</cp:lastModifiedBy>
  <dcterms:created xsi:type="dcterms:W3CDTF">2017-09-26T09:16:55Z</dcterms:created>
  <dcterms:modified xsi:type="dcterms:W3CDTF">2018-05-22T21:28:55Z</dcterms:modified>
</cp:coreProperties>
</file>