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72"/>
  <sheetViews>
    <sheetView workbookViewId="0">
      <selection activeCell="A1" sqref="A1"/>
    </sheetView>
  </sheetViews>
  <sheetFormatPr baseColWidth="8" defaultRowHeight="15"/>
  <sheetData>
    <row r="1">
      <c r="A1" s="1" t="inlineStr">
        <is>
          <t>Name</t>
        </is>
      </c>
      <c r="B1" s="1" t="inlineStr">
        <is>
          <t>Profile URL</t>
        </is>
      </c>
      <c r="C1" s="1" t="inlineStr">
        <is>
          <t>Title</t>
        </is>
      </c>
      <c r="D1" s="1" t="inlineStr">
        <is>
          <t>Price</t>
        </is>
      </c>
      <c r="E1" s="1" t="inlineStr">
        <is>
          <t>Area</t>
        </is>
      </c>
      <c r="F1" s="1" t="inlineStr">
        <is>
          <t>Description</t>
        </is>
      </c>
      <c r="G1" s="1" t="inlineStr">
        <is>
          <t>Date</t>
        </is>
      </c>
      <c r="H1" s="1" t="inlineStr">
        <is>
          <t>Post URL</t>
        </is>
      </c>
    </row>
    <row r="2">
      <c r="A2" t="inlineStr">
        <is>
          <t>Christa Flühmann</t>
        </is>
      </c>
      <c r="B2">
        <f>HYPERLINK("https://web.facebook.com/christa.fluhmann", "View Profile")</f>
        <v/>
      </c>
      <c r="C2" t="inlineStr">
        <is>
          <t>1 Bed 1 Bath Apartment</t>
        </is>
      </c>
      <c r="D2" t="inlineStr">
        <is>
          <t>$1285</t>
        </is>
      </c>
      <c r="E2" t="inlineStr">
        <is>
          <t>East Rock</t>
        </is>
      </c>
      <c r="F2" t="inlineStr">
        <is>
          <t>Bright 1 bedroom apartment in East Rock Available: April, 4/1/21, 3 months can be extended Landlord: Hadley Inc. rent 1285.- includes hot water and heating, 1-month security deposit, The apartment is located on quiet Bishop street in walking distance to Yale University, the Yale Shuttle stops close by and also Nicas Market is very close. This second floor apartment has a bedroom, living room, a small kitchen and a bathroom with bathtub. It is located at the corner of a bigger apartment building...</t>
        </is>
      </c>
      <c r="G2" t="inlineStr">
        <is>
          <t>January 14</t>
        </is>
      </c>
      <c r="H2">
        <f>HYPERLINK("https://web.facebook.com/groups/1483912085183985/permalink/2714302868811561/", "View Post")</f>
        <v/>
      </c>
    </row>
    <row r="3">
      <c r="A3" t="inlineStr">
        <is>
          <t>Alycia Grant</t>
        </is>
      </c>
      <c r="B3">
        <f>HYPERLINK("https://web.facebook.com/alycia.grant.7", "View Profile")</f>
        <v/>
      </c>
      <c r="C3" t="inlineStr">
        <is>
          <t>1 bedroom in a beautiful condo in West Haven!</t>
        </is>
      </c>
      <c r="D3" t="inlineStr">
        <is>
          <t>$600</t>
        </is>
      </c>
      <c r="E3" t="inlineStr">
        <is>
          <t>West Haven, CT</t>
        </is>
      </c>
      <c r="F3" t="inlineStr">
        <is>
          <t>Looking for a tenant to sublet a bedroom in a beautiful 3 bedroom/1.5 bath condo in West Haven from February 1st-June 30th (flexible move-in date). This spacious condo is located in the quiet and peaceful Savin Park complex. Free off-street parking and free washer/dryer in the first floor of the condo. Newly renovated kitchen with spacious cabinets and storage spaces. Landlord is extremely responsive and covers the cost of the water bill. Tenant is responsible for electric, gas, and WiFi which...</t>
        </is>
      </c>
      <c r="G3" t="inlineStr">
        <is>
          <t>January 15</t>
        </is>
      </c>
      <c r="H3">
        <f>HYPERLINK("https://web.facebook.com/groups/1483912085183985/permalink/2714507988791049/", "View Post")</f>
        <v/>
      </c>
    </row>
    <row r="4">
      <c r="A4" t="inlineStr">
        <is>
          <t>Danyan Li</t>
        </is>
      </c>
      <c r="B4">
        <f>HYPERLINK("https://web.facebook.com/danyan.li.1", "View Profile")</f>
        <v/>
      </c>
      <c r="C4" t="inlineStr">
        <is>
          <t>3 Beds 1 Bath Apartment</t>
        </is>
      </c>
      <c r="D4" t="inlineStr">
        <is>
          <t>$770</t>
        </is>
      </c>
      <c r="E4" t="inlineStr">
        <is>
          <t>Downtown New Haven</t>
        </is>
      </c>
      <c r="F4" t="inlineStr">
        <is>
          <t>Hi all, we are looking for a third female roommate to join us next year, starting July! The lease is year-long starting July 1st. The apartment is a nice and sunny 3b1b around Orange st and Edwards st in East Rock. It's less than a 10 min walk to Science Hill and SOM, and the blue and orange line stops are both less than a block away. A great, cozy local store is less than 5min away - you can grab deli, fresh veggies and bread on your way home! The apartment is equipped with great facilities...</t>
        </is>
      </c>
      <c r="G4" t="inlineStr">
        <is>
          <t>January 15</t>
        </is>
      </c>
      <c r="H4">
        <f>HYPERLINK("https://web.facebook.com/groups/1483912085183985/permalink/2714670038774844/", "View Post")</f>
        <v/>
      </c>
    </row>
    <row r="5">
      <c r="A5" t="inlineStr">
        <is>
          <t>Jianyu Daniel Wu</t>
        </is>
      </c>
      <c r="B5">
        <f>HYPERLINK("https://web.facebook.com/daniel.jianyu.wu", "View Profile")</f>
        <v/>
      </c>
      <c r="C5" t="inlineStr">
        <is>
          <t>2 Beds 2 Baths Apartment</t>
        </is>
      </c>
      <c r="D5" t="inlineStr">
        <is>
          <t>$2375</t>
        </is>
      </c>
      <c r="E5" t="inlineStr">
        <is>
          <t>Downtown New Haven</t>
        </is>
      </c>
      <c r="F5" t="inlineStr">
        <is>
          <t>2 Bedroom/2 Bathroom apartment in downtown area available for lease take over from April to July. With or without furniture. Total rent is 2375 dollars plus electricity. Read picture to see details. Message me or Yan Feng</t>
        </is>
      </c>
      <c r="G5" t="inlineStr">
        <is>
          <t>January 15</t>
        </is>
      </c>
      <c r="H5">
        <f>HYPERLINK("https://web.facebook.com/groups/1483912085183985/permalink/2714638285444686/", "View Post")</f>
        <v/>
      </c>
    </row>
    <row r="6">
      <c r="A6" t="inlineStr">
        <is>
          <t>Jane Huang</t>
        </is>
      </c>
      <c r="B6">
        <f>HYPERLINK("https://web.facebook.com/jane.huang.7771", "View Profile")</f>
        <v/>
      </c>
      <c r="C6" t="inlineStr">
        <is>
          <t>3 Beds 1 Bath Apartment</t>
        </is>
      </c>
      <c r="D6" t="inlineStr">
        <is>
          <t>$675</t>
        </is>
      </c>
      <c r="E6" t="inlineStr">
        <is>
          <t>East Rock</t>
        </is>
      </c>
      <c r="F6" t="inlineStr">
        <is>
          <t>Looking to rent out my room in a 3BR apartment! - Located in East Rock, a short walk from the Orange and Blue line shuttle stops - Fully furnished - In-unit washer and dryer - Central heating and air-conditioning - Plenty of natural lighting - Free off-street parking - Spacious backyard with a patio area and a firepit, which has been amazing for outdoor hangouts - Amazing and super responsive landlord - Monthly rent is $675 + utilities, which are split among the tenants - Availability: February...</t>
        </is>
      </c>
      <c r="G6" t="inlineStr">
        <is>
          <t>January 15</t>
        </is>
      </c>
      <c r="H6">
        <f>HYPERLINK("https://web.facebook.com/groups/1483912085183985/permalink/2714564748785373/", "View Post")</f>
        <v/>
      </c>
    </row>
    <row r="7">
      <c r="A7" t="inlineStr">
        <is>
          <t>Amyella Hindi</t>
        </is>
      </c>
      <c r="B7">
        <f>HYPERLINK("https://web.facebook.com/amy.hindi", "View Profile")</f>
        <v/>
      </c>
      <c r="C7" t="inlineStr">
        <is>
          <t>Studio 1 Bath Apartment</t>
        </is>
      </c>
      <c r="D7" t="inlineStr">
        <is>
          <t>$850</t>
        </is>
      </c>
      <c r="E7" t="inlineStr">
        <is>
          <t>East Haven, CT</t>
        </is>
      </c>
      <c r="F7" t="inlineStr">
        <is>
          <t>PLEASE MESSAGE ME YOUR NUMBER &amp; BEST TIME TO CALL YOU Newly Renovated Studio Apartment by the Beach Address: 142 Bradford Ave, East Haven ** Beautiful Wood Floor ** Spacious Kitchen ** A Block from the Beach ** Off Street Parking Please Contact Amy Requirements: Proof of Monthly Income of x2.5 the Rent 2 Months Security Deposit &amp; First Month's Rent No Past Eviction Cat - $200 One Time Pet Fee Sorry, We Do Not Accept Dogs</t>
        </is>
      </c>
      <c r="G7" t="inlineStr">
        <is>
          <t>January 14</t>
        </is>
      </c>
      <c r="H7">
        <f>HYPERLINK("https://web.facebook.com/groups/1483912085183985/permalink/2714219702153211/", "View Post")</f>
        <v/>
      </c>
    </row>
    <row r="8">
      <c r="A8" t="inlineStr">
        <is>
          <t>Zachary Kampton</t>
        </is>
      </c>
      <c r="B8">
        <f>HYPERLINK("https://web.facebook.com/zachary.kampton", "View Profile")</f>
        <v/>
      </c>
      <c r="C8" t="inlineStr">
        <is>
          <t>Studio 1 Bath Apartment</t>
        </is>
      </c>
      <c r="D8" t="inlineStr">
        <is>
          <t>$995</t>
        </is>
      </c>
      <c r="E8" t="inlineStr">
        <is>
          <t>Westville</t>
        </is>
      </c>
      <c r="F8" t="inlineStr">
        <is>
          <t>347 Alden Ave Unit #3 Available Now! $995/mo Studio 1 Bath Kitchen Features: - Lots of natural light...</t>
        </is>
      </c>
      <c r="G8" t="inlineStr">
        <is>
          <t>January 14</t>
        </is>
      </c>
      <c r="H8">
        <f>HYPERLINK("https://web.facebook.com/groups/1483912085183985/permalink/2714345132140668/", "View Post")</f>
        <v/>
      </c>
    </row>
    <row r="9">
      <c r="A9" t="inlineStr">
        <is>
          <t>Tom Ramster</t>
        </is>
      </c>
      <c r="B9">
        <f>HYPERLINK("https://web.facebook.com/jaminimorph", "View Profile")</f>
        <v/>
      </c>
      <c r="C9" t="inlineStr">
        <is>
          <t>BEAUTIFULLY RENOVATED 5 BR 1.5 BATH SINGLE FAMILY HOUSE IN WESTVILLE AVAILABLE FEB 2021!!</t>
        </is>
      </c>
      <c r="D9" t="inlineStr">
        <is>
          <t>$2249</t>
        </is>
      </c>
      <c r="E9" t="inlineStr">
        <is>
          <t>New Haven, CT</t>
        </is>
      </c>
      <c r="F9" t="inlineStr">
        <is>
          <t>BEAUTIFULLY RENOVATED 5 BR 1.5 BATH SINGLE FAMILY HOUSE IN WESTVILLE AVAILABLE FEB 2021!! ——PLEASE NOTE!—— None of the furniture or items in current photos are included in this rental. Location will be renovated. This house features : -Gorgeous hardwood flooring! -Spacious bedrooms! -The kitchen is newly updated with cabinets and stainless steel appliances! -Lovely wood-burning fireplace,great for the colder months! ...</t>
        </is>
      </c>
      <c r="G9" t="inlineStr">
        <is>
          <t>January 13</t>
        </is>
      </c>
      <c r="H9">
        <f>HYPERLINK("https://web.facebook.com/groups/1483912085183985/permalink/2713863412188840/", "View Post")</f>
        <v/>
      </c>
    </row>
    <row r="10">
      <c r="A10" t="inlineStr">
        <is>
          <t>Riju Bhandari</t>
        </is>
      </c>
      <c r="B10">
        <f>HYPERLINK("https://web.facebook.com/riju.bhandari.1", "View Profile")</f>
        <v/>
      </c>
      <c r="C10" t="inlineStr">
        <is>
          <t>1 Bed 1 Bath in 2 Bed 2 Bath</t>
        </is>
      </c>
      <c r="D10" t="inlineStr">
        <is>
          <t>$1200</t>
        </is>
      </c>
      <c r="E10" t="inlineStr">
        <is>
          <t>New Haven, CT</t>
        </is>
      </c>
      <c r="F10" t="inlineStr">
        <is>
          <t>Hi All, My housemate is moving out from his room in a 2 bed/2bath Winchester loft Apartment. The spot is available from September 1st and you would be sharing the apartment with me, the apartment is located right off Science Park. The rent is 1100+utilities. It has a large living room with brick details and a fully furnished living room and kitchen. This includes plenty of closet space, a washer and dryer in unit. There is also a gym, great lounge area, including a pool table, movie screening...</t>
        </is>
      </c>
      <c r="G10" t="inlineStr">
        <is>
          <t>January 13</t>
        </is>
      </c>
      <c r="H10">
        <f>HYPERLINK("https://web.facebook.com/groups/1483912085183985/permalink/2713620038879844/", "View Post")</f>
        <v/>
      </c>
    </row>
    <row r="11">
      <c r="A11" t="inlineStr">
        <is>
          <t>Gianna Casal</t>
        </is>
      </c>
      <c r="B11">
        <f>HYPERLINK("https://web.facebook.com/giannacasal", "View Profile")</f>
        <v/>
      </c>
      <c r="C11" t="inlineStr">
        <is>
          <t>Urgent 1b/1b</t>
        </is>
      </c>
      <c r="D11" t="inlineStr">
        <is>
          <t>$2030</t>
        </is>
      </c>
      <c r="E11" t="inlineStr">
        <is>
          <t>06519-1403</t>
        </is>
      </c>
      <c r="F11" t="inlineStr">
        <is>
          <t>1 Bed 1 Bath - Apartment 240 Congress Ave, New Haven, CT 06519-1403, United States</t>
        </is>
      </c>
      <c r="G11" t="inlineStr">
        <is>
          <t>January 13</t>
        </is>
      </c>
      <c r="H11">
        <f>HYPERLINK("https://web.facebook.com/groups/1483912085183985/permalink/2713648425543672/", "View Post")</f>
        <v/>
      </c>
    </row>
    <row r="12">
      <c r="A12" t="inlineStr">
        <is>
          <t>Alexcandra Bacry</t>
        </is>
      </c>
      <c r="B12">
        <f>HYPERLINK("https://web.facebook.com/alexcandra.bacry", "View Profile")</f>
        <v/>
      </c>
      <c r="C12" t="inlineStr">
        <is>
          <t>2 Beds 1 Bath Apartment</t>
        </is>
      </c>
      <c r="D12" t="inlineStr">
        <is>
          <t>$1695</t>
        </is>
      </c>
      <c r="E12" t="inlineStr">
        <is>
          <t>Dixwell</t>
        </is>
      </c>
      <c r="F12" t="inlineStr">
        <is>
          <t>LAST SHORT-TERM RENTAL Available at Ashmun Flats! 2-Bed 1-Bath $1695/mo - Central air - In-unit laundry - Stainless Steel appliances - Gated off-street parking for 1 car - Walking distance to Fussy Coffee + Science Hill Move-in as soon as 1/24! In-person and Facetime showings available. DM/Text for the fastest response (860)-575-1655</t>
        </is>
      </c>
      <c r="G12" t="inlineStr">
        <is>
          <t>January 13</t>
        </is>
      </c>
      <c r="H12">
        <f>HYPERLINK("https://web.facebook.com/groups/1483912085183985/permalink/2713727895535725/", "View Post")</f>
        <v/>
      </c>
    </row>
    <row r="13">
      <c r="A13" t="inlineStr">
        <is>
          <t>Tom Ramster</t>
        </is>
      </c>
      <c r="B13">
        <f>HYPERLINK("https://web.facebook.com/jaminimorph", "View Profile")</f>
        <v/>
      </c>
      <c r="C13" t="inlineStr">
        <is>
          <t>BEAUTIFUL 2 BR APARTMENT WITH DINING/LIVING ROOMS AVAILABLE NOW!!</t>
        </is>
      </c>
      <c r="D13" t="inlineStr">
        <is>
          <t>$1095</t>
        </is>
      </c>
      <c r="E13" t="inlineStr">
        <is>
          <t>06511-3107</t>
        </is>
      </c>
      <c r="F13" t="inlineStr">
        <is>
          <t>BEAUTIFUL 2 BR APARTMENT WITH DINING/LIVING ROOMS AVAILABLE NOW!! ——PLEASE NOTE!!—— This is a 3rd floor apt but a quick walkup. This apartment features: -Hardwood floors! -Ceramic tiles! -Dining and living rooms! -Beautiful bathroom! -Off st parking! ...</t>
        </is>
      </c>
      <c r="G13" t="inlineStr">
        <is>
          <t>January 13</t>
        </is>
      </c>
      <c r="H13">
        <f>HYPERLINK("https://web.facebook.com/groups/1483912085183985/permalink/2713840368857811/", "View Post")</f>
        <v/>
      </c>
    </row>
    <row r="14">
      <c r="A14" t="inlineStr">
        <is>
          <t>Daniel Cichocki</t>
        </is>
      </c>
      <c r="B14">
        <f>HYPERLINK("https://web.facebook.com/DannyCichocki", "View Profile")</f>
        <v/>
      </c>
      <c r="C14" t="inlineStr">
        <is>
          <t>One Room Available Feb In a 5 Bedroom, 2 Bath Room House All other Tenants Are Young Professionals o</t>
        </is>
      </c>
      <c r="D14" t="inlineStr">
        <is>
          <t>$625</t>
        </is>
      </c>
      <c r="E14" t="inlineStr">
        <is>
          <t>06511</t>
        </is>
      </c>
      <c r="F14" t="inlineStr">
        <is>
          <t>One Room Available Now In a 5 Bedroom, 2 Bath Room House All other Tenants Are Young Professionals or Yale Affiliates or Post Grad. The house is on the Blue and Orange Yale shuttle line and a 5-10 min walk to the Yale Gym and Broadway shopping area. A 10-15 min to walk right to the restaurants/bars/downtown. The living room and kitchen area are large, with new kitchen appliances. Brand new washing machine and dryer were installed a month ago. The landlord is just down the street, and is very...</t>
        </is>
      </c>
      <c r="G14" t="inlineStr">
        <is>
          <t>January 13</t>
        </is>
      </c>
      <c r="H14">
        <f>HYPERLINK("https://web.facebook.com/groups/1483912085183985/permalink/2713427415565773/", "View Post")</f>
        <v/>
      </c>
    </row>
    <row r="15">
      <c r="A15" t="inlineStr">
        <is>
          <t>Zachary Kampton</t>
        </is>
      </c>
      <c r="B15">
        <f>HYPERLINK("https://web.facebook.com/zachary.kampton", "View Profile")</f>
        <v/>
      </c>
      <c r="C15" t="inlineStr">
        <is>
          <t>Studio 1 Bath Apartment</t>
        </is>
      </c>
      <c r="D15" t="inlineStr">
        <is>
          <t>$1195</t>
        </is>
      </c>
      <c r="E15" t="inlineStr">
        <is>
          <t>East Rock</t>
        </is>
      </c>
      <c r="F15" t="inlineStr">
        <is>
          <t>58 Bishop St unit 1R Available 02/01/2021 $1,195/mo Studio on Bishop Street in New Haven Close to downtown Steps to Nica's the Yale School of Management, and Science Hill Great Neighborhood, tree-lined streets, vibrant community Hardwood flooring and small yard</t>
        </is>
      </c>
      <c r="G15" t="inlineStr">
        <is>
          <t>January 13</t>
        </is>
      </c>
      <c r="H15">
        <f>HYPERLINK("https://web.facebook.com/groups/1483912085183985/permalink/2713458848895963/", "View Post")</f>
        <v/>
      </c>
    </row>
    <row r="16">
      <c r="A16" t="inlineStr">
        <is>
          <t>Zoe Hopson</t>
        </is>
      </c>
      <c r="B16">
        <f>HYPERLINK("https://web.facebook.com/zoehopson101", "View Profile")</f>
        <v/>
      </c>
      <c r="C16" t="inlineStr">
        <is>
          <t>3 Beds 2 Baths House</t>
        </is>
      </c>
      <c r="D16" t="inlineStr">
        <is>
          <t>$740</t>
        </is>
      </c>
      <c r="E16" t="inlineStr">
        <is>
          <t>Dwight</t>
        </is>
      </c>
      <c r="F16" t="inlineStr">
        <is>
          <t>Hi hi, We are looking for 2-3 undergrads (females) to sublet 2-3 bedrooms in our 8 bedroom house starting February 2021 - end of June 2021 (total of 5 months). The apartment is near the corner of Crown St and Park st, just a quick walk downtown and a block away from a Yale Shuttle stop. It is an 8 bedroom, 4 bathroom apartment with a small backyard in the back. Rent is $700-740 (depending on the room you are interested in) paid on the 20th of each month, and includes water bill. Other utility...</t>
        </is>
      </c>
      <c r="G16" t="inlineStr">
        <is>
          <t>January 12</t>
        </is>
      </c>
      <c r="H16">
        <f>HYPERLINK("https://web.facebook.com/groups/1483912085183985/permalink/2713063135602201/", "View Post")</f>
        <v/>
      </c>
    </row>
    <row r="17">
      <c r="A17" t="inlineStr">
        <is>
          <t>Amyella Hindi</t>
        </is>
      </c>
      <c r="B17">
        <f>HYPERLINK("https://web.facebook.com/amy.hindi", "View Profile")</f>
        <v/>
      </c>
      <c r="C17" t="inlineStr">
        <is>
          <t>2 Beds 1 Bath Apartment</t>
        </is>
      </c>
      <c r="D17" t="inlineStr">
        <is>
          <t>$1175</t>
        </is>
      </c>
      <c r="E17" t="inlineStr">
        <is>
          <t>New Haven, CT</t>
        </is>
      </c>
      <c r="F17" t="inlineStr">
        <is>
          <t>PLEASE MESSAGE ME YOUR NUMBER &amp; BEST TIME TO CALL YOU Renovated 2 Bedroom Apartment (3rd Floor) ** Beautiful Wood Floor ** Spacious Tiled Eat In Kitchen ** Washer &amp; Dryer Hookups in the Apartment ** Tiled Bath ** Skylights in Kitchen ** Minutes from Downtown New Haven</t>
        </is>
      </c>
      <c r="G17" t="inlineStr">
        <is>
          <t>January 12</t>
        </is>
      </c>
      <c r="H17">
        <f>HYPERLINK("https://web.facebook.com/groups/1483912085183985/permalink/2713045582270623/", "View Post")</f>
        <v/>
      </c>
    </row>
    <row r="18">
      <c r="A18" t="inlineStr">
        <is>
          <t>Tom Ramster</t>
        </is>
      </c>
      <c r="B18">
        <f>HYPERLINK("https://web.facebook.com/jaminimorph", "View Profile")</f>
        <v/>
      </c>
      <c r="C18" t="inlineStr">
        <is>
          <t>SPACIOUS 1BR APARTMENT IN EXCELLENT AREA AVAILABLE NOW!!</t>
        </is>
      </c>
      <c r="D18" t="inlineStr">
        <is>
          <t>$1295</t>
        </is>
      </c>
      <c r="E18" t="inlineStr">
        <is>
          <t>06511-3824</t>
        </is>
      </c>
      <c r="F18" t="inlineStr">
        <is>
          <t>SPACIOUS 1BR APARTMENT IN EXCELLENT AREA AVAILABLE NOW!! Located in a great safe area walking distance from Yale university and downtown new haven! This apartment features: -Hardwood floors! -Ceramic tiles! -Spacious living room and bedroom! -Washer/dryer in the building! -Off st parking!</t>
        </is>
      </c>
      <c r="G18" t="inlineStr">
        <is>
          <t>January 12</t>
        </is>
      </c>
      <c r="H18">
        <f>HYPERLINK("https://web.facebook.com/groups/1483912085183985/permalink/2713056668936181/", "View Post")</f>
        <v/>
      </c>
    </row>
    <row r="19">
      <c r="A19" t="inlineStr">
        <is>
          <t>Tom Ramster</t>
        </is>
      </c>
      <c r="B19">
        <f>HYPERLINK("https://web.facebook.com/jaminimorph", "View Profile")</f>
        <v/>
      </c>
      <c r="C19" t="inlineStr">
        <is>
          <t>GORGEOUS SPACIOUS 4BR APARTMENT IN EXCELLENT AREA BY YALE AVAILABLE NOW!!</t>
        </is>
      </c>
      <c r="D19" t="inlineStr">
        <is>
          <t>$2795</t>
        </is>
      </c>
      <c r="E19" t="inlineStr">
        <is>
          <t>New Haven, CT</t>
        </is>
      </c>
      <c r="F19" t="inlineStr">
        <is>
          <t>GORGEOUS SPACIOUS 4BR APARTMENT IN EXCELLENT AREA BY YALE AVAILABLE NOW!! Located in a great safe area walking distance from Yale university and downtown new haven! Perfect for a group of Yale students who needs to be close to school in a safe are. ——PLEASE NOTE!—— This location is now under final renovation new kitchen to be installed. Any unrelated negative disrespectful comments on this post will be deleted and you will be blocked and reported! This amazing apartment features:</t>
        </is>
      </c>
      <c r="G19" t="inlineStr">
        <is>
          <t>January 12</t>
        </is>
      </c>
      <c r="H19">
        <f>HYPERLINK("https://web.facebook.com/groups/1483912085183985/permalink/2713043762270805/", "View Post")</f>
        <v/>
      </c>
    </row>
    <row r="20">
      <c r="A20" t="inlineStr">
        <is>
          <t>Tom Ramster</t>
        </is>
      </c>
      <c r="B20">
        <f>HYPERLINK("https://web.facebook.com/jaminimorph", "View Profile")</f>
        <v/>
      </c>
      <c r="C20" t="inlineStr">
        <is>
          <t>BEAUTIFUL 2 BEDROOM APARTMENT IN A NICE AREA AVAILABLE NOW!!</t>
        </is>
      </c>
      <c r="D20" t="inlineStr">
        <is>
          <t>$1295</t>
        </is>
      </c>
      <c r="E20" t="inlineStr">
        <is>
          <t>06511-3539</t>
        </is>
      </c>
      <c r="F20" t="inlineStr">
        <is>
          <t>BEAUTIFUL 2 BEDROOM APARTMENT IN A NICE AREA AVAILABLE NOW!! ——PLEASE NOTE!!—— This is a 3rd floor apt but a quick walkup. Apartment is under final renovation. This apartment features: -Hardwood floors! -Ceramic tiles! -Backyard! -Washer dryer! ———RENTAL REQUIREMENTS——— Must have good monthly income of at list Rent x 2.5 after taxes with good credit and excellent Landlord references. NO evictions NO criminal records allowed!! Pets: Sorry NO pets allowed on this property! Contact me now for viewing Thank you!</t>
        </is>
      </c>
      <c r="G20" t="inlineStr">
        <is>
          <t>January 12</t>
        </is>
      </c>
      <c r="H20">
        <f>HYPERLINK("https://web.facebook.com/groups/1483912085183985/permalink/2713104005598114/", "View Post")</f>
        <v/>
      </c>
    </row>
    <row r="21">
      <c r="A21" t="inlineStr">
        <is>
          <t>Jennifer Gondola</t>
        </is>
      </c>
      <c r="B21">
        <f>HYPERLINK("https://web.facebook.com/jennifer.gondola.31", "View Profile")</f>
        <v/>
      </c>
      <c r="C21" t="inlineStr">
        <is>
          <t>East Rock Rental Available now! 1st fl 1 Bedroom</t>
        </is>
      </c>
      <c r="D21" t="inlineStr">
        <is>
          <t>$1100</t>
        </is>
      </c>
      <c r="E21" t="inlineStr">
        <is>
          <t>Downtown New Haven</t>
        </is>
      </c>
      <c r="F21" t="inlineStr">
        <is>
          <t>CALL JENNIFER TODAY FOR A SHOWING (203)733-5566 Charming First Floor 1-Bed in Prime East Rock Location with Ample Closet Space $1100/mo 307-309 Humphrey Street 1st Floor Left $1100/mo 1-Bed 1-Bath - Beautiful hardwood floors throughout - Spacious + bright eat-in kitchen...</t>
        </is>
      </c>
      <c r="G21" t="inlineStr">
        <is>
          <t>January 11</t>
        </is>
      </c>
      <c r="H21">
        <f>HYPERLINK("https://web.facebook.com/groups/1483912085183985/permalink/2712068239035024/", "View Post")</f>
        <v/>
      </c>
    </row>
    <row r="22">
      <c r="A22" t="inlineStr">
        <is>
          <t>Amyella Hindi</t>
        </is>
      </c>
      <c r="B22">
        <f>HYPERLINK("https://web.facebook.com/amy.hindi", "View Profile")</f>
        <v/>
      </c>
      <c r="C22" t="inlineStr">
        <is>
          <t>1 Bed 1 Bath Apartment</t>
        </is>
      </c>
      <c r="D22" t="inlineStr">
        <is>
          <t>$1100</t>
        </is>
      </c>
      <c r="E22" t="inlineStr">
        <is>
          <t>Edgewood</t>
        </is>
      </c>
      <c r="F22" t="inlineStr">
        <is>
          <t>PLEASE MESSAGE ME YOUR NUMBER &amp; BEST TIME TO REACH YOU Newly Renovated 1 Bedroom Apartment (First Floor) - HEAT &amp; HOT WATER INCLUDED - New Kitchen Equipped with New Appliances - Beautiful Hardwood Floor - Spacious Apartment - New Ceramic Tiled Bath - Near Shopping Area &amp; Bus Lines - Minutes from Downtown New Haven</t>
        </is>
      </c>
      <c r="G22" t="inlineStr">
        <is>
          <t>January 10</t>
        </is>
      </c>
      <c r="H22">
        <f>HYPERLINK("https://web.facebook.com/groups/1483912085183985/permalink/2711439419097906/", "View Post")</f>
        <v/>
      </c>
    </row>
    <row r="23">
      <c r="A23" t="inlineStr">
        <is>
          <t>Zachary Kampton</t>
        </is>
      </c>
      <c r="B23">
        <f>HYPERLINK("https://web.facebook.com/zachary.kampton", "View Profile")</f>
        <v/>
      </c>
      <c r="C23" t="inlineStr">
        <is>
          <t>Studio 1 Bath Apartment</t>
        </is>
      </c>
      <c r="D23" t="inlineStr">
        <is>
          <t>$1350</t>
        </is>
      </c>
      <c r="E23" t="inlineStr">
        <is>
          <t>East Rock</t>
        </is>
      </c>
      <c r="F23" t="inlineStr">
        <is>
          <t>1435 State St #303 Available Now! $1,350/mo No Bedroom 1 Bath Kitchen Features: - Great big windows for natural light! - All stainless steel appliances...</t>
        </is>
      </c>
      <c r="G23" t="inlineStr">
        <is>
          <t>January 10</t>
        </is>
      </c>
      <c r="H23">
        <f>HYPERLINK("https://web.facebook.com/groups/1483912085183985/permalink/2711591235749391/", "View Post")</f>
        <v/>
      </c>
    </row>
    <row r="24">
      <c r="A24" t="inlineStr">
        <is>
          <t>Zachary Kampton</t>
        </is>
      </c>
      <c r="B24">
        <f>HYPERLINK("https://web.facebook.com/zachary.kampton", "View Profile")</f>
        <v/>
      </c>
      <c r="C24" t="inlineStr">
        <is>
          <t>2 Beds 2 Baths Apartment</t>
        </is>
      </c>
      <c r="D24" t="inlineStr">
        <is>
          <t>$3500</t>
        </is>
      </c>
      <c r="E24" t="inlineStr">
        <is>
          <t>Dixwell</t>
        </is>
      </c>
      <c r="F24" t="inlineStr">
        <is>
          <t>59 Dixwell Ave Unit 3B Available June 1, 2021! $3500 2 Bedrooms 2 Bath Living Room Kitchen Features:...</t>
        </is>
      </c>
      <c r="G24" t="inlineStr">
        <is>
          <t>January 11</t>
        </is>
      </c>
      <c r="H24">
        <f>HYPERLINK("https://web.facebook.com/groups/1483912085183985/permalink/2711596905748824/", "View Post")</f>
        <v/>
      </c>
    </row>
    <row r="25">
      <c r="A25" t="inlineStr">
        <is>
          <t>Zachary Kampton</t>
        </is>
      </c>
      <c r="B25">
        <f>HYPERLINK("https://web.facebook.com/zachary.kampton", "View Profile")</f>
        <v/>
      </c>
      <c r="C25" t="inlineStr">
        <is>
          <t>4 Beds 1 Bath Apartment</t>
        </is>
      </c>
      <c r="D25" t="inlineStr">
        <is>
          <t>$2600</t>
        </is>
      </c>
      <c r="E25" t="inlineStr">
        <is>
          <t>East Rock</t>
        </is>
      </c>
      <c r="F25" t="inlineStr">
        <is>
          <t>!!!DUPLEX AVAILABLE NOW!!! Short-Term Leases Available! HEART OF THE AMAZING EAST ROCK NEIGHBORHOOD Combined 2nd and 3rd floor unit offers 4 bedrooms, 2 full baths, an eat-in kitchen, 2 living areas, hard wood floors, skylights for added natural light and plenty of room on each floor so everyone has their own space 4 Bedroom 2 Full Bathroom Extremely Spacious Large island in kitchen Hardwood floors throughout...</t>
        </is>
      </c>
      <c r="G25" t="inlineStr">
        <is>
          <t>January 10</t>
        </is>
      </c>
      <c r="H25">
        <f>HYPERLINK("https://web.facebook.com/groups/1483912085183985/permalink/2711569079084940/", "View Post")</f>
        <v/>
      </c>
    </row>
    <row r="26">
      <c r="A26" t="inlineStr">
        <is>
          <t>Zachary Kampton</t>
        </is>
      </c>
      <c r="B26">
        <f>HYPERLINK("https://web.facebook.com/zachary.kampton", "View Profile")</f>
        <v/>
      </c>
      <c r="C26" t="inlineStr">
        <is>
          <t>1 Bed 1 Bath Room only</t>
        </is>
      </c>
      <c r="D26" t="inlineStr">
        <is>
          <t>$900</t>
        </is>
      </c>
      <c r="E26" t="inlineStr">
        <is>
          <t>Dixwell</t>
        </is>
      </c>
      <c r="F26" t="inlineStr">
        <is>
          <t>29 Whalley Ave Room 203 Available Now! $900/mo - Lots of natural light going into bedroom - Shared bathroom, living area and kitchen - All utilities included - Off-street parking is available - Bedrooms CAN be furnished! - Only Available For Spring Semester (January-May 2021) Good credit score needed to apply. Application fee is $50 per adult. Contact Zak at (917) 573-3860 Licensed Real Estate salesperson in the state of Connecticut. Broker: The Farnam Realty Group, LLC Licensed Real Estate Broker in the state of Connecticut</t>
        </is>
      </c>
      <c r="G26" t="inlineStr">
        <is>
          <t>January 10</t>
        </is>
      </c>
      <c r="H26">
        <f>HYPERLINK("https://web.facebook.com/groups/1483912085183985/permalink/2711577039084144/", "View Post")</f>
        <v/>
      </c>
    </row>
    <row r="27">
      <c r="A27" t="inlineStr">
        <is>
          <t>Zachary Kampton</t>
        </is>
      </c>
      <c r="B27">
        <f>HYPERLINK("https://web.facebook.com/zachary.kampton", "View Profile")</f>
        <v/>
      </c>
      <c r="C27" t="inlineStr">
        <is>
          <t>1 Bed 1 Bath Apartment</t>
        </is>
      </c>
      <c r="D27" t="inlineStr">
        <is>
          <t>$1100</t>
        </is>
      </c>
      <c r="E27" t="inlineStr">
        <is>
          <t>East Rock</t>
        </is>
      </c>
      <c r="F27" t="inlineStr">
        <is>
          <t>307-309 Humphrey Street 1st Floor Left $1100/mo Short-Term Lease Options Available! 1-Bed 1-Bath - Beautiful hardwood floors throughout - Spacious + bright eat-in kitchen - Granite countertops + gas stove...</t>
        </is>
      </c>
      <c r="G27" t="inlineStr">
        <is>
          <t>January 10</t>
        </is>
      </c>
      <c r="H27">
        <f>HYPERLINK("https://web.facebook.com/groups/1483912085183985/permalink/2711593492415832/", "View Post")</f>
        <v/>
      </c>
    </row>
    <row r="28">
      <c r="A28" t="inlineStr">
        <is>
          <t>Tom Ramster</t>
        </is>
      </c>
      <c r="B28">
        <f>HYPERLINK("https://web.facebook.com/jaminimorph", "View Profile")</f>
        <v/>
      </c>
      <c r="C28" t="inlineStr">
        <is>
          <t>BEAUTIFULLY RENOVATED 2 BR APARTMENT IN A GREAT AREA AVAILABLE FEB 1-15!!</t>
        </is>
      </c>
      <c r="D28" t="inlineStr">
        <is>
          <t>$1195</t>
        </is>
      </c>
      <c r="E28" t="inlineStr">
        <is>
          <t>West Haven, CT</t>
        </is>
      </c>
      <c r="F28" t="inlineStr">
        <is>
          <t>BEAUTIFULLY RENOVATED 2 BR APARTMENT IN A GREAT AREA AVAILABLE FOR FEB!! 2 min drive from cove beach in west haven!! ——PLEASE NOTE!—— This location is now under renovation and will be done by feb 1st. New pics will be uploaded once available. This apartment features: -Hardwood floors! -Renovated kitchen with new appliances! ...</t>
        </is>
      </c>
      <c r="G28" t="inlineStr">
        <is>
          <t>January 11</t>
        </is>
      </c>
      <c r="H28">
        <f>HYPERLINK("https://web.facebook.com/groups/1483912085183985/permalink/2712053395703175/", "View Post")</f>
        <v/>
      </c>
    </row>
    <row r="29">
      <c r="A29" t="inlineStr">
        <is>
          <t>Peace Lily</t>
        </is>
      </c>
      <c r="B29">
        <f>HYPERLINK("https://web.facebook.com/peace.lily.96558", "View Profile")</f>
        <v/>
      </c>
      <c r="C29" t="inlineStr">
        <is>
          <t>FREE Wifi &amp;Utilities – Cozy Bedroom in 4BR/2BA unit in the Heart of East Rock, Available 03/01/2021</t>
        </is>
      </c>
      <c r="D29" t="inlineStr">
        <is>
          <t>$750</t>
        </is>
      </c>
      <c r="E29" t="inlineStr">
        <is>
          <t>Downtown New Haven</t>
        </is>
      </c>
      <c r="F29" t="inlineStr">
        <is>
          <t>Located on Edwards St close to State and Orange St. Newly Renovated Three shared bedroom apartment and one suite in the heart of East Rock! This bedroom, available 03/01 (flexible move-in date), is located on the 2nd floor of 4BR/2BA unit which combined 2nd and 3rd floor. It is $750 including utilities, Wifi, and bedroom furnishing. Furniture is provided/shared in common areas. FREE washer/dryer in the basement. Just steps from State Street cafes and Orange Street markets, Yale shuttle right...</t>
        </is>
      </c>
      <c r="G29" t="inlineStr">
        <is>
          <t>January 10</t>
        </is>
      </c>
      <c r="H29">
        <f>HYPERLINK("https://web.facebook.com/groups/1483912085183985/permalink/2711526045755910/", "View Post")</f>
        <v/>
      </c>
    </row>
    <row r="30">
      <c r="A30" t="inlineStr">
        <is>
          <t>Tiffany Ko</t>
        </is>
      </c>
      <c r="B30">
        <f>HYPERLINK("https://web.facebook.com/tiffany.ko.98", "View Profile")</f>
        <v/>
      </c>
      <c r="C30" t="inlineStr">
        <is>
          <t>$800 fully-furnished room for sublet in Wooster Square (with option to take over lease)!</t>
        </is>
      </c>
      <c r="D30" t="inlineStr">
        <is>
          <t>$800</t>
        </is>
      </c>
      <c r="E30" t="inlineStr">
        <is>
          <t>06511</t>
        </is>
      </c>
      <c r="F30" t="inlineStr">
        <is>
          <t>Hello, I’m looking for someone (female) to sublet a room in Wooster Square starting February 2021 - end of June 2021 (total of 5 months). The apartment has 3 bedrooms, 2 bathrooms. It’s about a 9 min walk to downtown and just one block away from a Yale shuttle stop. Rent is $800 paid at the beginning of each month, and includes water bill. Other utility bills (wifi, electricity and gas) would be split between you and two housemates. The room is bright and it will be furnished with a bed,...</t>
        </is>
      </c>
      <c r="G30" t="inlineStr">
        <is>
          <t>January 10</t>
        </is>
      </c>
      <c r="H30">
        <f>HYPERLINK("https://web.facebook.com/groups/1483912085183985/permalink/2711415189100329/", "View Post")</f>
        <v/>
      </c>
    </row>
    <row r="31">
      <c r="A31" t="inlineStr">
        <is>
          <t>Zachary Kampton</t>
        </is>
      </c>
      <c r="B31">
        <f>HYPERLINK("https://web.facebook.com/zachary.kampton", "View Profile")</f>
        <v/>
      </c>
      <c r="C31" t="inlineStr">
        <is>
          <t>1 Bed 1 Bath Apartment</t>
        </is>
      </c>
      <c r="D31" t="inlineStr">
        <is>
          <t>$1300</t>
        </is>
      </c>
      <c r="E31" t="inlineStr">
        <is>
          <t>Downtown New Haven</t>
        </is>
      </c>
      <c r="F31" t="inlineStr">
        <is>
          <t>3-5 Trumbull Street unit 2L 2nd floor apartment -1 bedroom, 1 bath -Hardwood floors -Free Laundry in Building -Central Air Conditioning -Off-Street Parking Available for $50/month -Walk to SOM and downtown -Heat, Hot Water, and Electric Included -Dogs allowed for a fee Contact Zak at (917) 573-3860 Licensed Real Estate salesperson in the state of Connecticut. Broker: The Farnam Realty Group, LLC Licensed Real Estate Broker in the state of Connecticut</t>
        </is>
      </c>
      <c r="G31" t="inlineStr">
        <is>
          <t>January 10</t>
        </is>
      </c>
      <c r="H31">
        <f>HYPERLINK("https://web.facebook.com/groups/1483912085183985/permalink/2711594639082384/", "View Post")</f>
        <v/>
      </c>
    </row>
    <row r="32">
      <c r="A32" t="inlineStr">
        <is>
          <t>Tom Ramster</t>
        </is>
      </c>
      <c r="B32">
        <f>HYPERLINK("https://web.facebook.com/jaminimorph", "View Profile")</f>
        <v/>
      </c>
      <c r="C32" t="inlineStr">
        <is>
          <t>RENOVATED BEAUTIFUL 4 BEDROOM 2 BATH DUPLEX APARTMENT AVAILABLE FEB 1ST!!</t>
        </is>
      </c>
      <c r="D32" t="inlineStr">
        <is>
          <t>$1849</t>
        </is>
      </c>
      <c r="E32" t="inlineStr">
        <is>
          <t>New Haven, CT</t>
        </is>
      </c>
      <c r="F32" t="inlineStr">
        <is>
          <t>RENOVATED BEAUTIFUL 4 BEDROOM 2 BATH DUPLEX APARTMENT AVAILABLE FEB 1ST!! ——PLEASE NOTE!—— This location is now under renovation and will be done by feb 1st. New pics will be uploaded once available. Any unrelated negative disrespectful comments on this post will be deleted and you will be blocked and reported! This Duplex apartment features: -Spacious bedrooms! ...</t>
        </is>
      </c>
      <c r="G32" t="inlineStr">
        <is>
          <t>January 10</t>
        </is>
      </c>
      <c r="H32">
        <f>HYPERLINK("https://web.facebook.com/groups/1483912085183985/permalink/2711488459093002/", "View Post")</f>
        <v/>
      </c>
    </row>
    <row r="33">
      <c r="A33" t="inlineStr">
        <is>
          <t>Zachary Kampton</t>
        </is>
      </c>
      <c r="B33">
        <f>HYPERLINK("https://web.facebook.com/zachary.kampton", "View Profile")</f>
        <v/>
      </c>
      <c r="C33" t="inlineStr">
        <is>
          <t>1 Bed 1 Bath Apartment</t>
        </is>
      </c>
      <c r="D33" t="inlineStr">
        <is>
          <t>$1700</t>
        </is>
      </c>
      <c r="E33" t="inlineStr">
        <is>
          <t>East Rock</t>
        </is>
      </c>
      <c r="F33" t="inlineStr">
        <is>
          <t>256 Edwards St. Unit 8 Renovated and newly designed apartment with large bedroom and smaller living space located in the Heart of the East Rock section of New Haven, steps from gourmet markets such as Nica's, &amp; minutes to Downtown &amp; Yale. The apartment features a large eat in kitchen, with ample counter and cabinet space, high ceilings, and great light. Full tile bathroom with stall shower and smart Toto toilet with bidet. Large separate bedroom with beautiful hardwood floors, built in cabinets...</t>
        </is>
      </c>
      <c r="G33" t="inlineStr">
        <is>
          <t>January 10</t>
        </is>
      </c>
      <c r="H33">
        <f>HYPERLINK("https://web.facebook.com/groups/1483912085183985/permalink/2711580375750477/", "View Post")</f>
        <v/>
      </c>
    </row>
    <row r="34">
      <c r="A34" t="inlineStr">
        <is>
          <t>Zachary Kampton</t>
        </is>
      </c>
      <c r="B34">
        <f>HYPERLINK("https://web.facebook.com/zachary.kampton", "View Profile")</f>
        <v/>
      </c>
      <c r="C34" t="inlineStr">
        <is>
          <t>2 beds · 1 bath · Apartment</t>
        </is>
      </c>
      <c r="D34" t="inlineStr">
        <is>
          <t>$1400</t>
        </is>
      </c>
      <c r="E34" t="inlineStr">
        <is>
          <t>East Rock</t>
        </is>
      </c>
      <c r="F34" t="inlineStr">
        <is>
          <t>61 Canner St Unit 3 Available Now! $1,400/mo 2 Bedroom 1 Bath Living Room Kitchen Short-Term Lease Options Avaialable!</t>
        </is>
      </c>
      <c r="G34" t="inlineStr">
        <is>
          <t>January 10</t>
        </is>
      </c>
      <c r="H34">
        <f>HYPERLINK("https://web.facebook.com/groups/1483912085183985/permalink/2711578439084004/", "View Post")</f>
        <v/>
      </c>
    </row>
    <row r="35">
      <c r="A35" t="inlineStr">
        <is>
          <t>Zachary Kampton</t>
        </is>
      </c>
      <c r="B35">
        <f>HYPERLINK("https://web.facebook.com/zachary.kampton", "View Profile")</f>
        <v/>
      </c>
      <c r="C35" t="inlineStr">
        <is>
          <t>1 Bed 1 Bath Apartment</t>
        </is>
      </c>
      <c r="D35" t="inlineStr">
        <is>
          <t>$1350</t>
        </is>
      </c>
      <c r="E35" t="inlineStr">
        <is>
          <t>Wooster Square</t>
        </is>
      </c>
      <c r="F35" t="inlineStr">
        <is>
          <t>42 Warren St Fourth Floor Available Now! $1,400/mo 1 Bedroom 1 Bath Kitchen Living Room Features:...</t>
        </is>
      </c>
      <c r="G35" t="inlineStr">
        <is>
          <t>January 10</t>
        </is>
      </c>
      <c r="H35">
        <f>HYPERLINK("https://web.facebook.com/groups/1483912085183985/permalink/2711592319082616/", "View Post")</f>
        <v/>
      </c>
    </row>
    <row r="36">
      <c r="A36" t="inlineStr">
        <is>
          <t>Amyella Hindi</t>
        </is>
      </c>
      <c r="B36">
        <f>HYPERLINK("https://web.facebook.com/amy.hindi", "View Profile")</f>
        <v/>
      </c>
      <c r="C36" t="inlineStr">
        <is>
          <t>2 Beds 1 Bath Apartment</t>
        </is>
      </c>
      <c r="D36" t="inlineStr">
        <is>
          <t>$1200</t>
        </is>
      </c>
      <c r="E36" t="inlineStr">
        <is>
          <t>West Haven Center</t>
        </is>
      </c>
      <c r="F36" t="inlineStr">
        <is>
          <t>PLEASE MESSAGE ME YOUR NUMBER &amp; BEST TIME TO CONTACT YOU Newly Renovated 2 Bedroom Apartment in West Haven (Second Floor) - HEAT &amp; HOT WATER INCLUDED - Carpet - Off Street Parking - Plenty of Closet Space - By Shopping Area, Restaurants etc - Near Bus Lines &amp; I-95 ** VIRTUAL OR IN PERSON TOUR Please Contact Amy Requirements: Proof of Monthly Income of x 2.5 the Rent 2 Months Security Deposit &amp; First Month's Rent No Past Eviction Cat - $200 One Time Pet Fee Sorry, We Do Not Accept Dogs Address: 623 Campbell Ave, West Haven</t>
        </is>
      </c>
      <c r="G36" t="inlineStr">
        <is>
          <t>January 10</t>
        </is>
      </c>
      <c r="H36">
        <f>HYPERLINK("https://web.facebook.com/groups/1483912085183985/permalink/2711441652431016/", "View Post")</f>
        <v/>
      </c>
    </row>
    <row r="37">
      <c r="A37" t="inlineStr">
        <is>
          <t>Amyella Hindi</t>
        </is>
      </c>
      <c r="B37">
        <f>HYPERLINK("https://web.facebook.com/amy.hindi", "View Profile")</f>
        <v/>
      </c>
      <c r="C37" t="inlineStr">
        <is>
          <t>2 Beds 1 Bath Apartment</t>
        </is>
      </c>
      <c r="D37" t="inlineStr">
        <is>
          <t>$1200</t>
        </is>
      </c>
      <c r="E37" t="inlineStr">
        <is>
          <t>West Haven Center</t>
        </is>
      </c>
      <c r="F37" t="inlineStr">
        <is>
          <t>PLEASE MESSAGE ME ME YOUR NUMBER &amp; BEST TIME TO REACH YOU Beautiful 2 Bedroom Apartment / Second Floor ** Heat &amp; Hot Water Included ** Off Street Parking Requirements: Proof of Monthly Income of x 2.5 the Rent 2 Months Security Deposit &amp; First Month's Rent No Past Eviciton Cat - $200 One Time Pet Fee Sorry, We Do Not Accept Dogs</t>
        </is>
      </c>
      <c r="G37" t="inlineStr">
        <is>
          <t>January 11</t>
        </is>
      </c>
      <c r="H37">
        <f>HYPERLINK("https://web.facebook.com/groups/1483912085183985/permalink/2711923109049537/", "View Post")</f>
        <v/>
      </c>
    </row>
    <row r="38">
      <c r="A38" t="inlineStr">
        <is>
          <t>Zachary Kampton</t>
        </is>
      </c>
      <c r="B38">
        <f>HYPERLINK("https://web.facebook.com/zachary.kampton", "View Profile")</f>
        <v/>
      </c>
      <c r="C38" t="inlineStr">
        <is>
          <t>1 Bed 1 Bath Apartment</t>
        </is>
      </c>
      <c r="D38" t="inlineStr">
        <is>
          <t>$1100</t>
        </is>
      </c>
      <c r="E38" t="inlineStr">
        <is>
          <t>Prospect Hill</t>
        </is>
      </c>
      <c r="F38" t="inlineStr">
        <is>
          <t>107 Sheldon Terrace a one-bedroom, one-bathroom apartment in Science Park. -NEW hardwood floors, NEW countertops in a freshly updated kitchen. -Spacious rooms, all with bright open windows! -1 Bedroom/1 Bathroom -Hardwood Floors -Fully Equipped Kitchen with Fridge, Gas Stove, Dishwasher and Microwave. -Spacious rooms, all with bright open windows! -1 off-street parking space included -Pet-Friendly ($50/mo Pet Fee) -Coin-op laundry is available on site. -Easy commute to Yale, Albertus and SCSU...</t>
        </is>
      </c>
      <c r="G38" t="inlineStr">
        <is>
          <t>January 10</t>
        </is>
      </c>
      <c r="H38">
        <f>HYPERLINK("https://web.facebook.com/groups/1483912085183985/permalink/2711595949082253/", "View Post")</f>
        <v/>
      </c>
    </row>
    <row r="39">
      <c r="A39" t="inlineStr">
        <is>
          <t>Tom Ramster</t>
        </is>
      </c>
      <c r="B39">
        <f>HYPERLINK("https://web.facebook.com/jaminimorph", "View Profile")</f>
        <v/>
      </c>
      <c r="C39" t="inlineStr">
        <is>
          <t>AMAZING 6 BEDROOM 2 BATH SINGLE FAMILY HOUSE BY THE WATER AVAILABLE NOW!!</t>
        </is>
      </c>
      <c r="D39" t="inlineStr">
        <is>
          <t>$2795</t>
        </is>
      </c>
      <c r="E39" t="inlineStr">
        <is>
          <t>06519-2823</t>
        </is>
      </c>
      <c r="F39" t="inlineStr">
        <is>
          <t>AMAZING 6 BEDROOM 2 BATH SINGLE FAMILY HOUSE BY THE WATER AVAILABLE NOW!! Located in a great area by the water in new haven! This amazing house features: -Lots of natural sunlight all around the house! -Hardwood floors! -Ceramic tiles! -Spacious bedrooms! -Living room with fire place! -Lots of closet space!...</t>
        </is>
      </c>
      <c r="G39" t="inlineStr">
        <is>
          <t>January 10</t>
        </is>
      </c>
      <c r="H39">
        <f>HYPERLINK("https://web.facebook.com/groups/1483912085183985/permalink/2711509762424205/", "View Post")</f>
        <v/>
      </c>
    </row>
    <row r="40">
      <c r="A40" t="inlineStr">
        <is>
          <t>Zachary Kampton</t>
        </is>
      </c>
      <c r="B40">
        <f>HYPERLINK("https://web.facebook.com/zachary.kampton", "View Profile")</f>
        <v/>
      </c>
      <c r="C40" t="inlineStr">
        <is>
          <t>3 Beds 1 Bath Apartment</t>
        </is>
      </c>
      <c r="D40" t="inlineStr">
        <is>
          <t>$4500</t>
        </is>
      </c>
      <c r="E40" t="inlineStr">
        <is>
          <t>Dixwell</t>
        </is>
      </c>
      <c r="F40" t="inlineStr">
        <is>
          <t>59 Dixwell Ave Unit 1B Available June 1, 2021! $4500 3 Bedrooms 1 Bath Living Room Kitchen Features:...</t>
        </is>
      </c>
      <c r="G40" t="inlineStr">
        <is>
          <t>January 11</t>
        </is>
      </c>
      <c r="H40">
        <f>HYPERLINK("https://web.facebook.com/groups/1483912085183985/permalink/2711597799082068/", "View Post")</f>
        <v/>
      </c>
    </row>
    <row r="41">
      <c r="A41" t="inlineStr">
        <is>
          <t>Zachary Kampton</t>
        </is>
      </c>
      <c r="B41">
        <f>HYPERLINK("https://web.facebook.com/zachary.kampton", "View Profile")</f>
        <v/>
      </c>
      <c r="C41" t="inlineStr">
        <is>
          <t>1 Bed 1 Bath Apartment</t>
        </is>
      </c>
      <c r="D41" t="inlineStr">
        <is>
          <t>$1750</t>
        </is>
      </c>
      <c r="E41" t="inlineStr">
        <is>
          <t>Wooster Square</t>
        </is>
      </c>
      <c r="F41" t="inlineStr">
        <is>
          <t>42 Warren Garden Level Available 3/1/2021 1-Bed 1-Bath $1,750/month - Open kitchen &amp; living layout - Charming brick feature fireplace in the living room - Spacious bedroom with plenty of natural light - In-unit laundry in the bathroom which is an added bonus...</t>
        </is>
      </c>
      <c r="G41" t="inlineStr">
        <is>
          <t>January 10</t>
        </is>
      </c>
      <c r="H41">
        <f>HYPERLINK("https://web.facebook.com/groups/1483912085183985/permalink/2711585079083340/", "View Post")</f>
        <v/>
      </c>
    </row>
    <row r="42">
      <c r="A42" t="inlineStr">
        <is>
          <t>Zachary Kampton</t>
        </is>
      </c>
      <c r="B42">
        <f>HYPERLINK("https://web.facebook.com/zachary.kampton", "View Profile")</f>
        <v/>
      </c>
      <c r="C42" t="inlineStr">
        <is>
          <t>2 Beds 1 Bath Apartment</t>
        </is>
      </c>
      <c r="D42" t="inlineStr">
        <is>
          <t>$1695</t>
        </is>
      </c>
      <c r="E42" t="inlineStr">
        <is>
          <t>Dixwell</t>
        </is>
      </c>
      <c r="F42" t="inlineStr">
        <is>
          <t>320 Ashmun B Available Now! $1850/mo 2-Bed 1-Bath Welcome to Ashmun Flats a brand new apartment community located near East Rock and Science Hill, a rapidly upcoming neighborhood in New Haven. - Spacious open-concept layouts - Flooded with Natural Light...</t>
        </is>
      </c>
      <c r="G42" t="inlineStr">
        <is>
          <t>January 10</t>
        </is>
      </c>
      <c r="H42">
        <f>HYPERLINK("https://web.facebook.com/groups/1483912085183985/permalink/2711586149083233/", "View Post")</f>
        <v/>
      </c>
    </row>
    <row r="43">
      <c r="A43" t="inlineStr">
        <is>
          <t>Zachary Kampton</t>
        </is>
      </c>
      <c r="B43">
        <f>HYPERLINK("https://web.facebook.com/zachary.kampton", "View Profile")</f>
        <v/>
      </c>
      <c r="C43" t="inlineStr">
        <is>
          <t>1 Bed 1 Bath Apartment</t>
        </is>
      </c>
      <c r="D43" t="inlineStr">
        <is>
          <t>$1250</t>
        </is>
      </c>
      <c r="E43" t="inlineStr">
        <is>
          <t>Dwight</t>
        </is>
      </c>
      <c r="F43" t="inlineStr">
        <is>
          <t>94 Howe St Unit 6 Available Now! $1,250/mo Short-Term Lease Terms Available! 1 Bedroom 1 Bath Living Room Kitchen</t>
        </is>
      </c>
      <c r="G43" t="inlineStr">
        <is>
          <t>January 10</t>
        </is>
      </c>
      <c r="H43">
        <f>HYPERLINK("https://web.facebook.com/groups/1483912085183985/permalink/2711590225749492/", "View Post")</f>
        <v/>
      </c>
    </row>
    <row r="44">
      <c r="A44" t="inlineStr">
        <is>
          <t>Zachary Kampton</t>
        </is>
      </c>
      <c r="B44">
        <f>HYPERLINK("https://web.facebook.com/zachary.kampton", "View Profile")</f>
        <v/>
      </c>
      <c r="C44" t="inlineStr">
        <is>
          <t>5 Beds 4 Baths Apartment</t>
        </is>
      </c>
      <c r="D44" t="inlineStr">
        <is>
          <t>$7000</t>
        </is>
      </c>
      <c r="E44" t="inlineStr">
        <is>
          <t>Dixwell</t>
        </is>
      </c>
      <c r="F44" t="inlineStr">
        <is>
          <t>59 Dixwell Ave Unit 1A Available 6/1/2021! $7000 5 Bedrooms 4 Bath Living Room Kitchen Features:...</t>
        </is>
      </c>
      <c r="G44" t="inlineStr">
        <is>
          <t>January 11</t>
        </is>
      </c>
      <c r="H44">
        <f>HYPERLINK("https://web.facebook.com/groups/1483912085183985/permalink/2711599982415183/", "View Post")</f>
        <v/>
      </c>
    </row>
    <row r="45">
      <c r="A45" t="inlineStr">
        <is>
          <t>Zachary Kampton</t>
        </is>
      </c>
      <c r="B45">
        <f>HYPERLINK("https://web.facebook.com/zachary.kampton", "View Profile")</f>
        <v/>
      </c>
      <c r="C45" t="inlineStr">
        <is>
          <t>3 Beds 1 Bath Apartment</t>
        </is>
      </c>
      <c r="D45" t="inlineStr">
        <is>
          <t>$4500</t>
        </is>
      </c>
      <c r="E45" t="inlineStr">
        <is>
          <t>Dixwell</t>
        </is>
      </c>
      <c r="F45" t="inlineStr">
        <is>
          <t>59 Dixwell Ave Unit 2B Available June 1, 2021! $4500/month 3 Bedrooms 1 Bath Living Room Kitchen Features:...</t>
        </is>
      </c>
      <c r="G45" t="inlineStr">
        <is>
          <t>January 11</t>
        </is>
      </c>
      <c r="H45">
        <f>HYPERLINK("https://web.facebook.com/groups/1483912085183985/permalink/2711598765748638/", "View Post")</f>
        <v/>
      </c>
    </row>
    <row r="46">
      <c r="A46" t="inlineStr">
        <is>
          <t>Megan Rose</t>
        </is>
      </c>
      <c r="B46">
        <f>HYPERLINK("https://web.facebook.com/HubbaHubba33", "View Profile")</f>
        <v/>
      </c>
      <c r="C46" t="inlineStr">
        <is>
          <t>Room for Rent in BEAUTIFUL sunny East Rock apartment! Private bathroom, GARAGE SPOT included!</t>
        </is>
      </c>
      <c r="D46" t="inlineStr">
        <is>
          <t>$900</t>
        </is>
      </c>
      <c r="E46" t="inlineStr">
        <is>
          <t>Downtown New Haven</t>
        </is>
      </c>
      <c r="F46" t="inlineStr">
        <is>
          <t>Hi everyone! I'm looking for a sublettor/lease takeover for my room in a 3 bedroom, 2 full bath sunny East Rock apartment. It's an excellent place for the price ($900/month + utilities) and I have absolutely loved living here -- the apartment is very spacious and is located on the second floor of a 2 family home on Orange st with easy access to the highway. The bedroom is available starting 3/15 with option to renew lease on June 30th. The room is on its own floor, complete with a HUGE walk-in...</t>
        </is>
      </c>
      <c r="G46" t="inlineStr">
        <is>
          <t>January 9</t>
        </is>
      </c>
      <c r="H46">
        <f>HYPERLINK("https://web.facebook.com/groups/1483912085183985/permalink/2710354725873042/", "View Post")</f>
        <v/>
      </c>
    </row>
    <row r="47">
      <c r="A47" t="inlineStr">
        <is>
          <t>Tom Ramster</t>
        </is>
      </c>
      <c r="B47">
        <f>HYPERLINK("https://web.facebook.com/jaminimorph", "View Profile")</f>
        <v/>
      </c>
      <c r="C47" t="inlineStr">
        <is>
          <t>BEAUTIFULLY RENOVATED 4 BEDROOM SINGLE FAMILY HOUSE AVAILABLE FEB 1ST!!</t>
        </is>
      </c>
      <c r="D47" t="inlineStr">
        <is>
          <t>$1995</t>
        </is>
      </c>
      <c r="E47" t="inlineStr">
        <is>
          <t>New Haven, CT</t>
        </is>
      </c>
      <c r="F47" t="inlineStr">
        <is>
          <t>BEAUTIFULLY RENOVATED 4 BEDROOM SINGLE FAMILY HOUSE AVAILABLE FEB 1ST!! Quite safe suburban area close to east haven and brandfon! ——PLEASE NOTE!—— This location is now under renovation and will be done by feb 1st. New pics will be uploaded once available. Any unrelated negative disrespectful comments on this post will be deleted and you will be blocked and reported! This House features:</t>
        </is>
      </c>
      <c r="G47" t="inlineStr">
        <is>
          <t>January 10</t>
        </is>
      </c>
      <c r="H47">
        <f>HYPERLINK("https://web.facebook.com/groups/1483912085183985/permalink/2711291615779353/", "View Post")</f>
        <v/>
      </c>
    </row>
    <row r="48">
      <c r="A48" t="inlineStr">
        <is>
          <t>Daniel Cichocki</t>
        </is>
      </c>
      <c r="B48">
        <f>HYPERLINK("https://web.facebook.com/DannyCichocki", "View Profile")</f>
        <v/>
      </c>
      <c r="C48" t="inlineStr">
        <is>
          <t>5 Beds 2 Baths House</t>
        </is>
      </c>
      <c r="D48" t="inlineStr">
        <is>
          <t>$625</t>
        </is>
      </c>
      <c r="E48" t="inlineStr">
        <is>
          <t>West Haven Center</t>
        </is>
      </c>
      <c r="F48" t="inlineStr">
        <is>
          <t>One Room Available Now In a 5 Bedroom, 2 Bath Room House All other Tenants Are Young Professionals or Yale Affiliates or Post Grad. The house is on the Blue and Orange Yale shuttle line and a 5-10 min walk to the Yale Gym and Broadway shopping area. A 10-15 min to walk right to the restaurants/bars/downtown. The living room and kitchen area are large, with new kitchen appliances. Brand new washing machine and dryer were installed a month ago. The landlord is just down the street, and is very...</t>
        </is>
      </c>
      <c r="G48" t="inlineStr">
        <is>
          <t>January 9</t>
        </is>
      </c>
      <c r="H48">
        <f>HYPERLINK("https://web.facebook.com/groups/1483912085183985/permalink/2710555305852984/", "View Post")</f>
        <v/>
      </c>
    </row>
    <row r="49">
      <c r="A49" t="inlineStr">
        <is>
          <t>Tom Ramster</t>
        </is>
      </c>
      <c r="B49">
        <f>HYPERLINK("https://web.facebook.com/jaminimorph", "View Profile")</f>
        <v/>
      </c>
      <c r="C49" t="inlineStr">
        <is>
          <t>BEAUTIFUL 4 BED 2 BATH DUPLEX APT WITH LAUNDRY/PARKING INCLUDED AVAILABLE NOW!!</t>
        </is>
      </c>
      <c r="D49" t="inlineStr">
        <is>
          <t>$2495</t>
        </is>
      </c>
      <c r="E49" t="inlineStr">
        <is>
          <t>06516-1248</t>
        </is>
      </c>
      <c r="F49" t="inlineStr">
        <is>
          <t>BEAUTIFUL 4 BED 2 BATH DUPLEX APT WITH LAUNDRY/PARKING INCLUDED AVAILABLE NOW!! ——PLEASE NOTE!——- Location is under renovation Located in a safe quiet area in west haven extremely close to the university of nee haven! This duplex features: -Hardwood floors! -Ceramic tiles! -Beautiful exposed brick architecture! ...</t>
        </is>
      </c>
      <c r="G49" t="inlineStr">
        <is>
          <t>January 9</t>
        </is>
      </c>
      <c r="H49">
        <f>HYPERLINK("https://web.facebook.com/groups/1483912085183985/permalink/2710787732496408/", "View Post")</f>
        <v/>
      </c>
    </row>
    <row r="50">
      <c r="A50" t="inlineStr">
        <is>
          <t>Amyella Hindi</t>
        </is>
      </c>
      <c r="B50">
        <f>HYPERLINK("https://web.facebook.com/amy.hindi", "View Profile")</f>
        <v/>
      </c>
      <c r="C50" t="inlineStr">
        <is>
          <t>3 Beds 1 Bath Apartment</t>
        </is>
      </c>
      <c r="D50" t="inlineStr">
        <is>
          <t>$1200</t>
        </is>
      </c>
      <c r="E50" t="inlineStr">
        <is>
          <t>The Hill</t>
        </is>
      </c>
      <c r="F50" t="inlineStr">
        <is>
          <t>PLEASE MESSAGE ME YOUR NUMBER &amp; BEST TIME TO REACH YOU Newly Renovated 3 Bedroom - First Floor ** Living Room &amp; Dining Room ** Washer &amp; Dryer Hookups ** Tiled Kitchen ** Tiled Bath ** Shared Back Yard THE APARTMENT IS UNDER RENOVATION - MOVE IN READY BY FEB VIRTUAL OR IN PERSON TOUR Please Contact Amy Requirements: Proof of Monthly Income of x2.5 the Rent 2 Months Security Deposit &amp; First Month's Rent No Past Eviction Cat - $200 One Time Pet Fee Sorry, We Do Not Accept Dogs Address: 20 Arch Street, New Haven</t>
        </is>
      </c>
      <c r="G50" t="inlineStr">
        <is>
          <t>January 9</t>
        </is>
      </c>
      <c r="H50">
        <f>HYPERLINK("https://web.facebook.com/groups/1483912085183985/permalink/2710350472540134/", "View Post")</f>
        <v/>
      </c>
    </row>
    <row r="51">
      <c r="A51" t="inlineStr">
        <is>
          <t>Victor Oria</t>
        </is>
      </c>
      <c r="B51">
        <f>HYPERLINK("https://web.facebook.com/ovoria", "View Profile")</f>
        <v/>
      </c>
      <c r="C51" t="inlineStr">
        <is>
          <t>5 Beds 2 Baths - Apartment</t>
        </is>
      </c>
      <c r="D51" t="inlineStr">
        <is>
          <t>$650</t>
        </is>
      </c>
      <c r="E51" t="inlineStr">
        <is>
          <t>06511-3919</t>
        </is>
      </c>
      <c r="F51" t="inlineStr">
        <is>
          <t>5 Beds 2 Baths - Apartment 815 State St, New Haven, CT 06511-3919, United States Big furmished room in a shared furnished flat for rent. $650 monthly payment. New tenant will take over my existing lease from 1st April 2021 to July 2021. Thereafter, (s)he can negotiate with the landlord for an extension. Kitchen &amp; living room shared. Has an in-unit laundry &amp; dryer. Cost of gas &amp; electricity shared. Water &amp; internet paid for. Awesome flatmates who are quite helpful. The landlord is great &amp;...</t>
        </is>
      </c>
      <c r="G51" t="inlineStr">
        <is>
          <t>January 8</t>
        </is>
      </c>
      <c r="H51">
        <f>HYPERLINK("https://web.facebook.com/groups/1483912085183985/permalink/2709995855908929/", "View Post")</f>
        <v/>
      </c>
    </row>
    <row r="52">
      <c r="A52" t="inlineStr">
        <is>
          <t>Mike Giacobbe</t>
        </is>
      </c>
      <c r="B52">
        <f>HYPERLINK("https://web.facebook.com/mike.giacobbe.98", "View Profile")</f>
        <v/>
      </c>
      <c r="C52" t="inlineStr">
        <is>
          <t>Renovated 1 BR 1 Bathroom Apartment for Rent</t>
        </is>
      </c>
      <c r="D52" t="inlineStr">
        <is>
          <t>$950</t>
        </is>
      </c>
      <c r="E52" t="inlineStr">
        <is>
          <t>06516</t>
        </is>
      </c>
      <c r="F52" t="inlineStr">
        <is>
          <t>Recently Renovated 1 bedroom 1 bathroom Apartment for rent off Campbell Avenue and near West Haven beach. New appliances and coin operated washer/dryer in basement! Available immediately. Minutes from New Haven</t>
        </is>
      </c>
      <c r="G52" t="inlineStr">
        <is>
          <t>January 8</t>
        </is>
      </c>
      <c r="H52">
        <f>HYPERLINK("https://web.facebook.com/groups/1483912085183985/permalink/2709820932593088/", "View Post")</f>
        <v/>
      </c>
    </row>
    <row r="53">
      <c r="A53" t="inlineStr">
        <is>
          <t>Jennifer Gondola</t>
        </is>
      </c>
      <c r="B53">
        <f>HYPERLINK("https://web.facebook.com/jennifer.gondola.31", "View Profile")</f>
        <v/>
      </c>
      <c r="C53" t="inlineStr">
        <is>
          <t>East Rock Rental 3 Bedrooms Short Term Available for semester</t>
        </is>
      </c>
      <c r="D53" t="inlineStr">
        <is>
          <t>$2600</t>
        </is>
      </c>
      <c r="E53" t="inlineStr">
        <is>
          <t>Downtown New Haven</t>
        </is>
      </c>
      <c r="F53" t="inlineStr">
        <is>
          <t>RENOVATED &amp; MASSIVE 3-Bed in the heart of East Rock $2600/mo Available NOW! 307-309 Humphrey Street 3rd Floor $2600/mo CALL JENNIFER TO SET UP A SHOWING TODAY!! (203)733-5566 3-Bed 1-Bath If you're looking for something that's newly renovated &amp; has a ton of space, then look no further!</t>
        </is>
      </c>
      <c r="G53" t="inlineStr">
        <is>
          <t>January 8</t>
        </is>
      </c>
      <c r="H53">
        <f>HYPERLINK("https://web.facebook.com/groups/1483912085183985/permalink/2709805685927946/", "View Post")</f>
        <v/>
      </c>
    </row>
    <row r="54">
      <c r="A54" t="inlineStr">
        <is>
          <t>Tom Ramster</t>
        </is>
      </c>
      <c r="B54">
        <f>HYPERLINK("https://web.facebook.com/jaminimorph", "View Profile")</f>
        <v/>
      </c>
      <c r="C54" t="inlineStr">
        <is>
          <t>GORGEOUS BRAND NEW LUXURY STYLE 1 BEDROOM APARTMENT AVAILABLE NOW!!</t>
        </is>
      </c>
      <c r="D54" t="inlineStr">
        <is>
          <t>$1195</t>
        </is>
      </c>
      <c r="E54" t="inlineStr">
        <is>
          <t>06511-1928</t>
        </is>
      </c>
      <c r="F54" t="inlineStr">
        <is>
          <t>GORGEOUS BRAND NEW LUXURY STYLE 1 BEDROOM APARTMENT AVAILABLE NOW!! Apartment features: -Spacious new apartment! -Beautiful kitchen with granite counter tops! -Stainless steel appliances including microwave! -Laundry on site! -Off street parking! Pets: NO pets allowed in this location! NO criminal records NO evictions please! Contact me now for viewing Thank you!</t>
        </is>
      </c>
      <c r="G54" t="inlineStr">
        <is>
          <t>January 7</t>
        </is>
      </c>
      <c r="H54">
        <f>HYPERLINK("https://web.facebook.com/groups/1483912085183985/permalink/2709228552652326/", "View Post")</f>
        <v/>
      </c>
    </row>
    <row r="55">
      <c r="A55" t="inlineStr">
        <is>
          <t>Tom Ramster</t>
        </is>
      </c>
      <c r="B55">
        <f>HYPERLINK("https://web.facebook.com/jaminimorph", "View Profile")</f>
        <v/>
      </c>
      <c r="C55" t="inlineStr">
        <is>
          <t>BEAUTIFULLY RENOVATED 2 BEDROOM APARTMENT IN A GREAT AREA AVAILABLE NOW!!</t>
        </is>
      </c>
      <c r="D55" t="inlineStr">
        <is>
          <t>$1295</t>
        </is>
      </c>
      <c r="E55" t="inlineStr">
        <is>
          <t>New Haven, CT</t>
        </is>
      </c>
      <c r="F55" t="inlineStr">
        <is>
          <t>BEAUTIFULLY RENOVATED 2 BEDROOM APARTMENT IN A GREAT AREA AVAILABLE NOW!! This Apartment features: -Beautiful renovated kitchen! -Stainless steel appliances! -Hardwood floors! -Granite countertops! -Laundry on site! -Off street parking! NO pets allowed in this location!! NO criminal records NO evictions please! Contact me now for viewing Thank you!</t>
        </is>
      </c>
      <c r="G55" t="inlineStr">
        <is>
          <t>January 7</t>
        </is>
      </c>
      <c r="H55">
        <f>HYPERLINK("https://web.facebook.com/groups/1483912085183985/permalink/2709132565995258/", "View Post")</f>
        <v/>
      </c>
    </row>
    <row r="56">
      <c r="A56" t="inlineStr">
        <is>
          <t>Tom Ramster</t>
        </is>
      </c>
      <c r="B56">
        <f>HYPERLINK("https://web.facebook.com/jaminimorph", "View Profile")</f>
        <v/>
      </c>
      <c r="C56" t="inlineStr">
        <is>
          <t>NEWLY RENOVATED 3 BEDROOM LUXURY STYLE APARTMENT AVAILABLE NOW!!</t>
        </is>
      </c>
      <c r="D56" t="inlineStr">
        <is>
          <t>$1295</t>
        </is>
      </c>
      <c r="E56" t="inlineStr">
        <is>
          <t>New Haven, CT</t>
        </is>
      </c>
      <c r="F56" t="inlineStr">
        <is>
          <t>NEWLY RENOVATED 3 BEDROOM LUXURY STYLE APARTMENT AVAILABLE NOW!! ——PLEASE NOTE!—— This is a 3rd floor apartment. This apartment features: -Hardwood floors! -Stainless steel appliances! -Brand new kitchen! -Ceramic tiles! -Granite counter tops!...</t>
        </is>
      </c>
      <c r="G56" t="inlineStr">
        <is>
          <t>January 7</t>
        </is>
      </c>
      <c r="H56">
        <f>HYPERLINK("https://web.facebook.com/groups/1483912085183985/permalink/2709237692651412/", "View Post")</f>
        <v/>
      </c>
    </row>
    <row r="57">
      <c r="A57" t="inlineStr">
        <is>
          <t>Jennifer Gondola</t>
        </is>
      </c>
      <c r="B57">
        <f>HYPERLINK("https://web.facebook.com/jennifer.gondola.31", "View Profile")</f>
        <v/>
      </c>
      <c r="C57" t="inlineStr">
        <is>
          <t>2 Bedroom 1st floor apartment for rent</t>
        </is>
      </c>
      <c r="D57" t="inlineStr">
        <is>
          <t>$1400</t>
        </is>
      </c>
      <c r="E57" t="inlineStr">
        <is>
          <t>Downtown New Haven</t>
        </is>
      </c>
      <c r="F57" t="inlineStr">
        <is>
          <t>28-30 Harding Place First Floor Available January 2021! $1,400/mo 2 Bedrooms 1 Bath Living Room Kitchen Dining Area</t>
        </is>
      </c>
      <c r="G57" t="inlineStr">
        <is>
          <t>January 5</t>
        </is>
      </c>
      <c r="H57">
        <f>HYPERLINK("https://web.facebook.com/groups/1483912085183985/permalink/2707278762847305/", "View Post")</f>
        <v/>
      </c>
    </row>
    <row r="58">
      <c r="A58" t="inlineStr">
        <is>
          <t>Shawn Ahn</t>
        </is>
      </c>
      <c r="B58">
        <f>HYPERLINK("https://web.facebook.com/shawn.ahn", "View Profile")</f>
        <v/>
      </c>
      <c r="C58" t="inlineStr">
        <is>
          <t>Apartment Sublet</t>
        </is>
      </c>
      <c r="D58" t="inlineStr">
        <is>
          <t>$1800</t>
        </is>
      </c>
      <c r="E58" t="inlineStr">
        <is>
          <t>Downtown New Haven</t>
        </is>
      </c>
      <c r="F58" t="inlineStr">
        <is>
          <t>Hi everyone, I'm looking for someone to sublet our apartment from February 1, 2021 to August 31, 2021. The dates can be flexible. It is located right at the heart of downtown New Haven, above Bonchon and T-Swirl Crepe. It is not facing the street, so it is a quiet unit. It is a 1 bedroom, 1 bath. In unit washer and dryer. There is a gym in the building (see photo) and a community lounge. It is originally priced at $2100/month but we are willing to sublet our place for $1800/month. The price is...</t>
        </is>
      </c>
      <c r="G58" t="inlineStr">
        <is>
          <t>January 5</t>
        </is>
      </c>
      <c r="H58">
        <f>HYPERLINK("https://web.facebook.com/groups/1483912085183985/permalink/2707361872838994/", "View Post")</f>
        <v/>
      </c>
    </row>
    <row r="59">
      <c r="A59" t="inlineStr">
        <is>
          <t>Johanne Blain</t>
        </is>
      </c>
      <c r="B59">
        <f>HYPERLINK("https://web.facebook.com/Johjoh", "View Profile")</f>
        <v/>
      </c>
      <c r="C59" t="inlineStr">
        <is>
          <t>Spacious 1 bed/ 1 bath Available for Sublet: Jan 1, 2021 - July 31, 2021</t>
        </is>
      </c>
      <c r="D59" t="inlineStr">
        <is>
          <t>$1299</t>
        </is>
      </c>
      <c r="E59" t="inlineStr">
        <is>
          <t>06511-4622</t>
        </is>
      </c>
      <c r="F59" t="inlineStr">
        <is>
          <t>1 Bed 1 Bath - Apartment 70 Howe St, New Haven, CT 06511-4622, United States</t>
        </is>
      </c>
      <c r="G59" t="inlineStr">
        <is>
          <t>December 3, 2020</t>
        </is>
      </c>
      <c r="H59">
        <f>HYPERLINK("https://web.facebook.com/groups/yalehousing/permalink/3470932329669217/", "View Post")</f>
        <v/>
      </c>
    </row>
    <row r="60">
      <c r="A60" t="inlineStr">
        <is>
          <t>Brian Guo</t>
        </is>
      </c>
      <c r="B60">
        <f>HYPERLINK("https://web.facebook.com/GooberSyndication", "View Profile")</f>
        <v/>
      </c>
      <c r="C60" t="inlineStr">
        <is>
          <t>3 Beds 1 Bath Apartment</t>
        </is>
      </c>
      <c r="D60" t="inlineStr">
        <is>
          <t>$1500</t>
        </is>
      </c>
      <c r="E60" t="inlineStr">
        <is>
          <t>Prospect Hill</t>
        </is>
      </c>
      <c r="F60" t="inlineStr">
        <is>
          <t>Rent: $1,500 + Utilities This 3 bedrooms 1 bathroom apartment is on the 2nd floor of a 3 unit home in the Prospect Hill neighborhood – 35 Sheldon Terrace, New Haven. - NOT Furnished Apartment - Close to Yale’s campus and East Rock - Close to Yale shuttle – Blue and line - Free on-premises washer and dryer - Off-street parking - Short walk to Divinity School and Forestry School Gas and electricity are not included, and we require a 1.5-month security deposit. We are looking for a 1-year...</t>
        </is>
      </c>
      <c r="G60" t="inlineStr">
        <is>
          <t>January 7</t>
        </is>
      </c>
      <c r="H60">
        <f>HYPERLINK("https://web.facebook.com/groups/1483912085183985/permalink/2709073656001149/", "View Post")</f>
        <v/>
      </c>
    </row>
    <row r="61">
      <c r="A61" t="inlineStr">
        <is>
          <t>Katie Grace</t>
        </is>
      </c>
      <c r="B61">
        <f>HYPERLINK("https://web.facebook.com/katie.koley", "View Profile")</f>
        <v/>
      </c>
      <c r="C61" t="inlineStr">
        <is>
          <t>Private Room and bathroom Milford</t>
        </is>
      </c>
      <c r="D61" t="inlineStr">
        <is>
          <t>$1450</t>
        </is>
      </c>
      <c r="E61" t="inlineStr">
        <is>
          <t>Milford, CT</t>
        </is>
      </c>
      <c r="F61" t="inlineStr">
        <is>
          <t>1450$/month includes utilities/gas/water/WiFi. You will not have to pay any extra bills. Newly renovated home that is open concept. Back patio has a fire pit. New Samsung washer and dryer upstairs. The common areas are shared with only one other person. You will have your own bedroom (consists of two rooms with two closets) and private bathroom. I am the owner and will be your roommate. I am a 28 yo registered nurse. I am looking for another young female working professional to rent out to. .9...</t>
        </is>
      </c>
      <c r="G61" t="inlineStr">
        <is>
          <t>January 6</t>
        </is>
      </c>
      <c r="H61">
        <f>HYPERLINK("https://web.facebook.com/groups/1483912085183985/permalink/2707792999462548/", "View Post")</f>
        <v/>
      </c>
    </row>
    <row r="62">
      <c r="A62" t="inlineStr">
        <is>
          <t>Jennifer Gondola</t>
        </is>
      </c>
      <c r="B62">
        <f>HYPERLINK("https://web.facebook.com/jennifer.gondola.31", "View Profile")</f>
        <v/>
      </c>
      <c r="C62" t="inlineStr">
        <is>
          <t>3 Bedroom 2 Baths for rent in Science Park</t>
        </is>
      </c>
      <c r="D62" t="inlineStr">
        <is>
          <t>$1900</t>
        </is>
      </c>
      <c r="E62" t="inlineStr">
        <is>
          <t>Downtown New Haven</t>
        </is>
      </c>
      <c r="F62" t="inlineStr">
        <is>
          <t>Science Park 3-Bed &amp; 2-Bed with in-unit Laundry AVAILABLE NOW $1900/mo 27 Henry B 2nd Floor Available now! 3-Bed 2-Bath 360 Walkthrough: https://bit.ly/3qqUwzG - Bright and spacious layout - Massive center island - Stainless steel appliances - Washer + dryer in-unit - 2-Full bathrooms - Walking distance to Science Park - Right next to Fussy Coffee Virtual + in-person showings are available. Call Jennifer to set up a showing today (203)733-5566</t>
        </is>
      </c>
      <c r="G62" t="inlineStr">
        <is>
          <t>January 5</t>
        </is>
      </c>
      <c r="H62">
        <f>HYPERLINK("https://web.facebook.com/groups/1483912085183985/permalink/2707288666179648/", "View Post")</f>
        <v/>
      </c>
    </row>
    <row r="63">
      <c r="A63" t="inlineStr">
        <is>
          <t>Jennifer Gondola</t>
        </is>
      </c>
      <c r="B63">
        <f>HYPERLINK("https://web.facebook.com/jennifer.gondola.31", "View Profile")</f>
        <v/>
      </c>
      <c r="C63" t="inlineStr">
        <is>
          <t>Bright &amp; Modern Rental w/ in-unit laundry/Gated Parking</t>
        </is>
      </c>
      <c r="D63" t="inlineStr">
        <is>
          <t>$1850</t>
        </is>
      </c>
      <c r="E63" t="inlineStr">
        <is>
          <t>Downtown New Haven</t>
        </is>
      </c>
      <c r="F63" t="inlineStr">
        <is>
          <t>Bright &amp; Modern Unit w/ In-Unit Laundry, Central Air, &amp; Gated Parking &amp; 1-MONTH FREE!!! 320 Ashmun B Available Now! $1850/mo 2-Bed 1-Bath Welcome to Ashmun Flats a brand new apartment community located near East Rock and Science Hill, a rapidly upcoming neighborhood in New Haven. - Spacious open-concept layouts...</t>
        </is>
      </c>
      <c r="G63" t="inlineStr">
        <is>
          <t>January 5</t>
        </is>
      </c>
      <c r="H63">
        <f>HYPERLINK("https://web.facebook.com/groups/1483912085183985/permalink/2707298736178641/", "View Post")</f>
        <v/>
      </c>
    </row>
    <row r="64">
      <c r="A64" t="inlineStr">
        <is>
          <t>Jennifer Gondola</t>
        </is>
      </c>
      <c r="B64">
        <f>HYPERLINK("https://web.facebook.com/jennifer.gondola.31", "View Profile")</f>
        <v/>
      </c>
      <c r="C64" t="inlineStr">
        <is>
          <t>2 Bedroom Apartment in the heart of New Haven</t>
        </is>
      </c>
      <c r="D64" t="inlineStr">
        <is>
          <t>$1495</t>
        </is>
      </c>
      <c r="E64" t="inlineStr">
        <is>
          <t>Downtown New Haven</t>
        </is>
      </c>
      <c r="F64" t="inlineStr">
        <is>
          <t>Beautiful Apartment in the Heart of New Haven w/ Laundry and Parking Included! 1263 Chapel St Unit C-1 Available Now! $1,495/mo 2 Bedrooms 1 Bath Living Room Kitchen</t>
        </is>
      </c>
      <c r="G64" t="inlineStr">
        <is>
          <t>January 5</t>
        </is>
      </c>
      <c r="H64">
        <f>HYPERLINK("https://web.facebook.com/groups/1483912085183985/permalink/2707253262849855/", "View Post")</f>
        <v/>
      </c>
    </row>
    <row r="65">
      <c r="A65" t="inlineStr">
        <is>
          <t>Jennifer Gondola</t>
        </is>
      </c>
      <c r="B65">
        <f>HYPERLINK("https://web.facebook.com/jennifer.gondola.31", "View Profile")</f>
        <v/>
      </c>
      <c r="C65" t="inlineStr">
        <is>
          <t>Downtown New Haven- 3 Bedrooms -Heat and Hot water included</t>
        </is>
      </c>
      <c r="D65" t="inlineStr">
        <is>
          <t>$1500</t>
        </is>
      </c>
      <c r="E65" t="inlineStr">
        <is>
          <t>Downtown New Haven</t>
        </is>
      </c>
      <c r="F65" t="inlineStr">
        <is>
          <t>98 Norton E-6 Available Now! Also available for short term (semester) $1500/mo 3 Bed 1-Bath - Flexible &amp; Spacious Layout - Freshly updated with fresh paint throughout - Beautiful Hardwood floors - Corner unit providing ample natural light and privacy - Heat &amp; Hot Water included...</t>
        </is>
      </c>
      <c r="G65" t="inlineStr">
        <is>
          <t>January 7</t>
        </is>
      </c>
      <c r="H65">
        <f>HYPERLINK("https://web.facebook.com/groups/1483912085183985/permalink/2708926512682530/", "View Post")</f>
        <v/>
      </c>
    </row>
    <row r="66">
      <c r="A66" t="inlineStr">
        <is>
          <t>Tom Ramster</t>
        </is>
      </c>
      <c r="B66">
        <f>HYPERLINK("https://web.facebook.com/jaminimorph", "View Profile")</f>
        <v/>
      </c>
      <c r="C66" t="inlineStr">
        <is>
          <t>NEWLY RENOVATED 3 BEDROOM APARTMENT AVAILABLE FEB 1st!!</t>
        </is>
      </c>
      <c r="D66" t="inlineStr">
        <is>
          <t>$1295</t>
        </is>
      </c>
      <c r="E66" t="inlineStr">
        <is>
          <t>06511-1921</t>
        </is>
      </c>
      <c r="F66" t="inlineStr">
        <is>
          <t>NEWLY RENOVATED 3 BEDROOM APARTMENT AVAILABLE FEB 1st!! —-PLEASE NOTE!—- Location is in renovation process. This apartment features: -freshly renovated apartment! -Beautiful Hardwood floors! -New appliances! -Ceramic tiles!</t>
        </is>
      </c>
      <c r="G66" t="inlineStr">
        <is>
          <t>January 6</t>
        </is>
      </c>
      <c r="H66">
        <f>HYPERLINK("https://web.facebook.com/groups/1483912085183985/permalink/2708433789398469/", "View Post")</f>
        <v/>
      </c>
    </row>
    <row r="67">
      <c r="A67" t="inlineStr">
        <is>
          <t>Amyella Hindi</t>
        </is>
      </c>
      <c r="B67">
        <f>HYPERLINK("https://web.facebook.com/amy.hindi", "View Profile")</f>
        <v/>
      </c>
      <c r="C67" t="inlineStr">
        <is>
          <t>2 Beds 1 Bath Apartment</t>
        </is>
      </c>
      <c r="D67" t="inlineStr">
        <is>
          <t>$1200</t>
        </is>
      </c>
      <c r="E67" t="inlineStr">
        <is>
          <t>Quinnipiac Meadows</t>
        </is>
      </c>
      <c r="F67" t="inlineStr">
        <is>
          <t>PLEASE MESSAGE ME YOUR NUMBER &amp; BEST TIME TO REACH YOU Sunny 2 Bedroom Apartment in Fair Haven Heights - Second Floor ** Off Street Parking ** Laundry Room On Site ** 1 BEDROOM IS SMALL ** The Apartment is ALL ELECTRIC THE APARTMENT IS UNDER RENOVATION - MOVE IN READY BY FEB ** VIRTUAL OR IN PERSON TOUR Please Contact Amy Requirements: Proof of Monthly Income of x2.5 the Rent 2 Months Security Deposit &amp; First Month's Rent No Past Eviction Cat - $200 One Time Pet Fee Sorry, We Do Not Accept Dogs</t>
        </is>
      </c>
      <c r="G67" t="inlineStr">
        <is>
          <t>January 6</t>
        </is>
      </c>
      <c r="H67">
        <f>HYPERLINK("https://web.facebook.com/groups/1483912085183985/permalink/2708366516071863/", "View Post")</f>
        <v/>
      </c>
    </row>
    <row r="68">
      <c r="A68" t="inlineStr">
        <is>
          <t>Emanuela Cebert</t>
        </is>
      </c>
      <c r="B68">
        <f>HYPERLINK("https://web.facebook.com/emanuela.cebert", "View Profile")</f>
        <v/>
      </c>
      <c r="C68" t="inlineStr">
        <is>
          <t>3 Beds 2 Baths Townhouse</t>
        </is>
      </c>
      <c r="D68" t="inlineStr">
        <is>
          <t>$1100</t>
        </is>
      </c>
      <c r="E68" t="inlineStr">
        <is>
          <t>Fair Haven Heights</t>
        </is>
      </c>
      <c r="F68" t="inlineStr">
        <is>
          <t>Master bedroom with private bath in quiet home, 8 min away from downtown but still close! Storage, washer/dryer and all utilities included. You can see listing on Furnished Finder here: https://www.furnishedfinder.com/property/259829_2 I usually rent it short term for $1100 but for a long-term tenant I will rent it for $975. If you'd like to map it please use Alling Memorial Golf Course as location. Sorry no pets. Send me a message if you'd like more info!</t>
        </is>
      </c>
      <c r="G68" t="inlineStr">
        <is>
          <t>January 6</t>
        </is>
      </c>
      <c r="H68">
        <f>HYPERLINK("https://web.facebook.com/groups/1483912085183985/permalink/2708239002751281/", "View Post")</f>
        <v/>
      </c>
    </row>
    <row r="69">
      <c r="A69" t="inlineStr">
        <is>
          <t>Alexander Jeremijenko</t>
        </is>
      </c>
      <c r="B69">
        <f>HYPERLINK("https://web.facebook.com/alexanderjeremijenko", "View Profile")</f>
        <v/>
      </c>
      <c r="C69" t="inlineStr">
        <is>
          <t>Spacious room behind payne whitney gymnasium</t>
        </is>
      </c>
      <c r="D69" t="inlineStr">
        <is>
          <t>$920</t>
        </is>
      </c>
      <c r="E69" t="inlineStr">
        <is>
          <t>New Haven, CT</t>
        </is>
      </c>
      <c r="F69" t="inlineStr">
        <is>
          <t>Subletting a large, furnished room behind Payne Whitney gymnasium for the spring semester. Large backyard, and only a 5 minute walk from the centre of campus. Price negotiable.</t>
        </is>
      </c>
      <c r="G69" t="inlineStr">
        <is>
          <t>January 4</t>
        </is>
      </c>
      <c r="H69">
        <f>HYPERLINK("https://web.facebook.com/groups/1483912085183985/permalink/2706501596258355/", "View Post")</f>
        <v/>
      </c>
    </row>
    <row r="70">
      <c r="A70" t="inlineStr">
        <is>
          <t>Jennifer Gondola</t>
        </is>
      </c>
      <c r="B70">
        <f>HYPERLINK("https://web.facebook.com/jennifer.gondola.31", "View Profile")</f>
        <v/>
      </c>
      <c r="C70" t="inlineStr">
        <is>
          <t>7 Bedroom House for rent 2700 sq ft</t>
        </is>
      </c>
      <c r="D70" t="inlineStr">
        <is>
          <t>$2700</t>
        </is>
      </c>
      <c r="E70" t="inlineStr">
        <is>
          <t>Downtown New Haven</t>
        </is>
      </c>
      <c r="F70" t="inlineStr">
        <is>
          <t>7-Bed 1.5-Bath House is over 2700 Square feet, -Beautiful new hardwood floors throughout home, -Large eat in kitchen with ceramic tile and stainless steel Appliances, -Large living room with fire place and separate dining room, - extremely large bathroom - large bedrooms with lots of closets, - washer and dryer hook up, -Off street parking-Central Air! Call Jennifer to set up a showing today (203)733-5566</t>
        </is>
      </c>
      <c r="G70" t="inlineStr">
        <is>
          <t>January 5</t>
        </is>
      </c>
      <c r="H70">
        <f>HYPERLINK("https://web.facebook.com/groups/1483912085183985/permalink/2707233426185172/", "View Post")</f>
        <v/>
      </c>
    </row>
    <row r="71">
      <c r="A71" t="inlineStr">
        <is>
          <t>Peppe El-selvaje</t>
        </is>
      </c>
      <c r="B71">
        <f>HYPERLINK("https://web.facebook.com/elselvaje.bis", "View Profile")</f>
        <v/>
      </c>
      <c r="C71" t="inlineStr">
        <is>
          <t>Furnished bedroom available only for January</t>
        </is>
      </c>
      <c r="D71" t="inlineStr">
        <is>
          <t>$660</t>
        </is>
      </c>
      <c r="E71" t="inlineStr">
        <is>
          <t>Mill River</t>
        </is>
      </c>
      <c r="F71" t="inlineStr">
        <is>
          <t>1 Fully Furnished bedrooms in shared House Available from: Now Rent:660$ (+utility) / weekly/daily rent is also possible The house is in Park Street, downtown in a safe area, 10min walking to the Medical School and to Science Hill. The room (4x4m), have two windows and and full furnished (bed, desk, chair, dresser, walk-in closet). The house has a large living room and kitchen, a nice back yard where we usually host BBQ during spring &amp; summer. At the moment we are 1 Italian guy, one Portuguese...</t>
        </is>
      </c>
      <c r="G71" t="inlineStr">
        <is>
          <t>January 4</t>
        </is>
      </c>
      <c r="H71">
        <f>HYPERLINK("https://web.facebook.com/groups/1483912085183985/permalink/2706739396234575/", "View Post")</f>
        <v/>
      </c>
    </row>
    <row r="72">
      <c r="A72" t="inlineStr">
        <is>
          <t>Bhaskar Roy</t>
        </is>
      </c>
      <c r="B72">
        <f>HYPERLINK("https://web.facebook.com/bhaskar.roy.10", "View Profile")</f>
        <v/>
      </c>
      <c r="C72" t="inlineStr">
        <is>
          <t>Car</t>
        </is>
      </c>
      <c r="D72" t="inlineStr">
        <is>
          <t>$7500</t>
        </is>
      </c>
      <c r="E72" t="inlineStr">
        <is>
          <t>New Haven, CT</t>
        </is>
      </c>
      <c r="F72" t="inlineStr">
        <is>
          <t>2012 Toyota Corolla in great shape. First owner. Clean title. Got serviced every six months. 78,600 miles. Auto cruise control.</t>
        </is>
      </c>
      <c r="G72" t="inlineStr">
        <is>
          <t>January 4</t>
        </is>
      </c>
      <c r="H72">
        <f>HYPERLINK("https://web.facebook.com/groups/1483912085183985/permalink/2706754576233057/", "View Post")</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2021-01-15T13:08:14Z</dcterms:created>
  <dcterms:modified xsi:type="dcterms:W3CDTF">2021-01-15T13:08:14Z</dcterms:modified>
</cp:coreProperties>
</file>