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owyl\Documents\Processes\"/>
    </mc:Choice>
  </mc:AlternateContent>
  <bookViews>
    <workbookView xWindow="0" yWindow="0" windowWidth="20490" windowHeight="7620"/>
  </bookViews>
  <sheets>
    <sheet name="DATA Charts" sheetId="4" r:id="rId1"/>
    <sheet name="Evaluation Avg" sheetId="9" r:id="rId2"/>
    <sheet name="DATA Source" sheetId="1" state="hidden" r:id="rId3"/>
    <sheet name="Sheet3" sheetId="3" state="hidden" r:id="rId4"/>
  </sheets>
  <definedNames>
    <definedName name="_xlnm._FilterDatabase" localSheetId="3" hidden="1">Sheet3!$C$1:$T$49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5" i="9" l="1"/>
  <c r="D35" i="9"/>
  <c r="F35" i="9"/>
  <c r="G35" i="9"/>
  <c r="C35" i="9"/>
  <c r="H26" i="9"/>
  <c r="H27" i="9"/>
  <c r="H28" i="9"/>
  <c r="H30" i="9"/>
  <c r="H31" i="9"/>
  <c r="H32" i="9"/>
  <c r="H33" i="9"/>
  <c r="H34" i="9"/>
  <c r="H25" i="9"/>
  <c r="B35" i="9"/>
  <c r="H41" i="9" l="1"/>
  <c r="H42" i="9"/>
  <c r="H54" i="9" l="1"/>
  <c r="D56" i="9"/>
  <c r="E56" i="9"/>
  <c r="F56" i="9"/>
  <c r="G56" i="9"/>
  <c r="C56" i="9"/>
  <c r="B56" i="9"/>
  <c r="H56" i="9" l="1"/>
  <c r="H391" i="4"/>
  <c r="I387" i="4" s="1"/>
  <c r="K387" i="4" s="1"/>
  <c r="I389" i="4" l="1"/>
  <c r="K389" i="4" s="1"/>
  <c r="I384" i="4"/>
  <c r="K384" i="4" s="1"/>
  <c r="I390" i="4"/>
  <c r="K390" i="4" s="1"/>
  <c r="I386" i="4"/>
  <c r="K386" i="4" s="1"/>
  <c r="I388" i="4"/>
  <c r="K388" i="4" s="1"/>
  <c r="D49" i="9"/>
  <c r="E49" i="9"/>
  <c r="F49" i="9"/>
  <c r="G49" i="9"/>
  <c r="C49" i="9"/>
  <c r="B49" i="9"/>
  <c r="D21" i="9"/>
  <c r="E21" i="9"/>
  <c r="F21" i="9"/>
  <c r="G21" i="9"/>
  <c r="C21" i="9"/>
  <c r="B21" i="9"/>
  <c r="D6" i="9"/>
  <c r="E6" i="9"/>
  <c r="F6" i="9"/>
  <c r="G6" i="9"/>
  <c r="C6" i="9"/>
  <c r="B6" i="9"/>
  <c r="K391" i="4" l="1"/>
  <c r="H47" i="9"/>
  <c r="H48" i="9"/>
  <c r="H46" i="9"/>
  <c r="H49" i="9" s="1"/>
  <c r="H43" i="9"/>
  <c r="D22" i="9"/>
  <c r="F22" i="9"/>
  <c r="G22" i="9"/>
  <c r="C22" i="9"/>
  <c r="H20" i="9"/>
  <c r="H18" i="9"/>
  <c r="H21" i="9" s="1"/>
  <c r="H14" i="9"/>
  <c r="H50" i="9" l="1"/>
  <c r="H7" i="9"/>
  <c r="H5" i="9"/>
  <c r="H4" i="9"/>
  <c r="H3" i="9"/>
  <c r="B391" i="4"/>
  <c r="C390" i="4" s="1"/>
  <c r="E390" i="4" s="1"/>
  <c r="H6" i="9" l="1"/>
  <c r="C387" i="4"/>
  <c r="E387" i="4" s="1"/>
  <c r="C384" i="4"/>
  <c r="E384" i="4" s="1"/>
  <c r="C388" i="4"/>
  <c r="E388" i="4" s="1"/>
  <c r="C385" i="4"/>
  <c r="E385" i="4" s="1"/>
  <c r="C389" i="4"/>
  <c r="E389" i="4" s="1"/>
  <c r="C386" i="4"/>
  <c r="E386" i="4" s="1"/>
  <c r="E391" i="4" l="1"/>
  <c r="B381" i="4" s="1"/>
  <c r="N265" i="4" l="1"/>
  <c r="V4" i="4" l="1"/>
  <c r="V3" i="4"/>
  <c r="M157" i="4" l="1"/>
  <c r="M158" i="4"/>
  <c r="M159" i="4"/>
  <c r="M156" i="4"/>
  <c r="M116" i="4"/>
  <c r="M117" i="4"/>
  <c r="M118" i="4"/>
  <c r="M115" i="4"/>
  <c r="D215" i="4"/>
  <c r="C347" i="4" l="1"/>
  <c r="D347" i="4"/>
  <c r="E347" i="4"/>
  <c r="B347" i="4"/>
  <c r="N345" i="4"/>
  <c r="N294" i="4"/>
  <c r="C319" i="4"/>
  <c r="D319" i="4"/>
  <c r="E319" i="4"/>
  <c r="B319" i="4"/>
  <c r="C291" i="4"/>
  <c r="D291" i="4"/>
  <c r="E291" i="4"/>
  <c r="B291" i="4"/>
  <c r="N346" i="4" l="1"/>
  <c r="N290" i="4"/>
  <c r="N318" i="4"/>
  <c r="N349" i="4" l="1"/>
  <c r="N321" i="4"/>
  <c r="N293" i="4" l="1"/>
  <c r="N317" i="4" l="1"/>
  <c r="N289" i="4"/>
  <c r="C113" i="4" l="1"/>
  <c r="D113" i="4"/>
  <c r="E113" i="4"/>
  <c r="B113" i="4"/>
  <c r="F207" i="4"/>
  <c r="F208" i="4"/>
  <c r="C56" i="4"/>
  <c r="D56" i="4"/>
  <c r="E56" i="4"/>
  <c r="B56" i="4"/>
  <c r="C85" i="4"/>
  <c r="D85" i="4"/>
  <c r="E85" i="4"/>
  <c r="B85" i="4"/>
  <c r="G71" i="1" l="1"/>
  <c r="G62" i="1"/>
  <c r="G53" i="1"/>
  <c r="G44" i="1"/>
  <c r="I50" i="3"/>
  <c r="C6" i="4"/>
  <c r="D6" i="4"/>
  <c r="E6" i="4"/>
  <c r="B6" i="4"/>
  <c r="C160" i="4" l="1"/>
  <c r="D160" i="4"/>
  <c r="E160" i="4"/>
  <c r="B160" i="4"/>
  <c r="F84" i="4"/>
  <c r="F83" i="4"/>
  <c r="F72" i="1" l="1"/>
  <c r="F71" i="1"/>
  <c r="F70" i="1"/>
  <c r="F63" i="1"/>
  <c r="F62" i="1"/>
  <c r="F54" i="1"/>
  <c r="F53" i="1"/>
  <c r="F40" i="1"/>
  <c r="F45" i="1"/>
  <c r="F44" i="1"/>
  <c r="C215" i="4" l="1"/>
  <c r="F236" i="4"/>
  <c r="F237" i="4"/>
  <c r="F238" i="4"/>
  <c r="F239" i="4"/>
  <c r="F235" i="4"/>
  <c r="C240" i="4"/>
  <c r="D240" i="4"/>
  <c r="E240" i="4"/>
  <c r="B240" i="4"/>
  <c r="F240" i="4" l="1"/>
  <c r="F61" i="1" l="1"/>
  <c r="F60" i="1"/>
  <c r="F59" i="1"/>
  <c r="F52" i="1"/>
  <c r="F51" i="1"/>
  <c r="F50" i="1"/>
  <c r="F43" i="1"/>
  <c r="F41" i="1"/>
  <c r="F42" i="1"/>
  <c r="F69" i="1"/>
  <c r="F68" i="1"/>
  <c r="F67" i="1"/>
  <c r="F58" i="1"/>
  <c r="F49" i="1"/>
  <c r="F73" i="1"/>
  <c r="F64" i="1" l="1"/>
  <c r="F55" i="1"/>
  <c r="F46" i="1"/>
  <c r="N6" i="3" l="1"/>
  <c r="N8" i="3"/>
  <c r="N9" i="3"/>
  <c r="N10" i="3"/>
  <c r="N11" i="3"/>
  <c r="N12" i="3"/>
  <c r="N13" i="3"/>
  <c r="N14" i="3"/>
  <c r="N17" i="3"/>
  <c r="N19" i="3"/>
  <c r="N20" i="3"/>
  <c r="N21" i="3"/>
  <c r="N2" i="3"/>
  <c r="N3" i="3"/>
  <c r="N4" i="3"/>
  <c r="N5" i="3"/>
  <c r="F36" i="1"/>
  <c r="G36" i="1"/>
  <c r="H36" i="1"/>
  <c r="I36" i="1"/>
  <c r="J36" i="1"/>
  <c r="K36" i="1"/>
  <c r="L36" i="1"/>
  <c r="M36" i="1"/>
  <c r="F48" i="4"/>
  <c r="F49" i="4"/>
  <c r="F50" i="4"/>
  <c r="F51" i="4"/>
  <c r="F52" i="4"/>
  <c r="F53" i="4"/>
  <c r="F54" i="4"/>
  <c r="F55" i="4"/>
  <c r="F47" i="4"/>
  <c r="D6" i="1"/>
  <c r="C6" i="1"/>
  <c r="B6" i="1"/>
  <c r="C21" i="1" l="1"/>
  <c r="D21" i="1"/>
  <c r="E21" i="1"/>
  <c r="G21" i="1"/>
  <c r="H21" i="1"/>
  <c r="I21" i="1"/>
  <c r="J21" i="1"/>
  <c r="K21" i="1"/>
  <c r="B21" i="1"/>
  <c r="E6" i="1"/>
</calcChain>
</file>

<file path=xl/comments1.xml><?xml version="1.0" encoding="utf-8"?>
<comments xmlns="http://schemas.openxmlformats.org/spreadsheetml/2006/main">
  <authors>
    <author>Cecilia LOW (PUB)</author>
  </authors>
  <commentList>
    <comment ref="A56" authorId="0" shapeId="0">
      <text>
        <r>
          <rPr>
            <b/>
            <sz val="9"/>
            <color indexed="81"/>
            <rFont val="Tahoma"/>
            <charset val="1"/>
          </rPr>
          <t>Cecilia LOW (PUB):</t>
        </r>
        <r>
          <rPr>
            <sz val="9"/>
            <color indexed="81"/>
            <rFont val="Tahoma"/>
            <charset val="1"/>
          </rPr>
          <t xml:space="preserve">
does not include ID</t>
        </r>
      </text>
    </comment>
    <comment ref="A160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excluding ID</t>
        </r>
      </text>
    </comment>
  </commentList>
</comments>
</file>

<file path=xl/comments2.xml><?xml version="1.0" encoding="utf-8"?>
<comments xmlns="http://schemas.openxmlformats.org/spreadsheetml/2006/main">
  <authors>
    <author>Cecilia LOW (PUB)</author>
  </authors>
  <commentList>
    <comment ref="A31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exclude absentees</t>
        </r>
      </text>
    </comment>
    <comment ref="A40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exclude absentees</t>
        </r>
      </text>
    </comment>
    <comment ref="A49" authorId="0" shapeId="0">
      <text>
        <r>
          <rPr>
            <b/>
            <sz val="9"/>
            <color indexed="81"/>
            <rFont val="Tahoma"/>
            <family val="2"/>
          </rPr>
          <t>Cecilia LOW (PUB):</t>
        </r>
        <r>
          <rPr>
            <sz val="9"/>
            <color indexed="81"/>
            <rFont val="Tahoma"/>
            <family val="2"/>
          </rPr>
          <t xml:space="preserve">
exclude absentees</t>
        </r>
      </text>
    </comment>
  </commentList>
</comments>
</file>

<file path=xl/sharedStrings.xml><?xml version="1.0" encoding="utf-8"?>
<sst xmlns="http://schemas.openxmlformats.org/spreadsheetml/2006/main" count="812" uniqueCount="301">
  <si>
    <t>Jan</t>
  </si>
  <si>
    <t>Feb</t>
  </si>
  <si>
    <t>Mar</t>
  </si>
  <si>
    <t>total</t>
  </si>
  <si>
    <t>Organisational</t>
  </si>
  <si>
    <t>Operational (TD)</t>
  </si>
  <si>
    <t>Adhoc</t>
  </si>
  <si>
    <t xml:space="preserve">total </t>
  </si>
  <si>
    <t>Apr</t>
  </si>
  <si>
    <t xml:space="preserve">Jan </t>
  </si>
  <si>
    <t>No. of Courses</t>
  </si>
  <si>
    <t>No. of Course</t>
  </si>
  <si>
    <t>No. of Runs</t>
  </si>
  <si>
    <t>TD</t>
  </si>
  <si>
    <t>Safety</t>
  </si>
  <si>
    <t xml:space="preserve">Customer Service </t>
  </si>
  <si>
    <t xml:space="preserve">Finance &amp; Procurement </t>
  </si>
  <si>
    <t>SOJT</t>
  </si>
  <si>
    <t>Leadership</t>
  </si>
  <si>
    <t>WSQ</t>
  </si>
  <si>
    <t>Cybersecurity</t>
  </si>
  <si>
    <t>Jan - Mar</t>
  </si>
  <si>
    <r>
      <t xml:space="preserve">No. of Attendees
</t>
    </r>
    <r>
      <rPr>
        <b/>
        <sz val="10"/>
        <color rgb="FFC00000"/>
        <rFont val="Calibri"/>
        <family val="2"/>
        <scheme val="minor"/>
      </rPr>
      <t>(exclude Absentees)</t>
    </r>
  </si>
  <si>
    <t>No. of  Absentees</t>
  </si>
  <si>
    <t>Overall Total 
Training Days</t>
  </si>
  <si>
    <t>Overall Total 
Training Hours</t>
  </si>
  <si>
    <t xml:space="preserve">Organisational </t>
  </si>
  <si>
    <t xml:space="preserve">Induction Programme </t>
  </si>
  <si>
    <t>May</t>
  </si>
  <si>
    <t>Jun</t>
  </si>
  <si>
    <t>Jul</t>
  </si>
  <si>
    <t>Aug</t>
  </si>
  <si>
    <t>Sep</t>
  </si>
  <si>
    <t>Oct</t>
  </si>
  <si>
    <t>Nov</t>
  </si>
  <si>
    <t>Dec</t>
  </si>
  <si>
    <t>Overall Total Training Days</t>
  </si>
  <si>
    <t>Overall Total Training Hours</t>
  </si>
  <si>
    <t>No. of Attendees</t>
  </si>
  <si>
    <t>No. of Course Runs</t>
  </si>
  <si>
    <t>No. of Failures</t>
  </si>
  <si>
    <t>No. of Penalty</t>
  </si>
  <si>
    <t xml:space="preserve">Overall Evaluation Results </t>
  </si>
  <si>
    <t>Overall No. of Courses</t>
  </si>
  <si>
    <t>Breakdown</t>
  </si>
  <si>
    <t>ONB002</t>
  </si>
  <si>
    <t>OJT002</t>
  </si>
  <si>
    <t>INT006</t>
  </si>
  <si>
    <t>TEC017</t>
  </si>
  <si>
    <t>OEX025</t>
  </si>
  <si>
    <t>OTH253</t>
  </si>
  <si>
    <t>IAU019</t>
  </si>
  <si>
    <t>OTH252</t>
  </si>
  <si>
    <t>OTH249</t>
  </si>
  <si>
    <t>OTH250</t>
  </si>
  <si>
    <t>OTH251</t>
  </si>
  <si>
    <t>OTH254</t>
  </si>
  <si>
    <t>OTH255</t>
  </si>
  <si>
    <t>CON001</t>
  </si>
  <si>
    <t>OTH256</t>
  </si>
  <si>
    <t>OTH230</t>
  </si>
  <si>
    <t>OTH257</t>
  </si>
  <si>
    <t>WSQ037</t>
  </si>
  <si>
    <t>WSQ040</t>
  </si>
  <si>
    <t>WSQ030</t>
  </si>
  <si>
    <t>CON002</t>
  </si>
  <si>
    <t>SAF019</t>
  </si>
  <si>
    <t>SAF020</t>
  </si>
  <si>
    <t>SAF043</t>
  </si>
  <si>
    <t>SAF041</t>
  </si>
  <si>
    <t>SAF034</t>
  </si>
  <si>
    <t>SAF012</t>
  </si>
  <si>
    <t>SAF014</t>
  </si>
  <si>
    <t>SAF027</t>
  </si>
  <si>
    <t>SAF007</t>
  </si>
  <si>
    <t>SAF052</t>
  </si>
  <si>
    <t>SAF011</t>
  </si>
  <si>
    <t>OR</t>
  </si>
  <si>
    <t>AD</t>
  </si>
  <si>
    <t>RSAF0003</t>
  </si>
  <si>
    <t>RSAF0029</t>
  </si>
  <si>
    <t>RSAF0030</t>
  </si>
  <si>
    <t>RSAF0031</t>
  </si>
  <si>
    <t>RSAF0032</t>
  </si>
  <si>
    <t>RSAF0001</t>
  </si>
  <si>
    <t>RSAF0002</t>
  </si>
  <si>
    <t>RSAF0004</t>
  </si>
  <si>
    <t>RSAF0005</t>
  </si>
  <si>
    <t>RSAF0006</t>
  </si>
  <si>
    <t>RSAF0007</t>
  </si>
  <si>
    <t>RSAF0008</t>
  </si>
  <si>
    <t>RSAF0009</t>
  </si>
  <si>
    <t>RSAF0010</t>
  </si>
  <si>
    <t>RSAF0011</t>
  </si>
  <si>
    <t>RSAF0012</t>
  </si>
  <si>
    <t>RSAF0013</t>
  </si>
  <si>
    <t>RSAF0014</t>
  </si>
  <si>
    <t>RSAF0015</t>
  </si>
  <si>
    <t>RSAF0016</t>
  </si>
  <si>
    <t>RSAF0017</t>
  </si>
  <si>
    <t>RSAF0018</t>
  </si>
  <si>
    <t>Industry</t>
  </si>
  <si>
    <t>Local Skills Training (ID)</t>
  </si>
  <si>
    <t>Industry (International)</t>
  </si>
  <si>
    <t>Absenteeism</t>
  </si>
  <si>
    <t>Course Run ID</t>
  </si>
  <si>
    <t>Course Code</t>
  </si>
  <si>
    <t>Course Name</t>
  </si>
  <si>
    <t>Programme Category</t>
  </si>
  <si>
    <t>Programme Type</t>
  </si>
  <si>
    <t>Start Date</t>
  </si>
  <si>
    <t>End Date</t>
  </si>
  <si>
    <t>Month/Year</t>
  </si>
  <si>
    <t>Training Duration (Days)</t>
  </si>
  <si>
    <t xml:space="preserve">No. of Trainees </t>
  </si>
  <si>
    <t>No. of Absentee(s)</t>
  </si>
  <si>
    <t xml:space="preserve">No. of Penalty(ies) </t>
  </si>
  <si>
    <t>No. of Failure(s)</t>
  </si>
  <si>
    <t>Overall Average (%)</t>
  </si>
  <si>
    <t>Trainer's Delivery (%)</t>
  </si>
  <si>
    <t xml:space="preserve">Content Relevance (%) </t>
  </si>
  <si>
    <t xml:space="preserve">Site Visits (%) </t>
  </si>
  <si>
    <t xml:space="preserve">Facilities (%) </t>
  </si>
  <si>
    <t xml:space="preserve">Admin (%) </t>
  </si>
  <si>
    <t>Response Rate (%)</t>
  </si>
  <si>
    <t>WSQ (TD)</t>
  </si>
  <si>
    <t>RONB0001</t>
  </si>
  <si>
    <t>Induction Programme</t>
  </si>
  <si>
    <t>ONB</t>
  </si>
  <si>
    <t>4/2018</t>
  </si>
  <si>
    <t>ROJT0001</t>
  </si>
  <si>
    <t xml:space="preserve">SOJT: Transferred Staff </t>
  </si>
  <si>
    <t>OJT</t>
  </si>
  <si>
    <t>RINT0001</t>
  </si>
  <si>
    <t>SgWM Water Supply Network Management</t>
  </si>
  <si>
    <t>ID</t>
  </si>
  <si>
    <t>INT</t>
  </si>
  <si>
    <t>RTEC0001</t>
  </si>
  <si>
    <t>BIM Management Certification</t>
  </si>
  <si>
    <t>TEC</t>
  </si>
  <si>
    <t>ROEX0001</t>
  </si>
  <si>
    <t xml:space="preserve">Introduction To Contract Management  </t>
  </si>
  <si>
    <t>OEX</t>
  </si>
  <si>
    <t>ROTH0001</t>
  </si>
  <si>
    <t>Mechanical Engineering - Lifting and Hoisting Systems (Preparation Course for Practice of Professional Engineering (PPE) Part 2 Exam)</t>
  </si>
  <si>
    <t>OTH</t>
  </si>
  <si>
    <t>RIAU0001</t>
  </si>
  <si>
    <t xml:space="preserve">Public Sector Internal Audit Conference </t>
  </si>
  <si>
    <t>IAU</t>
  </si>
  <si>
    <t>ROTH0002</t>
  </si>
  <si>
    <t>Jumpstart on Data Mining</t>
  </si>
  <si>
    <t>ROTH0003</t>
  </si>
  <si>
    <t>Partial Discharge</t>
  </si>
  <si>
    <t>ROTH0004</t>
  </si>
  <si>
    <t>Licensed Electrical Worker (LEW) Preparatory Course</t>
  </si>
  <si>
    <t>ROTH0005</t>
  </si>
  <si>
    <t>Certified Chief Information Security Officer Workshop</t>
  </si>
  <si>
    <t>ROTH0006</t>
  </si>
  <si>
    <t>7th Annual National Personal/Executive Assistant Masterclass</t>
  </si>
  <si>
    <t>ROTH0007</t>
  </si>
  <si>
    <t>Key Essentials of Collaborative Contracting</t>
  </si>
  <si>
    <t>CON0001</t>
  </si>
  <si>
    <t>Apply Artificial Intelligence and Deep Learning for Enterprises Conference</t>
  </si>
  <si>
    <t>CON</t>
  </si>
  <si>
    <t>ROTH0008</t>
  </si>
  <si>
    <t>Machine Learning and Deep Learning Bootcamp</t>
  </si>
  <si>
    <t>ROTH0009</t>
  </si>
  <si>
    <t xml:space="preserve">Water Chemistry and the Chemistry of Water Treatment </t>
  </si>
  <si>
    <t>ROTH0010</t>
  </si>
  <si>
    <t>The Clear Writing Workshop</t>
  </si>
  <si>
    <t>RWSQ001</t>
  </si>
  <si>
    <t xml:space="preserve">Operate Rain Water Storage Facilities </t>
  </si>
  <si>
    <t>RWSQ002</t>
  </si>
  <si>
    <t>Perform Intermediate Laboratory Tests for Used Water</t>
  </si>
  <si>
    <t>RWSQ003</t>
  </si>
  <si>
    <t xml:space="preserve">Manage Water Quality in Reservoirs and Waterways </t>
  </si>
  <si>
    <t>RCON0002</t>
  </si>
  <si>
    <t xml:space="preserve">L&amp;OD Conference 2018 - Rising Above Disruptions: The Brave New Workplace </t>
  </si>
  <si>
    <t xml:space="preserve">Cycle Safe  </t>
  </si>
  <si>
    <t>SAF</t>
  </si>
  <si>
    <t>Defensive Driving Course (Theory + Practical) with VVS</t>
  </si>
  <si>
    <t>Supervise Work in Confined Space Operation</t>
  </si>
  <si>
    <t>Supervise Construction Work in Workplace Safety and Health</t>
  </si>
  <si>
    <t>Managing Work At Height (3-in-1 course)</t>
  </si>
  <si>
    <t>Comply with Workplace Safety and Health Policies and Procedures</t>
  </si>
  <si>
    <t>Construction Safety Course for Project Managers</t>
  </si>
  <si>
    <t xml:space="preserve">Integrated Rigger and Signalmen  </t>
  </si>
  <si>
    <t xml:space="preserve">bizSAFE Level 2 - Develop a Risk Management Implementation Plan </t>
  </si>
  <si>
    <t>WSQ Supervise Safe Lifting Operations</t>
  </si>
  <si>
    <t xml:space="preserve">Chemical Safety Awareness  </t>
  </si>
  <si>
    <t>mar</t>
  </si>
  <si>
    <t>Jan - Apr</t>
  </si>
  <si>
    <t>International (ID)</t>
  </si>
  <si>
    <t>External Technical (TD)</t>
  </si>
  <si>
    <t>apr</t>
  </si>
  <si>
    <t>Operational (T&amp;D)</t>
  </si>
  <si>
    <t>Attendees</t>
  </si>
  <si>
    <t>No. of Placements</t>
  </si>
  <si>
    <t xml:space="preserve">Invalid Reason </t>
  </si>
  <si>
    <t>Work Exigencies</t>
  </si>
  <si>
    <t>Childcare leave</t>
  </si>
  <si>
    <t>Compassionate Leave</t>
  </si>
  <si>
    <t>Training Days</t>
  </si>
  <si>
    <t>ATTENDANCE</t>
  </si>
  <si>
    <t>COURSES</t>
  </si>
  <si>
    <t>Course Breakdown</t>
  </si>
  <si>
    <t xml:space="preserve">TRAINING DURATION </t>
  </si>
  <si>
    <t>Jan (34)</t>
  </si>
  <si>
    <t>Feb (34)</t>
  </si>
  <si>
    <t>Mar (46)</t>
  </si>
  <si>
    <t xml:space="preserve">Feb </t>
  </si>
  <si>
    <t xml:space="preserve">Mar </t>
  </si>
  <si>
    <t xml:space="preserve">Apr </t>
  </si>
  <si>
    <t>Onboarding*</t>
  </si>
  <si>
    <t>Apr (32)</t>
  </si>
  <si>
    <t>Jan (1013)</t>
  </si>
  <si>
    <t>Feb (1000)</t>
  </si>
  <si>
    <t>Mar (786)</t>
  </si>
  <si>
    <t>Apr (505)</t>
  </si>
  <si>
    <t>Failures</t>
  </si>
  <si>
    <t>T Days</t>
  </si>
  <si>
    <t>by Programme Type</t>
  </si>
  <si>
    <t>Attendance</t>
  </si>
  <si>
    <t>Exclude Industry</t>
  </si>
  <si>
    <t xml:space="preserve">Absenteeism </t>
  </si>
  <si>
    <t xml:space="preserve">ABSENTEEISM </t>
  </si>
  <si>
    <t>Training Days ID</t>
  </si>
  <si>
    <t>Medical/Hospitalization Leave</t>
  </si>
  <si>
    <t>Partnership</t>
  </si>
  <si>
    <t>SgWA</t>
  </si>
  <si>
    <t>Course Conducted</t>
  </si>
  <si>
    <t>attendees</t>
  </si>
  <si>
    <t>absent</t>
  </si>
  <si>
    <t xml:space="preserve">Safety </t>
  </si>
  <si>
    <t>No. of Attendees
(exclude Absentees)</t>
  </si>
  <si>
    <t>feb</t>
  </si>
  <si>
    <t>No. Penalties</t>
  </si>
  <si>
    <t>No. of Absentees</t>
  </si>
  <si>
    <t xml:space="preserve">jan </t>
  </si>
  <si>
    <t xml:space="preserve">overall </t>
  </si>
  <si>
    <t>safety</t>
  </si>
  <si>
    <t>Jan17</t>
  </si>
  <si>
    <t>Jan18</t>
  </si>
  <si>
    <t>Feb17</t>
  </si>
  <si>
    <t>Feb18</t>
  </si>
  <si>
    <t>Mar17</t>
  </si>
  <si>
    <t>Mar18</t>
  </si>
  <si>
    <t>Apr17</t>
  </si>
  <si>
    <t>Apr18</t>
  </si>
  <si>
    <t>May17</t>
  </si>
  <si>
    <t>May18</t>
  </si>
  <si>
    <t>Jun17</t>
  </si>
  <si>
    <t>Jun18</t>
  </si>
  <si>
    <t>Jul17</t>
  </si>
  <si>
    <t>Jul18</t>
  </si>
  <si>
    <t>Aug17</t>
  </si>
  <si>
    <t>Aug18</t>
  </si>
  <si>
    <t>Sep17</t>
  </si>
  <si>
    <t>Sep18</t>
  </si>
  <si>
    <t>Oct17</t>
  </si>
  <si>
    <t>Oct18</t>
  </si>
  <si>
    <t>Nov17</t>
  </si>
  <si>
    <t>Nov18</t>
  </si>
  <si>
    <t>Dec17</t>
  </si>
  <si>
    <t>Dec18</t>
  </si>
  <si>
    <t xml:space="preserve">2017 vs 2018 Courses Conducted </t>
  </si>
  <si>
    <t>2017</t>
  </si>
  <si>
    <t>Medical/Hospitalization Leave ('17)</t>
  </si>
  <si>
    <t>SAFETY</t>
  </si>
  <si>
    <t>PROCUREMENT</t>
  </si>
  <si>
    <t>LDP</t>
  </si>
  <si>
    <t>IP</t>
  </si>
  <si>
    <t>FP</t>
  </si>
  <si>
    <t>Respondents</t>
  </si>
  <si>
    <t>A/Total</t>
  </si>
  <si>
    <t xml:space="preserve">Avg Score </t>
  </si>
  <si>
    <t xml:space="preserve">*Avg Score </t>
  </si>
  <si>
    <t>Total</t>
  </si>
  <si>
    <t xml:space="preserve">Annual Evaluation </t>
  </si>
  <si>
    <t xml:space="preserve">Scoring (%):
Delivery </t>
  </si>
  <si>
    <t>Scoring (%):
Content</t>
  </si>
  <si>
    <t>Scoring (%):
Site Visit</t>
  </si>
  <si>
    <t>Scoring (%):
Facilities</t>
  </si>
  <si>
    <t>Scoring (%):
Admin</t>
  </si>
  <si>
    <t>Overall Average 
(%)</t>
  </si>
  <si>
    <t>wsq</t>
  </si>
  <si>
    <t>jan</t>
  </si>
  <si>
    <t>procurement</t>
  </si>
  <si>
    <t>sojt</t>
  </si>
  <si>
    <t>ldp</t>
  </si>
  <si>
    <t>ip</t>
  </si>
  <si>
    <t>fp</t>
  </si>
  <si>
    <t>No of attendees</t>
  </si>
  <si>
    <t>Scoring delivery</t>
  </si>
  <si>
    <t>Scoring content</t>
  </si>
  <si>
    <t>Scoring site visit</t>
  </si>
  <si>
    <t>Facilities</t>
  </si>
  <si>
    <t>Administration</t>
  </si>
  <si>
    <t>FY18 Q1</t>
  </si>
  <si>
    <t xml:space="preserve">*Weighted Average </t>
  </si>
  <si>
    <t>2018 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</si>
</sst>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10"/>
      <color theme="8"/>
      <name val="Calibri"/>
      <family val="2"/>
      <scheme val="minor"/>
    </font>
    <font>
      <b/>
      <sz val="10"/>
      <color theme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C0000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rgb="FF1F4E7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lightUp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>
      <alignment horizontal="center" vertical="center" wrapText="1"/>
    </xf>
    <xf numFmtId="2" fontId="2" fillId="0" borderId="1" xfId="1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3" fillId="0" borderId="0" xfId="0" applyNumberFormat="1" applyFont="1" applyFill="1" applyBorder="1" applyAlignment="1">
      <alignment horizontal="left" vertical="center" wrapText="1"/>
    </xf>
    <xf numFmtId="2" fontId="3" fillId="0" borderId="0" xfId="0" applyNumberFormat="1" applyFont="1" applyFill="1" applyBorder="1" applyAlignment="1">
      <alignment horizontal="left" vertical="center" wrapText="1"/>
    </xf>
    <xf numFmtId="2" fontId="3" fillId="0" borderId="0" xfId="1" applyNumberFormat="1" applyFont="1" applyFill="1" applyBorder="1" applyAlignment="1">
      <alignment horizontal="left" vertical="center" wrapText="1"/>
    </xf>
    <xf numFmtId="0" fontId="9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9" fontId="3" fillId="0" borderId="0" xfId="6" applyFont="1" applyAlignment="1">
      <alignment vertical="center"/>
    </xf>
    <xf numFmtId="9" fontId="3" fillId="0" borderId="0" xfId="0" applyNumberFormat="1" applyFont="1"/>
    <xf numFmtId="1" fontId="3" fillId="0" borderId="0" xfId="0" applyNumberFormat="1" applyFont="1"/>
    <xf numFmtId="10" fontId="3" fillId="0" borderId="0" xfId="0" applyNumberFormat="1" applyFont="1"/>
    <xf numFmtId="9" fontId="3" fillId="0" borderId="0" xfId="6" applyFont="1"/>
    <xf numFmtId="2" fontId="2" fillId="0" borderId="0" xfId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0" borderId="0" xfId="0" applyFont="1"/>
    <xf numFmtId="0" fontId="10" fillId="0" borderId="0" xfId="0" applyFont="1"/>
    <xf numFmtId="0" fontId="13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0" fillId="2" borderId="0" xfId="0" applyFill="1"/>
    <xf numFmtId="49" fontId="3" fillId="0" borderId="0" xfId="0" applyNumberFormat="1" applyFont="1"/>
    <xf numFmtId="0" fontId="2" fillId="0" borderId="0" xfId="0" applyFont="1" applyAlignment="1">
      <alignment horizontal="left"/>
    </xf>
    <xf numFmtId="0" fontId="0" fillId="0" borderId="0" xfId="0"/>
    <xf numFmtId="49" fontId="7" fillId="0" borderId="0" xfId="0" applyNumberFormat="1" applyFont="1"/>
    <xf numFmtId="9" fontId="0" fillId="0" borderId="0" xfId="6" applyFont="1"/>
    <xf numFmtId="164" fontId="3" fillId="0" borderId="0" xfId="0" applyNumberFormat="1" applyFont="1"/>
    <xf numFmtId="0" fontId="3" fillId="0" borderId="1" xfId="0" applyFont="1" applyBorder="1"/>
    <xf numFmtId="164" fontId="0" fillId="0" borderId="0" xfId="6" applyNumberFormat="1" applyFont="1"/>
    <xf numFmtId="9" fontId="0" fillId="0" borderId="0" xfId="0" applyNumberFormat="1"/>
    <xf numFmtId="9" fontId="0" fillId="2" borderId="0" xfId="6" applyFont="1" applyFill="1"/>
    <xf numFmtId="0" fontId="0" fillId="0" borderId="0" xfId="0" applyFill="1"/>
    <xf numFmtId="9" fontId="0" fillId="0" borderId="0" xfId="6" applyFont="1" applyFill="1"/>
    <xf numFmtId="0" fontId="0" fillId="4" borderId="0" xfId="0" applyFill="1"/>
    <xf numFmtId="0" fontId="15" fillId="0" borderId="2" xfId="0" applyFont="1" applyBorder="1" applyAlignment="1">
      <alignment vertical="center" wrapText="1"/>
    </xf>
    <xf numFmtId="0" fontId="15" fillId="0" borderId="3" xfId="0" applyFont="1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9" fontId="15" fillId="0" borderId="5" xfId="0" applyNumberFormat="1" applyFont="1" applyBorder="1" applyAlignment="1">
      <alignment vertical="center" wrapText="1"/>
    </xf>
    <xf numFmtId="10" fontId="15" fillId="0" borderId="5" xfId="0" applyNumberFormat="1" applyFont="1" applyBorder="1" applyAlignment="1">
      <alignment vertical="center" wrapText="1"/>
    </xf>
    <xf numFmtId="10" fontId="0" fillId="0" borderId="0" xfId="6" applyNumberFormat="1" applyFont="1"/>
    <xf numFmtId="164" fontId="3" fillId="0" borderId="1" xfId="6" applyNumberFormat="1" applyFont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3" borderId="1" xfId="0" applyNumberFormat="1" applyFont="1" applyFill="1" applyBorder="1"/>
    <xf numFmtId="164" fontId="2" fillId="3" borderId="1" xfId="6" applyNumberFormat="1" applyFont="1" applyFill="1" applyBorder="1"/>
    <xf numFmtId="9" fontId="0" fillId="2" borderId="0" xfId="0" applyNumberFormat="1" applyFill="1"/>
    <xf numFmtId="0" fontId="3" fillId="5" borderId="1" xfId="0" applyFont="1" applyFill="1" applyBorder="1"/>
    <xf numFmtId="164" fontId="3" fillId="5" borderId="1" xfId="6" applyNumberFormat="1" applyFont="1" applyFill="1" applyBorder="1"/>
    <xf numFmtId="0" fontId="3" fillId="0" borderId="0" xfId="0" applyFont="1" applyAlignment="1">
      <alignment horizontal="right"/>
    </xf>
    <xf numFmtId="0" fontId="3" fillId="0" borderId="1" xfId="0" applyFont="1" applyFill="1" applyBorder="1"/>
    <xf numFmtId="164" fontId="3" fillId="0" borderId="1" xfId="6" applyNumberFormat="1" applyFont="1" applyFill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Fill="1" applyBorder="1"/>
    <xf numFmtId="164" fontId="2" fillId="0" borderId="1" xfId="0" applyNumberFormat="1" applyFont="1" applyFill="1" applyBorder="1"/>
    <xf numFmtId="0" fontId="2" fillId="0" borderId="0" xfId="0" applyFont="1" applyAlignment="1">
      <alignment horizontal="center"/>
    </xf>
  </cellXfs>
  <cellStyles count="7">
    <cellStyle name="Comma" xfId="1" builtinId="3"/>
    <cellStyle name="Currency 2" xfId="2"/>
    <cellStyle name="Normal" xfId="0" builtinId="0"/>
    <cellStyle name="Normal 2" xfId="3"/>
    <cellStyle name="Normal 2 2" xfId="4"/>
    <cellStyle name="Normal 4" xfId="5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200" b="1"/>
              <a:t>Course Breakdown (by Programme Type)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Charts'!$B$46</c:f>
              <c:strCache>
                <c:ptCount val="1"/>
                <c:pt idx="0">
                  <c:v>Jan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Charts'!$A$47:$A$55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Onboarding*</c:v>
                </c:pt>
              </c:strCache>
            </c:strRef>
          </c:cat>
          <c:val>
            <c:numRef>
              <c:f>'DATA Charts'!$B$47:$B$55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12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F8-4893-9931-72A23DA0703C}"/>
            </c:ext>
          </c:extLst>
        </c:ser>
        <c:ser>
          <c:idx val="1"/>
          <c:order val="1"/>
          <c:tx>
            <c:strRef>
              <c:f>'DATA Charts'!$C$46</c:f>
              <c:strCache>
                <c:ptCount val="1"/>
                <c:pt idx="0">
                  <c:v>Feb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Charts'!$A$47:$A$55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Onboarding*</c:v>
                </c:pt>
              </c:strCache>
            </c:strRef>
          </c:cat>
          <c:val>
            <c:numRef>
              <c:f>'DATA Charts'!$C$47:$C$55</c:f>
              <c:numCache>
                <c:formatCode>General</c:formatCode>
                <c:ptCount val="9"/>
                <c:pt idx="0">
                  <c:v>5</c:v>
                </c:pt>
                <c:pt idx="1">
                  <c:v>1</c:v>
                </c:pt>
                <c:pt idx="2">
                  <c:v>14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F8-4893-9931-72A23DA0703C}"/>
            </c:ext>
          </c:extLst>
        </c:ser>
        <c:ser>
          <c:idx val="2"/>
          <c:order val="2"/>
          <c:tx>
            <c:strRef>
              <c:f>'DATA Charts'!$D$46</c:f>
              <c:strCache>
                <c:ptCount val="1"/>
                <c:pt idx="0">
                  <c:v>Mar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Charts'!$A$47:$A$55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Onboarding*</c:v>
                </c:pt>
              </c:strCache>
            </c:strRef>
          </c:cat>
          <c:val>
            <c:numRef>
              <c:f>'DATA Charts'!$D$47:$D$55</c:f>
              <c:numCache>
                <c:formatCode>General</c:formatCode>
                <c:ptCount val="9"/>
                <c:pt idx="0">
                  <c:v>7</c:v>
                </c:pt>
                <c:pt idx="1">
                  <c:v>1</c:v>
                </c:pt>
                <c:pt idx="2">
                  <c:v>16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2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F8-4893-9931-72A23DA0703C}"/>
            </c:ext>
          </c:extLst>
        </c:ser>
        <c:ser>
          <c:idx val="3"/>
          <c:order val="3"/>
          <c:tx>
            <c:strRef>
              <c:f>'DATA Charts'!$E$46</c:f>
              <c:strCache>
                <c:ptCount val="1"/>
                <c:pt idx="0">
                  <c:v>Apr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Charts'!$A$47:$A$55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Onboarding*</c:v>
                </c:pt>
              </c:strCache>
            </c:strRef>
          </c:cat>
          <c:val>
            <c:numRef>
              <c:f>'DATA Charts'!$E$47:$E$55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11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F8-4893-9931-72A23DA07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59399343"/>
        <c:axId val="459398095"/>
      </c:barChart>
      <c:catAx>
        <c:axId val="45939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8095"/>
        <c:crosses val="autoZero"/>
        <c:auto val="1"/>
        <c:lblAlgn val="ctr"/>
        <c:lblOffset val="100"/>
        <c:noMultiLvlLbl val="0"/>
      </c:catAx>
      <c:valAx>
        <c:axId val="45939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9399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Penalty Issued</a:t>
            </a:r>
          </a:p>
          <a:p>
            <a:pPr>
              <a:defRPr sz="1200"/>
            </a:pPr>
            <a:r>
              <a:rPr lang="en-US" sz="1200" baseline="0"/>
              <a:t>Jan - Apr 2018</a:t>
            </a:r>
            <a:endParaRPr lang="en-US" sz="12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Charts'!$A$207</c:f>
              <c:strCache>
                <c:ptCount val="1"/>
                <c:pt idx="0">
                  <c:v>No. of  Absentees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Charts'!$B$206:$E$206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Charts'!$B$207:$E$207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3-42C6-AAA7-118447B6E7F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056231199"/>
        <c:axId val="2056229119"/>
      </c:barChart>
      <c:lineChart>
        <c:grouping val="standard"/>
        <c:varyColors val="0"/>
        <c:ser>
          <c:idx val="1"/>
          <c:order val="1"/>
          <c:tx>
            <c:strRef>
              <c:f>'DATA Charts'!$A$208</c:f>
              <c:strCache>
                <c:ptCount val="1"/>
                <c:pt idx="0">
                  <c:v>No. of Penalty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Charts'!$B$206:$E$206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Charts'!$B$208:$E$208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53-42C6-AAA7-118447B6E7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3273711"/>
        <c:axId val="1783273295"/>
      </c:lineChart>
      <c:catAx>
        <c:axId val="205623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29119"/>
        <c:crosses val="autoZero"/>
        <c:auto val="1"/>
        <c:lblAlgn val="ctr"/>
        <c:lblOffset val="100"/>
        <c:noMultiLvlLbl val="0"/>
      </c:catAx>
      <c:valAx>
        <c:axId val="2056229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Absentees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6231199"/>
        <c:crosses val="autoZero"/>
        <c:crossBetween val="between"/>
      </c:valAx>
      <c:valAx>
        <c:axId val="17832732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Penalties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3273711"/>
        <c:crosses val="max"/>
        <c:crossBetween val="between"/>
        <c:majorUnit val="1"/>
      </c:valAx>
      <c:catAx>
        <c:axId val="178327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8327329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Course Conducted (by Category)</a:t>
            </a:r>
          </a:p>
          <a:p>
            <a:pPr>
              <a:defRPr sz="1200"/>
            </a:pPr>
            <a:r>
              <a:rPr lang="en-US" sz="1200"/>
              <a:t>Jan - Apr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Charts'!$A$3</c:f>
              <c:strCache>
                <c:ptCount val="1"/>
                <c:pt idx="0">
                  <c:v>Operational (TD)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64A2-4C9D-8A47-6733A21E7E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Charts'!$B$2:$E$2</c:f>
              <c:strCache>
                <c:ptCount val="4"/>
                <c:pt idx="0">
                  <c:v>Jan (34)</c:v>
                </c:pt>
                <c:pt idx="1">
                  <c:v>Feb (34)</c:v>
                </c:pt>
                <c:pt idx="2">
                  <c:v>Mar (46)</c:v>
                </c:pt>
                <c:pt idx="3">
                  <c:v>Apr (32)</c:v>
                </c:pt>
              </c:strCache>
            </c:strRef>
          </c:cat>
          <c:val>
            <c:numRef>
              <c:f>'DATA Charts'!$B$3:$E$3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A2-4C9D-8A47-6733A21E7EAE}"/>
            </c:ext>
          </c:extLst>
        </c:ser>
        <c:ser>
          <c:idx val="1"/>
          <c:order val="1"/>
          <c:tx>
            <c:strRef>
              <c:f>'DATA Charts'!$A$4</c:f>
              <c:strCache>
                <c:ptCount val="1"/>
                <c:pt idx="0">
                  <c:v>Organisational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Charts'!$B$2:$E$2</c:f>
              <c:strCache>
                <c:ptCount val="4"/>
                <c:pt idx="0">
                  <c:v>Jan (34)</c:v>
                </c:pt>
                <c:pt idx="1">
                  <c:v>Feb (34)</c:v>
                </c:pt>
                <c:pt idx="2">
                  <c:v>Mar (46)</c:v>
                </c:pt>
                <c:pt idx="3">
                  <c:v>Apr (32)</c:v>
                </c:pt>
              </c:strCache>
            </c:strRef>
          </c:cat>
          <c:val>
            <c:numRef>
              <c:f>'DATA Charts'!$B$4:$E$4</c:f>
              <c:numCache>
                <c:formatCode>General</c:formatCode>
                <c:ptCount val="4"/>
                <c:pt idx="0">
                  <c:v>19</c:v>
                </c:pt>
                <c:pt idx="1">
                  <c:v>24</c:v>
                </c:pt>
                <c:pt idx="2">
                  <c:v>26</c:v>
                </c:pt>
                <c:pt idx="3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A2-4C9D-8A47-6733A21E7EAE}"/>
            </c:ext>
          </c:extLst>
        </c:ser>
        <c:ser>
          <c:idx val="2"/>
          <c:order val="2"/>
          <c:tx>
            <c:strRef>
              <c:f>'DATA Charts'!$A$5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Charts'!$B$2:$E$2</c:f>
              <c:strCache>
                <c:ptCount val="4"/>
                <c:pt idx="0">
                  <c:v>Jan (34)</c:v>
                </c:pt>
                <c:pt idx="1">
                  <c:v>Feb (34)</c:v>
                </c:pt>
                <c:pt idx="2">
                  <c:v>Mar (46)</c:v>
                </c:pt>
                <c:pt idx="3">
                  <c:v>Apr (32)</c:v>
                </c:pt>
              </c:strCache>
            </c:strRef>
          </c:cat>
          <c:val>
            <c:numRef>
              <c:f>'DATA Charts'!$B$5:$E$5</c:f>
              <c:numCache>
                <c:formatCode>General</c:formatCode>
                <c:ptCount val="4"/>
                <c:pt idx="0">
                  <c:v>14</c:v>
                </c:pt>
                <c:pt idx="1">
                  <c:v>7</c:v>
                </c:pt>
                <c:pt idx="2">
                  <c:v>15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A2-4C9D-8A47-6733A21E7EA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35168512"/>
        <c:axId val="135172256"/>
      </c:barChart>
      <c:catAx>
        <c:axId val="13516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72256"/>
        <c:crosses val="autoZero"/>
        <c:auto val="1"/>
        <c:lblAlgn val="ctr"/>
        <c:lblOffset val="100"/>
        <c:noMultiLvlLbl val="0"/>
      </c:catAx>
      <c:valAx>
        <c:axId val="1351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Absenteeism Reasons</a:t>
            </a:r>
          </a:p>
          <a:p>
            <a:pPr>
              <a:defRPr/>
            </a:pPr>
            <a:r>
              <a:rPr lang="en-US"/>
              <a:t>Jan - Apr</a:t>
            </a:r>
            <a:r>
              <a:rPr lang="en-US" baseline="0"/>
              <a:t> 2018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Charts'!$A$235</c:f>
              <c:strCache>
                <c:ptCount val="1"/>
                <c:pt idx="0">
                  <c:v>Invalid Reason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Charts'!$B$234:$E$234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Charts'!$B$235:$E$235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66-4770-808D-42A94BEE2097}"/>
            </c:ext>
          </c:extLst>
        </c:ser>
        <c:ser>
          <c:idx val="1"/>
          <c:order val="1"/>
          <c:tx>
            <c:strRef>
              <c:f>'DATA Charts'!$A$236</c:f>
              <c:strCache>
                <c:ptCount val="1"/>
                <c:pt idx="0">
                  <c:v>Work Exigencies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Charts'!$B$234:$E$234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Charts'!$B$236:$E$236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66-4770-808D-42A94BEE2097}"/>
            </c:ext>
          </c:extLst>
        </c:ser>
        <c:ser>
          <c:idx val="2"/>
          <c:order val="2"/>
          <c:tx>
            <c:strRef>
              <c:f>'DATA Charts'!$A$237</c:f>
              <c:strCache>
                <c:ptCount val="1"/>
                <c:pt idx="0">
                  <c:v>Childcare leave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Charts'!$B$234:$E$234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Charts'!$B$237:$E$237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66-4770-808D-42A94BEE2097}"/>
            </c:ext>
          </c:extLst>
        </c:ser>
        <c:ser>
          <c:idx val="3"/>
          <c:order val="3"/>
          <c:tx>
            <c:strRef>
              <c:f>'DATA Charts'!$A$238</c:f>
              <c:strCache>
                <c:ptCount val="1"/>
                <c:pt idx="0">
                  <c:v>Medical/Hospitalization Leave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Charts'!$B$234:$E$234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Charts'!$B$238:$E$238</c:f>
              <c:numCache>
                <c:formatCode>General</c:formatCode>
                <c:ptCount val="4"/>
                <c:pt idx="0">
                  <c:v>6</c:v>
                </c:pt>
                <c:pt idx="1">
                  <c:v>4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966-4770-808D-42A94BEE2097}"/>
            </c:ext>
          </c:extLst>
        </c:ser>
        <c:ser>
          <c:idx val="4"/>
          <c:order val="4"/>
          <c:tx>
            <c:strRef>
              <c:f>'DATA Charts'!$A$239</c:f>
              <c:strCache>
                <c:ptCount val="1"/>
                <c:pt idx="0">
                  <c:v>Compassionate Leave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Charts'!$B$234:$E$234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Charts'!$B$239:$E$239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966-4770-808D-42A94BEE209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5"/>
        <c:overlap val="100"/>
        <c:axId val="1026790927"/>
        <c:axId val="1026796335"/>
      </c:barChart>
      <c:catAx>
        <c:axId val="1026790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6335"/>
        <c:crosses val="autoZero"/>
        <c:auto val="1"/>
        <c:lblAlgn val="ctr"/>
        <c:lblOffset val="100"/>
        <c:noMultiLvlLbl val="0"/>
      </c:catAx>
      <c:valAx>
        <c:axId val="102679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Absentees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790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Training Days (Industry)</a:t>
            </a:r>
          </a:p>
          <a:p>
            <a:pPr>
              <a:defRPr sz="1400"/>
            </a:pPr>
            <a:r>
              <a:rPr lang="en-US" sz="1400"/>
              <a:t>2017 vs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Charts'!$A$290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Charts'!$B$289:$M$289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767</c:v>
                </c:pt>
                <c:pt idx="9">
                  <c:v>910</c:v>
                </c:pt>
                <c:pt idx="10">
                  <c:v>718</c:v>
                </c:pt>
                <c:pt idx="11">
                  <c:v>282</c:v>
                </c:pt>
              </c:strCache>
            </c:strRef>
          </c:cat>
          <c:val>
            <c:numRef>
              <c:f>'DATA Charts'!$B$290:$M$290</c:f>
              <c:numCache>
                <c:formatCode>General</c:formatCode>
                <c:ptCount val="12"/>
                <c:pt idx="0">
                  <c:v>64</c:v>
                </c:pt>
                <c:pt idx="1">
                  <c:v>69</c:v>
                </c:pt>
                <c:pt idx="2">
                  <c:v>402</c:v>
                </c:pt>
                <c:pt idx="3">
                  <c:v>128</c:v>
                </c:pt>
                <c:pt idx="4">
                  <c:v>305</c:v>
                </c:pt>
                <c:pt idx="5">
                  <c:v>112</c:v>
                </c:pt>
                <c:pt idx="6">
                  <c:v>2158</c:v>
                </c:pt>
                <c:pt idx="7">
                  <c:v>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4-4A56-9C3F-6B33FB67CC0A}"/>
            </c:ext>
          </c:extLst>
        </c:ser>
        <c:ser>
          <c:idx val="1"/>
          <c:order val="1"/>
          <c:tx>
            <c:strRef>
              <c:f>'DATA Charts'!$A$291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2.136752136752137E-3"/>
                  <c:y val="-3.647416413373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0-31D0-4AD7-AB82-109AB80B86D8}"/>
                </c:ext>
              </c:extLst>
            </c:dLbl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Charts'!$B$289:$M$289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767</c:v>
                </c:pt>
                <c:pt idx="9">
                  <c:v>910</c:v>
                </c:pt>
                <c:pt idx="10">
                  <c:v>718</c:v>
                </c:pt>
                <c:pt idx="11">
                  <c:v>282</c:v>
                </c:pt>
              </c:strCache>
            </c:strRef>
          </c:cat>
          <c:val>
            <c:numRef>
              <c:f>'DATA Charts'!$B$291:$M$291</c:f>
              <c:numCache>
                <c:formatCode>General</c:formatCode>
                <c:ptCount val="12"/>
                <c:pt idx="0">
                  <c:v>190</c:v>
                </c:pt>
                <c:pt idx="1">
                  <c:v>290</c:v>
                </c:pt>
                <c:pt idx="2">
                  <c:v>274</c:v>
                </c:pt>
                <c:pt idx="3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D4-4A56-9C3F-6B33FB67CC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5631807"/>
        <c:axId val="5626815"/>
      </c:barChart>
      <c:catAx>
        <c:axId val="56318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26815"/>
        <c:crosses val="autoZero"/>
        <c:auto val="1"/>
        <c:lblAlgn val="ctr"/>
        <c:lblOffset val="100"/>
        <c:noMultiLvlLbl val="0"/>
      </c:catAx>
      <c:valAx>
        <c:axId val="5626815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No. of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807"/>
        <c:crosses val="autoZero"/>
        <c:crossBetween val="between"/>
        <c:majorUnit val="200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Training Days Breakdown (Industry)</a:t>
            </a:r>
          </a:p>
          <a:p>
            <a:pPr>
              <a:defRPr sz="1400"/>
            </a:pPr>
            <a:r>
              <a:rPr lang="en-US" sz="1400"/>
              <a:t>Partnership vs SgWA</a:t>
            </a:r>
          </a:p>
          <a:p>
            <a:pPr>
              <a:defRPr sz="1400"/>
            </a:pPr>
            <a:r>
              <a:rPr lang="en-US" sz="1400"/>
              <a:t>Jan - Apr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Charts'!$A$294</c:f>
              <c:strCache>
                <c:ptCount val="1"/>
                <c:pt idx="0">
                  <c:v>Partnership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Charts'!$B$293:$M$293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'DATA Charts'!$B$294:$M$294</c:f>
              <c:numCache>
                <c:formatCode>General</c:formatCode>
                <c:ptCount val="12"/>
                <c:pt idx="0">
                  <c:v>90</c:v>
                </c:pt>
                <c:pt idx="1">
                  <c:v>112</c:v>
                </c:pt>
                <c:pt idx="2">
                  <c:v>262</c:v>
                </c:pt>
                <c:pt idx="3">
                  <c:v>134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A1-43B6-B885-41D5C8CD73E9}"/>
            </c:ext>
          </c:extLst>
        </c:ser>
        <c:ser>
          <c:idx val="1"/>
          <c:order val="1"/>
          <c:tx>
            <c:strRef>
              <c:f>'DATA Charts'!$A$295</c:f>
              <c:strCache>
                <c:ptCount val="1"/>
                <c:pt idx="0">
                  <c:v>SgWA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Charts'!$B$293:$M$293</c:f>
              <c:strCache>
                <c:ptCount val="8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'DATA Charts'!$B$295:$M$295</c:f>
              <c:numCache>
                <c:formatCode>General</c:formatCode>
                <c:ptCount val="12"/>
                <c:pt idx="0">
                  <c:v>100</c:v>
                </c:pt>
                <c:pt idx="1">
                  <c:v>178</c:v>
                </c:pt>
                <c:pt idx="2">
                  <c:v>12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A1-43B6-B885-41D5C8CD73E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959615"/>
        <c:axId val="9956703"/>
      </c:barChart>
      <c:catAx>
        <c:axId val="9959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6703"/>
        <c:crosses val="autoZero"/>
        <c:auto val="1"/>
        <c:lblAlgn val="ctr"/>
        <c:lblOffset val="100"/>
        <c:noMultiLvlLbl val="0"/>
      </c:catAx>
      <c:valAx>
        <c:axId val="995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No. of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96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Attendance</a:t>
            </a:r>
          </a:p>
          <a:p>
            <a:pPr>
              <a:defRPr sz="1400"/>
            </a:pPr>
            <a:r>
              <a:rPr lang="en-US" sz="1400"/>
              <a:t>2017 vs 2018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Charts'!$A$318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Charts'!$B$317:$M$317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379</c:v>
                </c:pt>
                <c:pt idx="9">
                  <c:v>360</c:v>
                </c:pt>
                <c:pt idx="10">
                  <c:v>299</c:v>
                </c:pt>
                <c:pt idx="11">
                  <c:v>71</c:v>
                </c:pt>
              </c:strCache>
            </c:strRef>
          </c:cat>
          <c:val>
            <c:numRef>
              <c:f>'DATA Charts'!$B$318:$M$318</c:f>
              <c:numCache>
                <c:formatCode>General</c:formatCode>
                <c:ptCount val="12"/>
                <c:pt idx="0">
                  <c:v>64</c:v>
                </c:pt>
                <c:pt idx="1">
                  <c:v>23</c:v>
                </c:pt>
                <c:pt idx="2">
                  <c:v>139</c:v>
                </c:pt>
                <c:pt idx="3">
                  <c:v>32</c:v>
                </c:pt>
                <c:pt idx="4">
                  <c:v>195</c:v>
                </c:pt>
                <c:pt idx="5">
                  <c:v>56</c:v>
                </c:pt>
                <c:pt idx="6">
                  <c:v>400</c:v>
                </c:pt>
                <c:pt idx="7">
                  <c:v>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66-489A-8BA8-7BAA1812C179}"/>
            </c:ext>
          </c:extLst>
        </c:ser>
        <c:ser>
          <c:idx val="1"/>
          <c:order val="1"/>
          <c:tx>
            <c:strRef>
              <c:f>'DATA Charts'!$A$319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Charts'!$B$317:$M$317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379</c:v>
                </c:pt>
                <c:pt idx="9">
                  <c:v>360</c:v>
                </c:pt>
                <c:pt idx="10">
                  <c:v>299</c:v>
                </c:pt>
                <c:pt idx="11">
                  <c:v>71</c:v>
                </c:pt>
              </c:strCache>
            </c:strRef>
          </c:cat>
          <c:val>
            <c:numRef>
              <c:f>'DATA Charts'!$B$319:$M$319</c:f>
              <c:numCache>
                <c:formatCode>General</c:formatCode>
                <c:ptCount val="12"/>
                <c:pt idx="0">
                  <c:v>140</c:v>
                </c:pt>
                <c:pt idx="1">
                  <c:v>126</c:v>
                </c:pt>
                <c:pt idx="2">
                  <c:v>178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66-489A-8BA8-7BAA1812C1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639791"/>
        <c:axId val="6641455"/>
      </c:barChart>
      <c:catAx>
        <c:axId val="6639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1455"/>
        <c:crosses val="autoZero"/>
        <c:auto val="1"/>
        <c:lblAlgn val="ctr"/>
        <c:lblOffset val="100"/>
        <c:noMultiLvlLbl val="0"/>
      </c:catAx>
      <c:valAx>
        <c:axId val="66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Attendees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9791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Attendance (Industry)</a:t>
            </a:r>
          </a:p>
          <a:p>
            <a:pPr>
              <a:defRPr sz="1400"/>
            </a:pPr>
            <a:r>
              <a:rPr lang="en-US" sz="1400"/>
              <a:t>Partnership vs SgWA</a:t>
            </a:r>
          </a:p>
          <a:p>
            <a:pPr>
              <a:defRPr sz="1400"/>
            </a:pPr>
            <a:r>
              <a:rPr lang="en-US" sz="1400"/>
              <a:t>Jan - Apr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Charts'!$A$322</c:f>
              <c:strCache>
                <c:ptCount val="1"/>
                <c:pt idx="0">
                  <c:v>Partnership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Charts'!$B$321:$M$321</c:f>
              <c:strCache>
                <c:ptCount val="8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'DATA Charts'!$B$322:$M$322</c:f>
              <c:numCache>
                <c:formatCode>General</c:formatCode>
                <c:ptCount val="12"/>
                <c:pt idx="0">
                  <c:v>90</c:v>
                </c:pt>
                <c:pt idx="1">
                  <c:v>60</c:v>
                </c:pt>
                <c:pt idx="2">
                  <c:v>166</c:v>
                </c:pt>
                <c:pt idx="3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77-4F13-BCBF-C5937FDDA802}"/>
            </c:ext>
          </c:extLst>
        </c:ser>
        <c:ser>
          <c:idx val="1"/>
          <c:order val="1"/>
          <c:tx>
            <c:strRef>
              <c:f>'DATA Charts'!$A$323</c:f>
              <c:strCache>
                <c:ptCount val="1"/>
                <c:pt idx="0">
                  <c:v>SgWA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Charts'!$B$321:$M$321</c:f>
              <c:strCache>
                <c:ptCount val="8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</c:strCache>
            </c:strRef>
          </c:cat>
          <c:val>
            <c:numRef>
              <c:f>'DATA Charts'!$B$323:$M$323</c:f>
              <c:numCache>
                <c:formatCode>General</c:formatCode>
                <c:ptCount val="12"/>
                <c:pt idx="0">
                  <c:v>50</c:v>
                </c:pt>
                <c:pt idx="1">
                  <c:v>66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77-4F13-BCBF-C5937FDDA80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1215"/>
        <c:axId val="4996207"/>
      </c:barChart>
      <c:catAx>
        <c:axId val="499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207"/>
        <c:crosses val="autoZero"/>
        <c:auto val="1"/>
        <c:lblAlgn val="ctr"/>
        <c:lblOffset val="100"/>
        <c:noMultiLvlLbl val="0"/>
      </c:catAx>
      <c:valAx>
        <c:axId val="499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Attendees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121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Courses Conducted (Industry)</a:t>
            </a:r>
          </a:p>
          <a:p>
            <a:pPr>
              <a:defRPr sz="1400"/>
            </a:pPr>
            <a:r>
              <a:rPr lang="en-US" sz="1400"/>
              <a:t>2017 vs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Charts'!$A$346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Charts'!$B$345:$M$345</c:f>
              <c:strCache>
                <c:ptCount val="12"/>
                <c:pt idx="0">
                  <c:v>Jan 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</c:strCache>
            </c:strRef>
          </c:cat>
          <c:val>
            <c:numRef>
              <c:f>'DATA Charts'!$B$346:$M$346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5</c:v>
                </c:pt>
                <c:pt idx="3">
                  <c:v>2</c:v>
                </c:pt>
                <c:pt idx="4">
                  <c:v>5</c:v>
                </c:pt>
                <c:pt idx="5">
                  <c:v>3</c:v>
                </c:pt>
                <c:pt idx="6">
                  <c:v>10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8-4BFE-9F4E-C54B7A04BBE8}"/>
            </c:ext>
          </c:extLst>
        </c:ser>
        <c:ser>
          <c:idx val="1"/>
          <c:order val="1"/>
          <c:tx>
            <c:strRef>
              <c:f>'DATA Charts'!$A$347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Charts'!$B$345:$M$345</c:f>
              <c:strCache>
                <c:ptCount val="12"/>
                <c:pt idx="0">
                  <c:v>Jan 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8</c:v>
                </c:pt>
                <c:pt idx="9">
                  <c:v>8</c:v>
                </c:pt>
                <c:pt idx="10">
                  <c:v>6</c:v>
                </c:pt>
                <c:pt idx="11">
                  <c:v>3</c:v>
                </c:pt>
              </c:strCache>
            </c:strRef>
          </c:cat>
          <c:val>
            <c:numRef>
              <c:f>'DATA Charts'!$B$347:$M$347</c:f>
              <c:numCache>
                <c:formatCode>General</c:formatCode>
                <c:ptCount val="12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58-4BFE-9F4E-C54B7A04BBE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67"/>
        <c:overlap val="-43"/>
        <c:axId val="61582047"/>
        <c:axId val="61581215"/>
      </c:barChart>
      <c:catAx>
        <c:axId val="61582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1215"/>
        <c:crosses val="autoZero"/>
        <c:auto val="1"/>
        <c:lblAlgn val="ctr"/>
        <c:lblOffset val="100"/>
        <c:noMultiLvlLbl val="0"/>
      </c:catAx>
      <c:valAx>
        <c:axId val="6158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No. of Courses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82047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Courses Conducted (Industry)</a:t>
            </a:r>
          </a:p>
          <a:p>
            <a:pPr>
              <a:defRPr sz="1400"/>
            </a:pPr>
            <a:r>
              <a:rPr lang="en-US" sz="1400"/>
              <a:t>Jan</a:t>
            </a:r>
            <a:r>
              <a:rPr lang="en-US" sz="1400" baseline="0"/>
              <a:t> - Apr 2018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Charts'!$A$350</c:f>
              <c:strCache>
                <c:ptCount val="1"/>
                <c:pt idx="0">
                  <c:v>Partnership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Charts'!$B$349:$E$349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Charts'!$B$350:$E$350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B2-429F-9284-80BE0D0907BD}"/>
            </c:ext>
          </c:extLst>
        </c:ser>
        <c:ser>
          <c:idx val="1"/>
          <c:order val="1"/>
          <c:tx>
            <c:strRef>
              <c:f>'DATA Charts'!$A$351</c:f>
              <c:strCache>
                <c:ptCount val="1"/>
                <c:pt idx="0">
                  <c:v>SgWA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Charts'!$B$349:$E$349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Charts'!$B$351:$E$351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B2-429F-9284-80BE0D0907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95375"/>
        <c:axId val="4994543"/>
      </c:barChart>
      <c:catAx>
        <c:axId val="499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4543"/>
        <c:crosses val="autoZero"/>
        <c:auto val="1"/>
        <c:lblAlgn val="ctr"/>
        <c:lblOffset val="100"/>
        <c:noMultiLvlLbl val="0"/>
      </c:catAx>
      <c:valAx>
        <c:axId val="4994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No. of Courses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537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Courses Conducted</a:t>
            </a:r>
          </a:p>
          <a:p>
            <a:pPr>
              <a:defRPr b="1"/>
            </a:pPr>
            <a:r>
              <a:rPr lang="en-US" b="1"/>
              <a:t>2017 vs 2018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Charts'!$I$3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Charts'!$J$2:$U$2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Charts'!$J$3:$U$3</c:f>
              <c:numCache>
                <c:formatCode>General</c:formatCode>
                <c:ptCount val="12"/>
                <c:pt idx="0">
                  <c:v>35</c:v>
                </c:pt>
                <c:pt idx="1">
                  <c:v>30</c:v>
                </c:pt>
                <c:pt idx="2">
                  <c:v>44</c:v>
                </c:pt>
                <c:pt idx="3">
                  <c:v>26</c:v>
                </c:pt>
                <c:pt idx="4">
                  <c:v>26</c:v>
                </c:pt>
                <c:pt idx="5">
                  <c:v>32</c:v>
                </c:pt>
                <c:pt idx="6">
                  <c:v>51</c:v>
                </c:pt>
                <c:pt idx="7">
                  <c:v>47</c:v>
                </c:pt>
                <c:pt idx="8">
                  <c:v>61</c:v>
                </c:pt>
                <c:pt idx="9">
                  <c:v>62</c:v>
                </c:pt>
                <c:pt idx="10">
                  <c:v>52</c:v>
                </c:pt>
                <c:pt idx="1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31-4891-B93B-018CFCA39A02}"/>
            </c:ext>
          </c:extLst>
        </c:ser>
        <c:ser>
          <c:idx val="1"/>
          <c:order val="1"/>
          <c:tx>
            <c:strRef>
              <c:f>'DATA Charts'!$I$4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7030A0">
                  <a:alpha val="5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Charts'!$J$2:$U$2</c:f>
              <c:strCache>
                <c:ptCount val="12"/>
                <c:pt idx="0">
                  <c:v>Jan 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'DATA Charts'!$J$4:$U$4</c:f>
              <c:numCache>
                <c:formatCode>General</c:formatCode>
                <c:ptCount val="12"/>
                <c:pt idx="0">
                  <c:v>34</c:v>
                </c:pt>
                <c:pt idx="1">
                  <c:v>34</c:v>
                </c:pt>
                <c:pt idx="2">
                  <c:v>46</c:v>
                </c:pt>
                <c:pt idx="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31-4891-B93B-018CFCA39A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00"/>
        <c:axId val="824236767"/>
        <c:axId val="824223039"/>
      </c:barChart>
      <c:catAx>
        <c:axId val="8242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23039"/>
        <c:crosses val="autoZero"/>
        <c:auto val="1"/>
        <c:lblAlgn val="ctr"/>
        <c:lblOffset val="100"/>
        <c:noMultiLvlLbl val="0"/>
      </c:catAx>
      <c:valAx>
        <c:axId val="8242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No. of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2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/>
              <a:t>Course Runs (by Programme Type)</a:t>
            </a:r>
          </a:p>
          <a:p>
            <a:pPr>
              <a:defRPr sz="1200"/>
            </a:pPr>
            <a:r>
              <a:rPr lang="en-US" sz="1200" b="0"/>
              <a:t>Jan - Apr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Charts'!$B$103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Charts'!$A$104:$A$112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Induction Programme </c:v>
                </c:pt>
              </c:strCache>
            </c:strRef>
          </c:cat>
          <c:val>
            <c:numRef>
              <c:f>'DATA Charts'!$B$104:$B$112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26</c:v>
                </c:pt>
                <c:pt idx="3">
                  <c:v>4</c:v>
                </c:pt>
                <c:pt idx="4">
                  <c:v>8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B4-4B11-BCE2-F39063A08C07}"/>
            </c:ext>
          </c:extLst>
        </c:ser>
        <c:ser>
          <c:idx val="1"/>
          <c:order val="1"/>
          <c:tx>
            <c:strRef>
              <c:f>'DATA Charts'!$C$103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Charts'!$A$104:$A$112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Induction Programme </c:v>
                </c:pt>
              </c:strCache>
            </c:strRef>
          </c:cat>
          <c:val>
            <c:numRef>
              <c:f>'DATA Charts'!$C$104:$C$112</c:f>
              <c:numCache>
                <c:formatCode>General</c:formatCode>
                <c:ptCount val="9"/>
                <c:pt idx="0">
                  <c:v>3</c:v>
                </c:pt>
                <c:pt idx="1">
                  <c:v>1</c:v>
                </c:pt>
                <c:pt idx="2">
                  <c:v>25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B4-4B11-BCE2-F39063A08C07}"/>
            </c:ext>
          </c:extLst>
        </c:ser>
        <c:ser>
          <c:idx val="2"/>
          <c:order val="2"/>
          <c:tx>
            <c:strRef>
              <c:f>'DATA Charts'!$D$103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'DATA Charts'!$A$104:$A$112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Induction Programme </c:v>
                </c:pt>
              </c:strCache>
            </c:strRef>
          </c:cat>
          <c:val>
            <c:numRef>
              <c:f>'DATA Charts'!$D$104:$D$112</c:f>
              <c:numCache>
                <c:formatCode>General</c:formatCode>
                <c:ptCount val="9"/>
                <c:pt idx="0">
                  <c:v>7</c:v>
                </c:pt>
                <c:pt idx="1">
                  <c:v>1</c:v>
                </c:pt>
                <c:pt idx="2">
                  <c:v>40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B4-4B11-BCE2-F39063A08C07}"/>
            </c:ext>
          </c:extLst>
        </c:ser>
        <c:ser>
          <c:idx val="3"/>
          <c:order val="3"/>
          <c:tx>
            <c:strRef>
              <c:f>'DATA Charts'!$E$103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'DATA Charts'!$A$104:$A$112</c:f>
              <c:strCache>
                <c:ptCount val="9"/>
                <c:pt idx="0">
                  <c:v>External Technical (TD)</c:v>
                </c:pt>
                <c:pt idx="1">
                  <c:v>WSQ (TD)</c:v>
                </c:pt>
                <c:pt idx="2">
                  <c:v>Safety</c:v>
                </c:pt>
                <c:pt idx="3">
                  <c:v>Customer Service </c:v>
                </c:pt>
                <c:pt idx="4">
                  <c:v>Finance &amp; Procurement </c:v>
                </c:pt>
                <c:pt idx="5">
                  <c:v>SOJT</c:v>
                </c:pt>
                <c:pt idx="6">
                  <c:v>Leadership</c:v>
                </c:pt>
                <c:pt idx="7">
                  <c:v>Cybersecurity</c:v>
                </c:pt>
                <c:pt idx="8">
                  <c:v>Induction Programme </c:v>
                </c:pt>
              </c:strCache>
            </c:strRef>
          </c:cat>
          <c:val>
            <c:numRef>
              <c:f>'DATA Charts'!$E$104:$E$112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22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B4-4B11-BCE2-F39063A08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24107551"/>
        <c:axId val="124108799"/>
      </c:barChart>
      <c:catAx>
        <c:axId val="124107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8799"/>
        <c:crosses val="autoZero"/>
        <c:auto val="1"/>
        <c:lblAlgn val="ctr"/>
        <c:lblOffset val="100"/>
        <c:noMultiLvlLbl val="0"/>
      </c:catAx>
      <c:valAx>
        <c:axId val="12410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7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Absenteeism</a:t>
            </a:r>
          </a:p>
          <a:p>
            <a:pPr>
              <a:defRPr b="1"/>
            </a:pPr>
            <a:r>
              <a:rPr lang="en-US" b="1"/>
              <a:t>2017 vs 2018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Charts'!$J$236</c:f>
              <c:strCache>
                <c:ptCount val="1"/>
                <c:pt idx="0">
                  <c:v>Invalid Reason 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Charts'!$K$236:$AH$236</c:f>
              <c:numCache>
                <c:formatCode>General</c:formatCode>
                <c:ptCount val="24"/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FB-44B5-AB2E-A01DF1969946}"/>
            </c:ext>
          </c:extLst>
        </c:ser>
        <c:ser>
          <c:idx val="1"/>
          <c:order val="1"/>
          <c:tx>
            <c:strRef>
              <c:f>'DATA Charts'!$J$237</c:f>
              <c:strCache>
                <c:ptCount val="1"/>
                <c:pt idx="0">
                  <c:v>Childcare leave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Charts'!$K$237:$AH$237</c:f>
              <c:numCache>
                <c:formatCode>General</c:formatCode>
                <c:ptCount val="2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FB-44B5-AB2E-A01DF1969946}"/>
            </c:ext>
          </c:extLst>
        </c:ser>
        <c:ser>
          <c:idx val="2"/>
          <c:order val="2"/>
          <c:tx>
            <c:strRef>
              <c:f>'DATA Charts'!$J$238</c:f>
              <c:strCache>
                <c:ptCount val="1"/>
                <c:pt idx="0">
                  <c:v>Medical/Hospitalization Leave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"/>
                  <c:y val="-5.031446540880516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4-8FA7-4608-9A5F-4461615807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Charts'!$K$238:$AH$238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  <c:pt idx="20">
                  <c:v>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FB-44B5-AB2E-A01DF1969946}"/>
            </c:ext>
          </c:extLst>
        </c:ser>
        <c:ser>
          <c:idx val="3"/>
          <c:order val="3"/>
          <c:tx>
            <c:strRef>
              <c:f>'DATA Charts'!$J$239</c:f>
              <c:strCache>
                <c:ptCount val="1"/>
                <c:pt idx="0">
                  <c:v>Compassionate Leave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3FB-44B5-AB2E-A01DF1969946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3FB-44B5-AB2E-A01DF19699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Charts'!$K$239:$AH$239</c:f>
              <c:numCache>
                <c:formatCode>General</c:formatCode>
                <c:ptCount val="24"/>
                <c:pt idx="2">
                  <c:v>0</c:v>
                </c:pt>
                <c:pt idx="5">
                  <c:v>1</c:v>
                </c:pt>
                <c:pt idx="7">
                  <c:v>1</c:v>
                </c:pt>
                <c:pt idx="8">
                  <c:v>0</c:v>
                </c:pt>
                <c:pt idx="12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FB-44B5-AB2E-A01DF196994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54936015"/>
        <c:axId val="954933935"/>
      </c:barChart>
      <c:catAx>
        <c:axId val="95493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33935"/>
        <c:crosses val="autoZero"/>
        <c:auto val="1"/>
        <c:lblAlgn val="ctr"/>
        <c:lblOffset val="100"/>
        <c:noMultiLvlLbl val="0"/>
      </c:catAx>
      <c:valAx>
        <c:axId val="954933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No. of Absentees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9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Charts'!$J$236</c:f>
              <c:strCache>
                <c:ptCount val="1"/>
                <c:pt idx="0">
                  <c:v>Invalid Reason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Charts'!$K$236:$AH$236</c:f>
              <c:numCache>
                <c:formatCode>General</c:formatCode>
                <c:ptCount val="24"/>
                <c:pt idx="1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3-4CB8-B578-F7D09648CE26}"/>
            </c:ext>
          </c:extLst>
        </c:ser>
        <c:ser>
          <c:idx val="1"/>
          <c:order val="1"/>
          <c:tx>
            <c:strRef>
              <c:f>'DATA Charts'!$J$237</c:f>
              <c:strCache>
                <c:ptCount val="1"/>
                <c:pt idx="0">
                  <c:v>Childcare leave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Charts'!$K$237:$AH$237</c:f>
              <c:numCache>
                <c:formatCode>General</c:formatCode>
                <c:ptCount val="24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E3-4CB8-B578-F7D09648CE26}"/>
            </c:ext>
          </c:extLst>
        </c:ser>
        <c:ser>
          <c:idx val="2"/>
          <c:order val="2"/>
          <c:tx>
            <c:strRef>
              <c:f>'DATA Charts'!$J$238</c:f>
              <c:strCache>
                <c:ptCount val="1"/>
                <c:pt idx="0">
                  <c:v>Medical/Hospitalization Leave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Charts'!$K$238:$AH$238</c:f>
              <c:numCache>
                <c:formatCode>General</c:formatCode>
                <c:ptCount val="24"/>
                <c:pt idx="0">
                  <c:v>1</c:v>
                </c:pt>
                <c:pt idx="1">
                  <c:v>7</c:v>
                </c:pt>
                <c:pt idx="3">
                  <c:v>4</c:v>
                </c:pt>
                <c:pt idx="4">
                  <c:v>3</c:v>
                </c:pt>
                <c:pt idx="5">
                  <c:v>13</c:v>
                </c:pt>
                <c:pt idx="6">
                  <c:v>4</c:v>
                </c:pt>
                <c:pt idx="7">
                  <c:v>17</c:v>
                </c:pt>
                <c:pt idx="10">
                  <c:v>1</c:v>
                </c:pt>
                <c:pt idx="14">
                  <c:v>1</c:v>
                </c:pt>
                <c:pt idx="16">
                  <c:v>1</c:v>
                </c:pt>
                <c:pt idx="20">
                  <c:v>8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E3-4CB8-B578-F7D09648CE26}"/>
            </c:ext>
          </c:extLst>
        </c:ser>
        <c:ser>
          <c:idx val="3"/>
          <c:order val="3"/>
          <c:tx>
            <c:strRef>
              <c:f>'DATA Charts'!$J$239</c:f>
              <c:strCache>
                <c:ptCount val="1"/>
                <c:pt idx="0">
                  <c:v>Compassionate Leave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'DATA Charts'!$K$235:$AH$235</c:f>
              <c:strCache>
                <c:ptCount val="24"/>
                <c:pt idx="0">
                  <c:v>Jan17</c:v>
                </c:pt>
                <c:pt idx="1">
                  <c:v>Jan18</c:v>
                </c:pt>
                <c:pt idx="2">
                  <c:v>Feb17</c:v>
                </c:pt>
                <c:pt idx="3">
                  <c:v>Feb18</c:v>
                </c:pt>
                <c:pt idx="4">
                  <c:v>Mar17</c:v>
                </c:pt>
                <c:pt idx="5">
                  <c:v>Mar18</c:v>
                </c:pt>
                <c:pt idx="6">
                  <c:v>Apr17</c:v>
                </c:pt>
                <c:pt idx="7">
                  <c:v>Apr18</c:v>
                </c:pt>
                <c:pt idx="8">
                  <c:v>May17</c:v>
                </c:pt>
                <c:pt idx="9">
                  <c:v>May18</c:v>
                </c:pt>
                <c:pt idx="10">
                  <c:v>Jun17</c:v>
                </c:pt>
                <c:pt idx="11">
                  <c:v>Jun18</c:v>
                </c:pt>
                <c:pt idx="12">
                  <c:v>Jul17</c:v>
                </c:pt>
                <c:pt idx="13">
                  <c:v>Jul18</c:v>
                </c:pt>
                <c:pt idx="14">
                  <c:v>Aug17</c:v>
                </c:pt>
                <c:pt idx="15">
                  <c:v>Aug18</c:v>
                </c:pt>
                <c:pt idx="16">
                  <c:v>Sep17</c:v>
                </c:pt>
                <c:pt idx="17">
                  <c:v>Sep18</c:v>
                </c:pt>
                <c:pt idx="18">
                  <c:v>Oct17</c:v>
                </c:pt>
                <c:pt idx="19">
                  <c:v>Oct18</c:v>
                </c:pt>
                <c:pt idx="20">
                  <c:v>Nov17</c:v>
                </c:pt>
                <c:pt idx="21">
                  <c:v>Nov18</c:v>
                </c:pt>
                <c:pt idx="22">
                  <c:v>Dec17</c:v>
                </c:pt>
                <c:pt idx="23">
                  <c:v>Dec18</c:v>
                </c:pt>
              </c:strCache>
            </c:strRef>
          </c:cat>
          <c:val>
            <c:numRef>
              <c:f>'DATA Charts'!$K$239:$AH$239</c:f>
              <c:numCache>
                <c:formatCode>General</c:formatCode>
                <c:ptCount val="24"/>
                <c:pt idx="2">
                  <c:v>0</c:v>
                </c:pt>
                <c:pt idx="5">
                  <c:v>1</c:v>
                </c:pt>
                <c:pt idx="7">
                  <c:v>1</c:v>
                </c:pt>
                <c:pt idx="8">
                  <c:v>0</c:v>
                </c:pt>
                <c:pt idx="12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E3-4CB8-B578-F7D09648C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977615855"/>
        <c:axId val="1977625007"/>
      </c:barChart>
      <c:catAx>
        <c:axId val="197761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25007"/>
        <c:crosses val="autoZero"/>
        <c:auto val="1"/>
        <c:lblAlgn val="ctr"/>
        <c:lblOffset val="100"/>
        <c:noMultiLvlLbl val="0"/>
      </c:catAx>
      <c:valAx>
        <c:axId val="197762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761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Attendance</a:t>
            </a:r>
            <a:r>
              <a:rPr lang="en-US" sz="1200" baseline="0"/>
              <a:t> (by Category)</a:t>
            </a:r>
          </a:p>
          <a:p>
            <a:pPr>
              <a:defRPr sz="1200"/>
            </a:pPr>
            <a:r>
              <a:rPr lang="en-US" sz="1200" baseline="0"/>
              <a:t>Jan - Apr 2018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Charts'!$A$157</c:f>
              <c:strCache>
                <c:ptCount val="1"/>
                <c:pt idx="0">
                  <c:v>Operational (T&amp;D)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7.2486969560443953E-2"/>
                  <c:y val="-5.504861544063093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430-4EA2-AAB0-7549935023C8}"/>
                </c:ext>
              </c:extLst>
            </c:dLbl>
            <c:dLbl>
              <c:idx val="1"/>
              <c:layout>
                <c:manualLayout>
                  <c:x val="7.2486969560443953E-2"/>
                  <c:y val="-4.128646158047320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accent2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430-4EA2-AAB0-7549935023C8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D430-4EA2-AAB0-7549935023C8}"/>
                </c:ext>
              </c:extLst>
            </c:dLbl>
            <c:dLbl>
              <c:idx val="3"/>
              <c:layout>
                <c:manualLayout>
                  <c:x val="7.7163548241762997E-2"/>
                  <c:y val="-3.21116923403680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430-4EA2-AAB0-7549935023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Charts'!$B$156:$E$156</c:f>
              <c:strCache>
                <c:ptCount val="4"/>
                <c:pt idx="0">
                  <c:v>Jan (1013)</c:v>
                </c:pt>
                <c:pt idx="1">
                  <c:v>Feb (1000)</c:v>
                </c:pt>
                <c:pt idx="2">
                  <c:v>Mar (786)</c:v>
                </c:pt>
                <c:pt idx="3">
                  <c:v>Apr (505)</c:v>
                </c:pt>
              </c:strCache>
            </c:strRef>
          </c:cat>
          <c:val>
            <c:numRef>
              <c:f>'DATA Charts'!$B$157:$E$157</c:f>
              <c:numCache>
                <c:formatCode>General</c:formatCode>
                <c:ptCount val="4"/>
                <c:pt idx="0">
                  <c:v>9</c:v>
                </c:pt>
                <c:pt idx="1">
                  <c:v>27</c:v>
                </c:pt>
                <c:pt idx="2">
                  <c:v>67</c:v>
                </c:pt>
                <c:pt idx="3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2-46E7-8E9B-BC35F4E70163}"/>
            </c:ext>
          </c:extLst>
        </c:ser>
        <c:ser>
          <c:idx val="1"/>
          <c:order val="1"/>
          <c:tx>
            <c:strRef>
              <c:f>'DATA Charts'!$A$158</c:f>
              <c:strCache>
                <c:ptCount val="1"/>
                <c:pt idx="0">
                  <c:v>Organisational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Charts'!$B$156:$E$156</c:f>
              <c:strCache>
                <c:ptCount val="4"/>
                <c:pt idx="0">
                  <c:v>Jan (1013)</c:v>
                </c:pt>
                <c:pt idx="1">
                  <c:v>Feb (1000)</c:v>
                </c:pt>
                <c:pt idx="2">
                  <c:v>Mar (786)</c:v>
                </c:pt>
                <c:pt idx="3">
                  <c:v>Apr (505)</c:v>
                </c:pt>
              </c:strCache>
            </c:strRef>
          </c:cat>
          <c:val>
            <c:numRef>
              <c:f>'DATA Charts'!$B$158:$E$158</c:f>
              <c:numCache>
                <c:formatCode>General</c:formatCode>
                <c:ptCount val="4"/>
                <c:pt idx="0">
                  <c:v>715</c:v>
                </c:pt>
                <c:pt idx="1">
                  <c:v>227</c:v>
                </c:pt>
                <c:pt idx="2">
                  <c:v>541</c:v>
                </c:pt>
                <c:pt idx="3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2-46E7-8E9B-BC35F4E70163}"/>
            </c:ext>
          </c:extLst>
        </c:ser>
        <c:ser>
          <c:idx val="2"/>
          <c:order val="2"/>
          <c:tx>
            <c:strRef>
              <c:f>'DATA Charts'!$A$159</c:f>
              <c:strCache>
                <c:ptCount val="1"/>
                <c:pt idx="0">
                  <c:v>Adhoc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Charts'!$B$156:$E$156</c:f>
              <c:strCache>
                <c:ptCount val="4"/>
                <c:pt idx="0">
                  <c:v>Jan (1013)</c:v>
                </c:pt>
                <c:pt idx="1">
                  <c:v>Feb (1000)</c:v>
                </c:pt>
                <c:pt idx="2">
                  <c:v>Mar (786)</c:v>
                </c:pt>
                <c:pt idx="3">
                  <c:v>Apr (505)</c:v>
                </c:pt>
              </c:strCache>
            </c:strRef>
          </c:cat>
          <c:val>
            <c:numRef>
              <c:f>'DATA Charts'!$B$159:$E$159</c:f>
              <c:numCache>
                <c:formatCode>General</c:formatCode>
                <c:ptCount val="4"/>
                <c:pt idx="0">
                  <c:v>289</c:v>
                </c:pt>
                <c:pt idx="1">
                  <c:v>746</c:v>
                </c:pt>
                <c:pt idx="2">
                  <c:v>178</c:v>
                </c:pt>
                <c:pt idx="3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2-46E7-8E9B-BC35F4E701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1843875551"/>
        <c:axId val="1843872639"/>
      </c:barChart>
      <c:catAx>
        <c:axId val="184387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2639"/>
        <c:crosses val="autoZero"/>
        <c:auto val="1"/>
        <c:lblAlgn val="ctr"/>
        <c:lblOffset val="100"/>
        <c:noMultiLvlLbl val="0"/>
      </c:catAx>
      <c:valAx>
        <c:axId val="1843872639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Attendees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387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Placements vs Absenteeism</a:t>
            </a:r>
          </a:p>
          <a:p>
            <a:pPr>
              <a:defRPr sz="1200"/>
            </a:pPr>
            <a:r>
              <a:rPr lang="en-US" sz="1200"/>
              <a:t>Ja</a:t>
            </a:r>
            <a:r>
              <a:rPr lang="en-US" sz="1200" baseline="0"/>
              <a:t>n - Apr 2018</a:t>
            </a:r>
            <a:r>
              <a:rPr lang="en-US" sz="1200"/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Charts'!$B$210</c:f>
              <c:strCache>
                <c:ptCount val="1"/>
                <c:pt idx="0">
                  <c:v>No. of Placements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Charts'!$A$211:$A$214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Charts'!$B$211:$B$214</c:f>
              <c:numCache>
                <c:formatCode>General</c:formatCode>
                <c:ptCount val="4"/>
                <c:pt idx="0">
                  <c:v>1013</c:v>
                </c:pt>
                <c:pt idx="1">
                  <c:v>1000</c:v>
                </c:pt>
                <c:pt idx="2">
                  <c:v>786</c:v>
                </c:pt>
                <c:pt idx="3">
                  <c:v>505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8-4BA0-A156-3FFEF11C393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095864095"/>
        <c:axId val="2095871167"/>
      </c:barChart>
      <c:lineChart>
        <c:grouping val="standard"/>
        <c:varyColors val="0"/>
        <c:ser>
          <c:idx val="1"/>
          <c:order val="1"/>
          <c:tx>
            <c:strRef>
              <c:f>'DATA Charts'!$C$210</c:f>
              <c:strCache>
                <c:ptCount val="1"/>
                <c:pt idx="0">
                  <c:v>No. of Absentees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chemeClr val="accent4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Charts'!$A$211:$A$214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Charts'!$C$211:$C$214</c:f>
              <c:numCache>
                <c:formatCode>General</c:formatCode>
                <c:ptCount val="4"/>
                <c:pt idx="0">
                  <c:v>11</c:v>
                </c:pt>
                <c:pt idx="1">
                  <c:v>5</c:v>
                </c:pt>
                <c:pt idx="2">
                  <c:v>16</c:v>
                </c:pt>
                <c:pt idx="3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A8-4BA0-A156-3FFEF11C393D}"/>
            </c:ext>
          </c:extLst>
        </c:ser>
        <c:ser>
          <c:idx val="2"/>
          <c:order val="2"/>
          <c:tx>
            <c:strRef>
              <c:f>'DATA Charts'!$D$210</c:f>
              <c:strCache>
                <c:ptCount val="1"/>
                <c:pt idx="0">
                  <c:v>No. Penalties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Charts'!$A$211:$A$214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Charts'!$D$211:$D$214</c:f>
              <c:numCache>
                <c:formatCode>General</c:formatCode>
                <c:ptCount val="4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6-45B4-A06D-DC9327ADDC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095860351"/>
        <c:axId val="2095870751"/>
      </c:lineChart>
      <c:catAx>
        <c:axId val="209586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71167"/>
        <c:crosses val="autoZero"/>
        <c:auto val="1"/>
        <c:lblAlgn val="ctr"/>
        <c:lblOffset val="100"/>
        <c:noMultiLvlLbl val="0"/>
      </c:catAx>
      <c:valAx>
        <c:axId val="209587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Placements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64095"/>
        <c:crosses val="autoZero"/>
        <c:crossBetween val="between"/>
      </c:valAx>
      <c:valAx>
        <c:axId val="209587075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Absentees/Penalties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860351"/>
        <c:crosses val="max"/>
        <c:crossBetween val="between"/>
      </c:valAx>
      <c:catAx>
        <c:axId val="209586035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958707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400"/>
              <a:t>Training Days</a:t>
            </a:r>
          </a:p>
          <a:p>
            <a:pPr>
              <a:defRPr sz="1400"/>
            </a:pPr>
            <a:r>
              <a:rPr lang="en-US" sz="1400" baseline="0"/>
              <a:t>2017 vs 2018</a:t>
            </a:r>
            <a:endParaRPr lang="en-US" sz="14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Charts'!$A$266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Charts'!$B$265:$M$265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2159</c:v>
                </c:pt>
                <c:pt idx="9">
                  <c:v>2126</c:v>
                </c:pt>
                <c:pt idx="10">
                  <c:v>1559</c:v>
                </c:pt>
                <c:pt idx="11">
                  <c:v>505</c:v>
                </c:pt>
              </c:strCache>
            </c:strRef>
          </c:cat>
          <c:val>
            <c:numRef>
              <c:f>'DATA Charts'!$B$266:$M$266</c:f>
              <c:numCache>
                <c:formatCode>General</c:formatCode>
                <c:ptCount val="12"/>
                <c:pt idx="0">
                  <c:v>1097</c:v>
                </c:pt>
                <c:pt idx="1">
                  <c:v>835</c:v>
                </c:pt>
                <c:pt idx="2" formatCode="0">
                  <c:v>1357</c:v>
                </c:pt>
                <c:pt idx="3" formatCode="0">
                  <c:v>603</c:v>
                </c:pt>
                <c:pt idx="4" formatCode="0">
                  <c:v>800</c:v>
                </c:pt>
                <c:pt idx="5" formatCode="0">
                  <c:v>631</c:v>
                </c:pt>
                <c:pt idx="6" formatCode="0">
                  <c:v>1551</c:v>
                </c:pt>
                <c:pt idx="7" formatCode="0">
                  <c:v>1511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73-4104-884F-58FC9A44F432}"/>
            </c:ext>
          </c:extLst>
        </c:ser>
        <c:ser>
          <c:idx val="1"/>
          <c:order val="1"/>
          <c:tx>
            <c:strRef>
              <c:f>'DATA Charts'!$A$267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solidFill>
                <a:srgbClr val="7030A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'DATA Charts'!$B$265:$M$265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2159</c:v>
                </c:pt>
                <c:pt idx="9">
                  <c:v>2126</c:v>
                </c:pt>
                <c:pt idx="10">
                  <c:v>1559</c:v>
                </c:pt>
                <c:pt idx="11">
                  <c:v>505</c:v>
                </c:pt>
              </c:strCache>
            </c:strRef>
          </c:cat>
          <c:val>
            <c:numRef>
              <c:f>'DATA Charts'!$B$267:$M$267</c:f>
              <c:numCache>
                <c:formatCode>General</c:formatCode>
                <c:ptCount val="12"/>
                <c:pt idx="0" formatCode="0">
                  <c:v>1462</c:v>
                </c:pt>
                <c:pt idx="1">
                  <c:v>1448</c:v>
                </c:pt>
                <c:pt idx="2">
                  <c:v>1568</c:v>
                </c:pt>
                <c:pt idx="3">
                  <c:v>2147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73-4104-884F-58FC9A44F4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1804181087"/>
        <c:axId val="1804181503"/>
      </c:barChart>
      <c:catAx>
        <c:axId val="1804181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81503"/>
        <c:crosses val="autoZero"/>
        <c:auto val="1"/>
        <c:lblAlgn val="ctr"/>
        <c:lblOffset val="100"/>
        <c:noMultiLvlLbl val="0"/>
      </c:catAx>
      <c:valAx>
        <c:axId val="1804181503"/>
        <c:scaling>
          <c:orientation val="minMax"/>
          <c:max val="2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cap="non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cap="none" baseline="0"/>
                  <a:t>No. of 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cap="non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4181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Courses Conducted</a:t>
            </a:r>
            <a:r>
              <a:rPr lang="en-US" baseline="0"/>
              <a:t> (</a:t>
            </a:r>
            <a:r>
              <a:rPr lang="en-US"/>
              <a:t>Industry)</a:t>
            </a:r>
          </a:p>
          <a:p>
            <a:pPr>
              <a:defRPr/>
            </a:pPr>
            <a:r>
              <a:rPr lang="en-US"/>
              <a:t>Jan - Apr</a:t>
            </a:r>
            <a:r>
              <a:rPr lang="en-US" baseline="0"/>
              <a:t> 2018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Charts'!$A$30</c:f>
              <c:strCache>
                <c:ptCount val="1"/>
                <c:pt idx="0">
                  <c:v>2018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Charts'!$B$28:$E$28</c:f>
              <c:strCache>
                <c:ptCount val="4"/>
                <c:pt idx="0">
                  <c:v>Jan 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</c:strCache>
            </c:strRef>
          </c:cat>
          <c:val>
            <c:numRef>
              <c:f>'DATA Charts'!$B$30:$E$30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CE-4E36-961F-1A863CD58B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6264479"/>
        <c:axId val="1778518255"/>
      </c:barChart>
      <c:catAx>
        <c:axId val="183626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518255"/>
        <c:crosses val="autoZero"/>
        <c:auto val="1"/>
        <c:lblAlgn val="ctr"/>
        <c:lblOffset val="100"/>
        <c:noMultiLvlLbl val="0"/>
      </c:catAx>
      <c:valAx>
        <c:axId val="17785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6264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Course Breakdown (by Programme Type)</a:t>
            </a:r>
          </a:p>
          <a:p>
            <a:pPr>
              <a:defRPr sz="1200"/>
            </a:pPr>
            <a:r>
              <a:rPr lang="en-US" sz="1200"/>
              <a:t>Jan - Apr 2018 (Industry)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Charts'!$A$83</c:f>
              <c:strCache>
                <c:ptCount val="1"/>
                <c:pt idx="0">
                  <c:v>Local Skills Training (ID)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Charts'!$B$82:$E$82</c:f>
              <c:strCache>
                <c:ptCount val="4"/>
                <c:pt idx="0">
                  <c:v>Jan 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</c:strCache>
            </c:strRef>
          </c:cat>
          <c:val>
            <c:numRef>
              <c:f>'DATA Charts'!$B$83:$E$83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33-40AC-9DA9-6DD3158D6607}"/>
            </c:ext>
          </c:extLst>
        </c:ser>
        <c:ser>
          <c:idx val="1"/>
          <c:order val="1"/>
          <c:tx>
            <c:strRef>
              <c:f>'DATA Charts'!$A$84</c:f>
              <c:strCache>
                <c:ptCount val="1"/>
                <c:pt idx="0">
                  <c:v>International (ID)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Charts'!$B$82:$E$82</c:f>
              <c:strCache>
                <c:ptCount val="4"/>
                <c:pt idx="0">
                  <c:v>Jan </c:v>
                </c:pt>
                <c:pt idx="1">
                  <c:v>Feb </c:v>
                </c:pt>
                <c:pt idx="2">
                  <c:v>Mar </c:v>
                </c:pt>
                <c:pt idx="3">
                  <c:v>Apr </c:v>
                </c:pt>
              </c:strCache>
            </c:strRef>
          </c:cat>
          <c:val>
            <c:numRef>
              <c:f>'DATA Charts'!$B$84:$E$84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33-40AC-9DA9-6DD3158D660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929983"/>
        <c:axId val="2064928735"/>
      </c:barChart>
      <c:catAx>
        <c:axId val="206492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28735"/>
        <c:crosses val="autoZero"/>
        <c:auto val="1"/>
        <c:lblAlgn val="ctr"/>
        <c:lblOffset val="100"/>
        <c:noMultiLvlLbl val="0"/>
      </c:catAx>
      <c:valAx>
        <c:axId val="20649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Courses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2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Course Runs (by Programme Type)</a:t>
            </a:r>
          </a:p>
          <a:p>
            <a:pPr>
              <a:defRPr sz="1200"/>
            </a:pPr>
            <a:r>
              <a:rPr lang="en-US" sz="1200"/>
              <a:t>Jan</a:t>
            </a:r>
            <a:r>
              <a:rPr lang="en-US" sz="1200" baseline="0"/>
              <a:t> - Apr 2018</a:t>
            </a:r>
            <a:r>
              <a:rPr lang="en-US" sz="1200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Charts'!$A$136</c:f>
              <c:strCache>
                <c:ptCount val="1"/>
                <c:pt idx="0">
                  <c:v>Local Skills Training (ID)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Charts'!$B$135:$E$135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Charts'!$B$136:$E$136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3-4327-AA87-CB873B53C811}"/>
            </c:ext>
          </c:extLst>
        </c:ser>
        <c:ser>
          <c:idx val="1"/>
          <c:order val="1"/>
          <c:tx>
            <c:strRef>
              <c:f>'DATA Charts'!$A$137</c:f>
              <c:strCache>
                <c:ptCount val="1"/>
                <c:pt idx="0">
                  <c:v>Industry (International)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Charts'!$B$135:$E$135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Charts'!$B$137:$E$137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3-4327-AA87-CB873B53C811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64931231"/>
        <c:axId val="2060593711"/>
      </c:barChart>
      <c:catAx>
        <c:axId val="2064931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593711"/>
        <c:crosses val="autoZero"/>
        <c:auto val="1"/>
        <c:lblAlgn val="ctr"/>
        <c:lblOffset val="100"/>
        <c:noMultiLvlLbl val="0"/>
      </c:catAx>
      <c:valAx>
        <c:axId val="206059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Runs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493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aseline="0"/>
              <a:t>Attendance (Industry)</a:t>
            </a:r>
          </a:p>
          <a:p>
            <a:pPr>
              <a:defRPr sz="1200"/>
            </a:pPr>
            <a:r>
              <a:rPr lang="en-US" sz="1200" baseline="0"/>
              <a:t>Attendees vs Failure</a:t>
            </a:r>
          </a:p>
          <a:p>
            <a:pPr>
              <a:defRPr sz="1200"/>
            </a:pPr>
            <a:r>
              <a:rPr lang="en-US" sz="1200" baseline="0"/>
              <a:t>Jan - Apr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'DATA Charts'!$A$181</c:f>
              <c:strCache>
                <c:ptCount val="1"/>
                <c:pt idx="0">
                  <c:v>Industry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Charts'!$B$180:$E$180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Charts'!$B$181:$E$181</c:f>
              <c:numCache>
                <c:formatCode>General</c:formatCode>
                <c:ptCount val="4"/>
                <c:pt idx="0">
                  <c:v>50</c:v>
                </c:pt>
                <c:pt idx="1">
                  <c:v>66</c:v>
                </c:pt>
                <c:pt idx="2">
                  <c:v>12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7D-4D50-BAF3-E2738319E93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838127727"/>
        <c:axId val="1838128143"/>
      </c:barChart>
      <c:lineChart>
        <c:grouping val="standard"/>
        <c:varyColors val="0"/>
        <c:ser>
          <c:idx val="1"/>
          <c:order val="1"/>
          <c:tx>
            <c:strRef>
              <c:f>'DATA Charts'!$A$182</c:f>
              <c:strCache>
                <c:ptCount val="1"/>
                <c:pt idx="0">
                  <c:v>Failures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C00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'DATA Charts'!$B$180:$E$180</c:f>
              <c:strCache>
                <c:ptCount val="4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</c:strCache>
            </c:strRef>
          </c:cat>
          <c:val>
            <c:numRef>
              <c:f>'DATA Charts'!$B$182:$E$182</c:f>
              <c:numCache>
                <c:formatCode>General</c:formatCode>
                <c:ptCount val="4"/>
                <c:pt idx="0">
                  <c:v>0</c:v>
                </c:pt>
                <c:pt idx="1">
                  <c:v>25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7D-4D50-BAF3-E2738319E9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38129807"/>
        <c:axId val="1838129391"/>
      </c:lineChart>
      <c:catAx>
        <c:axId val="183812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8143"/>
        <c:crosses val="autoZero"/>
        <c:auto val="1"/>
        <c:lblAlgn val="ctr"/>
        <c:lblOffset val="100"/>
        <c:noMultiLvlLbl val="0"/>
      </c:catAx>
      <c:valAx>
        <c:axId val="183812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Attendees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7727"/>
        <c:crosses val="autoZero"/>
        <c:crossBetween val="between"/>
      </c:valAx>
      <c:valAx>
        <c:axId val="183812939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Failures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8129807"/>
        <c:crosses val="max"/>
        <c:crossBetween val="between"/>
      </c:valAx>
      <c:catAx>
        <c:axId val="18381298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812939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8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03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56</xdr:row>
      <xdr:rowOff>190499</xdr:rowOff>
    </xdr:from>
    <xdr:to>
      <xdr:col>7</xdr:col>
      <xdr:colOff>381001</xdr:colOff>
      <xdr:row>78</xdr:row>
      <xdr:rowOff>149087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60877</xdr:colOff>
      <xdr:row>114</xdr:row>
      <xdr:rowOff>24848</xdr:rowOff>
    </xdr:from>
    <xdr:to>
      <xdr:col>8</xdr:col>
      <xdr:colOff>33131</xdr:colOff>
      <xdr:row>132</xdr:row>
      <xdr:rowOff>149087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53837</xdr:colOff>
      <xdr:row>160</xdr:row>
      <xdr:rowOff>159439</xdr:rowOff>
    </xdr:from>
    <xdr:to>
      <xdr:col>7</xdr:col>
      <xdr:colOff>523875</xdr:colOff>
      <xdr:row>177</xdr:row>
      <xdr:rowOff>111814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24847</xdr:colOff>
      <xdr:row>215</xdr:row>
      <xdr:rowOff>57979</xdr:rowOff>
    </xdr:from>
    <xdr:to>
      <xdr:col>7</xdr:col>
      <xdr:colOff>33129</xdr:colOff>
      <xdr:row>232</xdr:row>
      <xdr:rowOff>49696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140390</xdr:colOff>
      <xdr:row>267</xdr:row>
      <xdr:rowOff>160268</xdr:rowOff>
    </xdr:from>
    <xdr:to>
      <xdr:col>9</xdr:col>
      <xdr:colOff>378515</xdr:colOff>
      <xdr:row>286</xdr:row>
      <xdr:rowOff>84068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140804</xdr:colOff>
      <xdr:row>30</xdr:row>
      <xdr:rowOff>152400</xdr:rowOff>
    </xdr:from>
    <xdr:to>
      <xdr:col>6</xdr:col>
      <xdr:colOff>455543</xdr:colOff>
      <xdr:row>43</xdr:row>
      <xdr:rowOff>149087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49695</xdr:colOff>
      <xdr:row>86</xdr:row>
      <xdr:rowOff>8283</xdr:rowOff>
    </xdr:from>
    <xdr:to>
      <xdr:col>5</xdr:col>
      <xdr:colOff>588063</xdr:colOff>
      <xdr:row>100</xdr:row>
      <xdr:rowOff>33130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41414</xdr:colOff>
      <xdr:row>137</xdr:row>
      <xdr:rowOff>152400</xdr:rowOff>
    </xdr:from>
    <xdr:to>
      <xdr:col>7</xdr:col>
      <xdr:colOff>289891</xdr:colOff>
      <xdr:row>153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41414</xdr:colOff>
      <xdr:row>182</xdr:row>
      <xdr:rowOff>102706</xdr:rowOff>
    </xdr:from>
    <xdr:to>
      <xdr:col>6</xdr:col>
      <xdr:colOff>579782</xdr:colOff>
      <xdr:row>200</xdr:row>
      <xdr:rowOff>57979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347869</xdr:colOff>
      <xdr:row>215</xdr:row>
      <xdr:rowOff>69573</xdr:rowOff>
    </xdr:from>
    <xdr:to>
      <xdr:col>14</xdr:col>
      <xdr:colOff>505239</xdr:colOff>
      <xdr:row>232</xdr:row>
      <xdr:rowOff>33130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124237</xdr:colOff>
      <xdr:row>6</xdr:row>
      <xdr:rowOff>69574</xdr:rowOff>
    </xdr:from>
    <xdr:to>
      <xdr:col>7</xdr:col>
      <xdr:colOff>463825</xdr:colOff>
      <xdr:row>25</xdr:row>
      <xdr:rowOff>57979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149086</xdr:colOff>
      <xdr:row>240</xdr:row>
      <xdr:rowOff>144116</xdr:rowOff>
    </xdr:from>
    <xdr:to>
      <xdr:col>7</xdr:col>
      <xdr:colOff>530086</xdr:colOff>
      <xdr:row>260</xdr:row>
      <xdr:rowOff>115957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85725</xdr:colOff>
      <xdr:row>295</xdr:row>
      <xdr:rowOff>95249</xdr:rowOff>
    </xdr:from>
    <xdr:to>
      <xdr:col>8</xdr:col>
      <xdr:colOff>257175</xdr:colOff>
      <xdr:row>314</xdr:row>
      <xdr:rowOff>152399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419099</xdr:colOff>
      <xdr:row>295</xdr:row>
      <xdr:rowOff>123824</xdr:rowOff>
    </xdr:from>
    <xdr:to>
      <xdr:col>16</xdr:col>
      <xdr:colOff>361949</xdr:colOff>
      <xdr:row>314</xdr:row>
      <xdr:rowOff>142874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47624</xdr:colOff>
      <xdr:row>323</xdr:row>
      <xdr:rowOff>76200</xdr:rowOff>
    </xdr:from>
    <xdr:to>
      <xdr:col>7</xdr:col>
      <xdr:colOff>828674</xdr:colOff>
      <xdr:row>343</xdr:row>
      <xdr:rowOff>19050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190499</xdr:colOff>
      <xdr:row>323</xdr:row>
      <xdr:rowOff>66675</xdr:rowOff>
    </xdr:from>
    <xdr:to>
      <xdr:col>16</xdr:col>
      <xdr:colOff>266699</xdr:colOff>
      <xdr:row>343</xdr:row>
      <xdr:rowOff>47625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104774</xdr:colOff>
      <xdr:row>352</xdr:row>
      <xdr:rowOff>0</xdr:rowOff>
    </xdr:from>
    <xdr:to>
      <xdr:col>7</xdr:col>
      <xdr:colOff>752474</xdr:colOff>
      <xdr:row>371</xdr:row>
      <xdr:rowOff>47625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</xdr:col>
      <xdr:colOff>47624</xdr:colOff>
      <xdr:row>352</xdr:row>
      <xdr:rowOff>9525</xdr:rowOff>
    </xdr:from>
    <xdr:to>
      <xdr:col>16</xdr:col>
      <xdr:colOff>428624</xdr:colOff>
      <xdr:row>371</xdr:row>
      <xdr:rowOff>57150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142875</xdr:colOff>
      <xdr:row>6</xdr:row>
      <xdr:rowOff>19049</xdr:rowOff>
    </xdr:from>
    <xdr:to>
      <xdr:col>20</xdr:col>
      <xdr:colOff>419100</xdr:colOff>
      <xdr:row>25</xdr:row>
      <xdr:rowOff>19049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647700</xdr:colOff>
      <xdr:row>240</xdr:row>
      <xdr:rowOff>114299</xdr:rowOff>
    </xdr:from>
    <xdr:to>
      <xdr:col>21</xdr:col>
      <xdr:colOff>476250</xdr:colOff>
      <xdr:row>262</xdr:row>
      <xdr:rowOff>85724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26</xdr:col>
      <xdr:colOff>104775</xdr:colOff>
      <xdr:row>240</xdr:row>
      <xdr:rowOff>76200</xdr:rowOff>
    </xdr:from>
    <xdr:to>
      <xdr:col>42</xdr:col>
      <xdr:colOff>19050</xdr:colOff>
      <xdr:row>264</xdr:row>
      <xdr:rowOff>142875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03"/>
  <sheetViews>
    <sheetView tabSelected="1" topLeftCell="A225" zoomScaleNormal="100" workbookViewId="0">
      <selection activeCell="G395" sqref="G395"/>
    </sheetView>
  </sheetViews>
  <sheetFormatPr defaultRowHeight="12.75" x14ac:dyDescent="0.2"/>
  <cols>
    <col min="1" max="1" width="18.140625" style="20" customWidth="1"/>
    <col min="2" max="2" width="10.28515625" style="20" customWidth="1"/>
    <col min="3" max="7" width="9.140625" style="20"/>
    <col min="8" max="8" width="12.42578125" style="20" customWidth="1"/>
    <col min="9" max="12" width="9.85546875" style="20" customWidth="1"/>
    <col min="13" max="13" width="7.85546875" style="20" customWidth="1"/>
    <col min="14" max="16384" width="9.140625" style="20"/>
  </cols>
  <sheetData>
    <row r="1" spans="1:24" x14ac:dyDescent="0.2">
      <c r="A1" s="33" t="s">
        <v>204</v>
      </c>
      <c r="J1" s="39" t="s">
        <v>265</v>
      </c>
    </row>
    <row r="2" spans="1:24" x14ac:dyDescent="0.2">
      <c r="A2" s="12" t="s">
        <v>43</v>
      </c>
      <c r="B2" s="30" t="s">
        <v>207</v>
      </c>
      <c r="C2" s="30" t="s">
        <v>208</v>
      </c>
      <c r="D2" s="30" t="s">
        <v>209</v>
      </c>
      <c r="E2" s="30" t="s">
        <v>214</v>
      </c>
      <c r="F2" s="16"/>
      <c r="H2" s="12"/>
      <c r="I2" s="30"/>
      <c r="J2" s="39" t="s">
        <v>9</v>
      </c>
      <c r="K2" s="39" t="s">
        <v>1</v>
      </c>
      <c r="L2" s="39" t="s">
        <v>2</v>
      </c>
      <c r="M2" s="39" t="s">
        <v>8</v>
      </c>
      <c r="N2" s="39" t="s">
        <v>28</v>
      </c>
      <c r="O2" s="39" t="s">
        <v>29</v>
      </c>
      <c r="P2" s="39" t="s">
        <v>30</v>
      </c>
      <c r="Q2" s="39" t="s">
        <v>31</v>
      </c>
      <c r="R2" s="39" t="s">
        <v>32</v>
      </c>
      <c r="S2" s="39" t="s">
        <v>33</v>
      </c>
      <c r="T2" s="39" t="s">
        <v>34</v>
      </c>
      <c r="U2" s="39" t="s">
        <v>35</v>
      </c>
    </row>
    <row r="3" spans="1:24" x14ac:dyDescent="0.2">
      <c r="A3" s="20" t="s">
        <v>5</v>
      </c>
      <c r="B3" s="19">
        <v>1</v>
      </c>
      <c r="C3" s="19">
        <v>3</v>
      </c>
      <c r="D3" s="19">
        <v>5</v>
      </c>
      <c r="E3" s="19">
        <v>4</v>
      </c>
      <c r="F3" s="17"/>
      <c r="I3" s="19" t="s">
        <v>266</v>
      </c>
      <c r="J3" s="19">
        <v>35</v>
      </c>
      <c r="K3" s="19">
        <v>30</v>
      </c>
      <c r="L3" s="19">
        <v>44</v>
      </c>
      <c r="M3" s="20">
        <v>26</v>
      </c>
      <c r="N3" s="20">
        <v>26</v>
      </c>
      <c r="O3" s="20">
        <v>32</v>
      </c>
      <c r="P3" s="20">
        <v>51</v>
      </c>
      <c r="Q3" s="20">
        <v>47</v>
      </c>
      <c r="R3" s="20">
        <v>61</v>
      </c>
      <c r="S3" s="20">
        <v>62</v>
      </c>
      <c r="T3" s="20">
        <v>52</v>
      </c>
      <c r="U3" s="20">
        <v>34</v>
      </c>
      <c r="V3" s="20">
        <f>SUM(J3:U3)</f>
        <v>500</v>
      </c>
    </row>
    <row r="4" spans="1:24" x14ac:dyDescent="0.2">
      <c r="A4" s="20" t="s">
        <v>4</v>
      </c>
      <c r="B4" s="19">
        <v>19</v>
      </c>
      <c r="C4" s="19">
        <v>24</v>
      </c>
      <c r="D4" s="19">
        <v>26</v>
      </c>
      <c r="E4" s="19">
        <v>16</v>
      </c>
      <c r="F4" s="17"/>
      <c r="I4" s="19">
        <v>2018</v>
      </c>
      <c r="J4" s="19">
        <v>34</v>
      </c>
      <c r="K4" s="19">
        <v>34</v>
      </c>
      <c r="L4" s="19">
        <v>46</v>
      </c>
      <c r="M4" s="20">
        <v>32</v>
      </c>
      <c r="V4" s="20">
        <f>SUM(J4:U4)</f>
        <v>146</v>
      </c>
    </row>
    <row r="5" spans="1:24" x14ac:dyDescent="0.2">
      <c r="A5" s="20" t="s">
        <v>6</v>
      </c>
      <c r="B5" s="19">
        <v>14</v>
      </c>
      <c r="C5" s="19">
        <v>7</v>
      </c>
      <c r="D5" s="19">
        <v>15</v>
      </c>
      <c r="E5" s="19">
        <v>12</v>
      </c>
      <c r="F5" s="17"/>
      <c r="I5" s="19"/>
      <c r="J5" s="19"/>
      <c r="K5" s="19"/>
      <c r="L5" s="19"/>
    </row>
    <row r="6" spans="1:24" ht="15" x14ac:dyDescent="0.25">
      <c r="A6" s="31" t="s">
        <v>7</v>
      </c>
      <c r="B6" s="32">
        <f>SUM(B3:B5)</f>
        <v>34</v>
      </c>
      <c r="C6" s="32">
        <f>SUM(C3:C5)</f>
        <v>34</v>
      </c>
      <c r="D6" s="32">
        <f>SUM(D3:D5)</f>
        <v>46</v>
      </c>
      <c r="E6" s="32">
        <f>SUM(E3:E5)</f>
        <v>32</v>
      </c>
      <c r="I6" s="40"/>
      <c r="J6" s="19"/>
    </row>
    <row r="7" spans="1:24" ht="15" x14ac:dyDescent="0.25">
      <c r="I7" s="40"/>
      <c r="J7" s="19"/>
    </row>
    <row r="8" spans="1:24" ht="15" x14ac:dyDescent="0.25">
      <c r="I8" s="40"/>
    </row>
    <row r="9" spans="1:24" ht="15" x14ac:dyDescent="0.25">
      <c r="I9" s="40"/>
    </row>
    <row r="10" spans="1:24" ht="15" x14ac:dyDescent="0.25">
      <c r="I10" s="40"/>
    </row>
    <row r="11" spans="1:24" ht="15" x14ac:dyDescent="0.25">
      <c r="I11" s="40"/>
    </row>
    <row r="12" spans="1:24" ht="15" x14ac:dyDescent="0.25">
      <c r="I12" s="40"/>
      <c r="L12" s="40"/>
      <c r="M12" s="40"/>
      <c r="N12" s="40"/>
      <c r="O12" s="40"/>
      <c r="P12" s="40"/>
      <c r="Q12" s="40"/>
      <c r="R12" s="40"/>
      <c r="S12" s="40"/>
      <c r="T12" s="40"/>
      <c r="U12" s="40"/>
      <c r="V12" s="40"/>
      <c r="W12" s="40"/>
      <c r="X12" s="40"/>
    </row>
    <row r="13" spans="1:24" ht="15" x14ac:dyDescent="0.25">
      <c r="I13" s="40"/>
    </row>
    <row r="14" spans="1:24" ht="15" x14ac:dyDescent="0.25">
      <c r="I14" s="40"/>
    </row>
    <row r="15" spans="1:24" ht="15" x14ac:dyDescent="0.25">
      <c r="I15" s="40"/>
    </row>
    <row r="16" spans="1:24" ht="15" x14ac:dyDescent="0.25">
      <c r="I16" s="40"/>
    </row>
    <row r="17" spans="1:9" ht="15" x14ac:dyDescent="0.25">
      <c r="I17" s="40"/>
    </row>
    <row r="18" spans="1:9" ht="15" x14ac:dyDescent="0.25">
      <c r="I18" s="40"/>
    </row>
    <row r="28" spans="1:9" x14ac:dyDescent="0.2">
      <c r="A28" s="12" t="s">
        <v>43</v>
      </c>
      <c r="B28" s="30" t="s">
        <v>9</v>
      </c>
      <c r="C28" s="30" t="s">
        <v>210</v>
      </c>
      <c r="D28" s="30" t="s">
        <v>211</v>
      </c>
      <c r="E28" s="30" t="s">
        <v>212</v>
      </c>
    </row>
    <row r="29" spans="1:9" x14ac:dyDescent="0.2">
      <c r="A29" s="20">
        <v>2017</v>
      </c>
      <c r="B29" s="36">
        <v>2</v>
      </c>
      <c r="C29" s="36"/>
      <c r="D29" s="36"/>
      <c r="E29" s="36"/>
    </row>
    <row r="30" spans="1:9" x14ac:dyDescent="0.2">
      <c r="A30" s="20">
        <v>2018</v>
      </c>
      <c r="B30" s="19">
        <v>1</v>
      </c>
      <c r="C30" s="19">
        <v>2</v>
      </c>
      <c r="D30" s="19">
        <v>1</v>
      </c>
      <c r="E30" s="19">
        <v>1</v>
      </c>
    </row>
    <row r="45" spans="1:6" x14ac:dyDescent="0.2">
      <c r="A45" s="12" t="s">
        <v>205</v>
      </c>
    </row>
    <row r="46" spans="1:6" x14ac:dyDescent="0.2">
      <c r="A46" s="12" t="s">
        <v>221</v>
      </c>
      <c r="B46" s="30" t="s">
        <v>9</v>
      </c>
      <c r="C46" s="30" t="s">
        <v>210</v>
      </c>
      <c r="D46" s="30" t="s">
        <v>211</v>
      </c>
      <c r="E46" s="30" t="s">
        <v>212</v>
      </c>
      <c r="F46" s="20" t="s">
        <v>3</v>
      </c>
    </row>
    <row r="47" spans="1:6" x14ac:dyDescent="0.2">
      <c r="A47" s="20" t="s">
        <v>193</v>
      </c>
      <c r="B47" s="19">
        <v>1</v>
      </c>
      <c r="C47" s="19">
        <v>5</v>
      </c>
      <c r="D47" s="19">
        <v>7</v>
      </c>
      <c r="E47" s="19">
        <v>1</v>
      </c>
      <c r="F47" s="20">
        <f>SUM(B47:E47)</f>
        <v>14</v>
      </c>
    </row>
    <row r="48" spans="1:6" x14ac:dyDescent="0.2">
      <c r="A48" s="20" t="s">
        <v>125</v>
      </c>
      <c r="B48" s="19">
        <v>1</v>
      </c>
      <c r="C48" s="19">
        <v>1</v>
      </c>
      <c r="D48" s="19">
        <v>1</v>
      </c>
      <c r="E48" s="19">
        <v>3</v>
      </c>
      <c r="F48" s="20">
        <f t="shared" ref="F48:F55" si="0">SUM(B48:E48)</f>
        <v>6</v>
      </c>
    </row>
    <row r="49" spans="1:6" x14ac:dyDescent="0.2">
      <c r="A49" s="20" t="s">
        <v>14</v>
      </c>
      <c r="B49" s="19">
        <v>12</v>
      </c>
      <c r="C49" s="19">
        <v>14</v>
      </c>
      <c r="D49" s="19">
        <v>16</v>
      </c>
      <c r="E49" s="19">
        <v>11</v>
      </c>
      <c r="F49" s="20">
        <f t="shared" si="0"/>
        <v>53</v>
      </c>
    </row>
    <row r="50" spans="1:6" x14ac:dyDescent="0.2">
      <c r="A50" s="20" t="s">
        <v>15</v>
      </c>
      <c r="B50" s="19">
        <v>3</v>
      </c>
      <c r="C50" s="19">
        <v>5</v>
      </c>
      <c r="D50" s="19">
        <v>4</v>
      </c>
      <c r="E50" s="19">
        <v>1</v>
      </c>
      <c r="F50" s="20">
        <f t="shared" si="0"/>
        <v>13</v>
      </c>
    </row>
    <row r="51" spans="1:6" x14ac:dyDescent="0.2">
      <c r="A51" s="20" t="s">
        <v>16</v>
      </c>
      <c r="B51" s="19">
        <v>2</v>
      </c>
      <c r="C51" s="19">
        <v>0</v>
      </c>
      <c r="D51" s="19">
        <v>0</v>
      </c>
      <c r="E51" s="19">
        <v>0</v>
      </c>
      <c r="F51" s="20">
        <f t="shared" si="0"/>
        <v>2</v>
      </c>
    </row>
    <row r="52" spans="1:6" x14ac:dyDescent="0.2">
      <c r="A52" s="20" t="s">
        <v>17</v>
      </c>
      <c r="B52" s="19">
        <v>0</v>
      </c>
      <c r="C52" s="19">
        <v>0</v>
      </c>
      <c r="D52" s="19">
        <v>0</v>
      </c>
      <c r="E52" s="19">
        <v>1</v>
      </c>
      <c r="F52" s="20">
        <f t="shared" si="0"/>
        <v>1</v>
      </c>
    </row>
    <row r="53" spans="1:6" x14ac:dyDescent="0.2">
      <c r="A53" s="20" t="s">
        <v>18</v>
      </c>
      <c r="B53" s="19">
        <v>1</v>
      </c>
      <c r="C53" s="19">
        <v>2</v>
      </c>
      <c r="D53" s="19">
        <v>4</v>
      </c>
      <c r="E53" s="19">
        <v>0</v>
      </c>
      <c r="F53" s="20">
        <f t="shared" si="0"/>
        <v>7</v>
      </c>
    </row>
    <row r="54" spans="1:6" x14ac:dyDescent="0.2">
      <c r="A54" s="20" t="s">
        <v>20</v>
      </c>
      <c r="B54" s="19">
        <v>0</v>
      </c>
      <c r="C54" s="19">
        <v>0</v>
      </c>
      <c r="D54" s="19">
        <v>2</v>
      </c>
      <c r="E54" s="19">
        <v>0</v>
      </c>
      <c r="F54" s="20">
        <f t="shared" si="0"/>
        <v>2</v>
      </c>
    </row>
    <row r="55" spans="1:6" x14ac:dyDescent="0.2">
      <c r="A55" s="20" t="s">
        <v>213</v>
      </c>
      <c r="B55" s="19">
        <v>1</v>
      </c>
      <c r="C55" s="19">
        <v>1</v>
      </c>
      <c r="D55" s="19">
        <v>1</v>
      </c>
      <c r="E55" s="19">
        <v>1</v>
      </c>
      <c r="F55" s="20">
        <f t="shared" si="0"/>
        <v>4</v>
      </c>
    </row>
    <row r="56" spans="1:6" x14ac:dyDescent="0.2">
      <c r="A56" s="31" t="s">
        <v>7</v>
      </c>
      <c r="B56" s="31">
        <f>SUM(B47:B55)</f>
        <v>21</v>
      </c>
      <c r="C56" s="31">
        <f t="shared" ref="C56:E56" si="1">SUM(C47:C55)</f>
        <v>28</v>
      </c>
      <c r="D56" s="31">
        <f t="shared" si="1"/>
        <v>35</v>
      </c>
      <c r="E56" s="31">
        <f t="shared" si="1"/>
        <v>18</v>
      </c>
    </row>
    <row r="81" spans="1:6" x14ac:dyDescent="0.2">
      <c r="A81" s="12" t="s">
        <v>205</v>
      </c>
    </row>
    <row r="82" spans="1:6" x14ac:dyDescent="0.2">
      <c r="A82" s="12" t="s">
        <v>221</v>
      </c>
      <c r="B82" s="30" t="s">
        <v>9</v>
      </c>
      <c r="C82" s="30" t="s">
        <v>210</v>
      </c>
      <c r="D82" s="30" t="s">
        <v>211</v>
      </c>
      <c r="E82" s="30" t="s">
        <v>212</v>
      </c>
      <c r="F82" s="20" t="s">
        <v>3</v>
      </c>
    </row>
    <row r="83" spans="1:6" x14ac:dyDescent="0.2">
      <c r="A83" s="20" t="s">
        <v>102</v>
      </c>
      <c r="B83" s="19">
        <v>1</v>
      </c>
      <c r="C83" s="19">
        <v>2</v>
      </c>
      <c r="D83" s="19">
        <v>1</v>
      </c>
      <c r="E83" s="19">
        <v>0</v>
      </c>
      <c r="F83" s="20">
        <f t="shared" ref="F83:F84" si="2">SUM(B83:E83)</f>
        <v>4</v>
      </c>
    </row>
    <row r="84" spans="1:6" x14ac:dyDescent="0.2">
      <c r="A84" s="20" t="s">
        <v>192</v>
      </c>
      <c r="B84" s="19">
        <v>0</v>
      </c>
      <c r="C84" s="19">
        <v>0</v>
      </c>
      <c r="D84" s="19">
        <v>0</v>
      </c>
      <c r="E84" s="19">
        <v>1</v>
      </c>
      <c r="F84" s="20">
        <f t="shared" si="2"/>
        <v>1</v>
      </c>
    </row>
    <row r="85" spans="1:6" x14ac:dyDescent="0.2">
      <c r="A85" s="31" t="s">
        <v>7</v>
      </c>
      <c r="B85" s="31">
        <f>SUM(B83:B84)</f>
        <v>1</v>
      </c>
      <c r="C85" s="31">
        <f t="shared" ref="C85:E85" si="3">SUM(C83:C84)</f>
        <v>2</v>
      </c>
      <c r="D85" s="31">
        <f t="shared" si="3"/>
        <v>1</v>
      </c>
      <c r="E85" s="31">
        <f t="shared" si="3"/>
        <v>1</v>
      </c>
    </row>
    <row r="103" spans="1:12" x14ac:dyDescent="0.2">
      <c r="A103" s="12" t="s">
        <v>39</v>
      </c>
      <c r="B103" s="12" t="s">
        <v>0</v>
      </c>
      <c r="C103" s="12" t="s">
        <v>1</v>
      </c>
      <c r="D103" s="12" t="s">
        <v>2</v>
      </c>
      <c r="E103" s="12" t="s">
        <v>8</v>
      </c>
    </row>
    <row r="104" spans="1:12" x14ac:dyDescent="0.2">
      <c r="A104" s="20" t="s">
        <v>193</v>
      </c>
      <c r="B104" s="11">
        <v>1</v>
      </c>
      <c r="C104" s="11">
        <v>3</v>
      </c>
      <c r="D104" s="11">
        <v>7</v>
      </c>
      <c r="E104" s="11">
        <v>1</v>
      </c>
      <c r="I104" s="11"/>
      <c r="J104" s="11"/>
      <c r="K104" s="11"/>
      <c r="L104" s="11"/>
    </row>
    <row r="105" spans="1:12" x14ac:dyDescent="0.2">
      <c r="A105" s="20" t="s">
        <v>125</v>
      </c>
      <c r="B105" s="11">
        <v>1</v>
      </c>
      <c r="C105" s="11">
        <v>1</v>
      </c>
      <c r="D105" s="11">
        <v>1</v>
      </c>
      <c r="E105" s="11">
        <v>3</v>
      </c>
      <c r="I105" s="11"/>
      <c r="J105" s="11"/>
      <c r="K105" s="11"/>
      <c r="L105" s="11"/>
    </row>
    <row r="106" spans="1:12" x14ac:dyDescent="0.2">
      <c r="A106" s="20" t="s">
        <v>14</v>
      </c>
      <c r="B106" s="11">
        <v>26</v>
      </c>
      <c r="C106" s="11">
        <v>25</v>
      </c>
      <c r="D106" s="11">
        <v>40</v>
      </c>
      <c r="E106" s="11">
        <v>22</v>
      </c>
    </row>
    <row r="107" spans="1:12" x14ac:dyDescent="0.2">
      <c r="A107" s="20" t="s">
        <v>15</v>
      </c>
      <c r="B107" s="11">
        <v>4</v>
      </c>
      <c r="C107" s="11">
        <v>5</v>
      </c>
      <c r="D107" s="11">
        <v>6</v>
      </c>
      <c r="E107" s="11">
        <v>1</v>
      </c>
    </row>
    <row r="108" spans="1:12" x14ac:dyDescent="0.2">
      <c r="A108" s="20" t="s">
        <v>16</v>
      </c>
      <c r="B108" s="11">
        <v>8</v>
      </c>
      <c r="C108" s="11">
        <v>0</v>
      </c>
      <c r="D108" s="11">
        <v>0</v>
      </c>
      <c r="E108" s="11">
        <v>0</v>
      </c>
    </row>
    <row r="109" spans="1:12" x14ac:dyDescent="0.2">
      <c r="A109" s="20" t="s">
        <v>17</v>
      </c>
      <c r="B109" s="11">
        <v>0</v>
      </c>
      <c r="C109" s="11">
        <v>0</v>
      </c>
      <c r="D109" s="11">
        <v>0</v>
      </c>
      <c r="E109" s="11">
        <v>1</v>
      </c>
    </row>
    <row r="110" spans="1:12" x14ac:dyDescent="0.2">
      <c r="A110" s="20" t="s">
        <v>18</v>
      </c>
      <c r="B110" s="11">
        <v>1</v>
      </c>
      <c r="C110" s="11">
        <v>2</v>
      </c>
      <c r="D110" s="11">
        <v>4</v>
      </c>
      <c r="E110" s="11">
        <v>0</v>
      </c>
    </row>
    <row r="111" spans="1:12" x14ac:dyDescent="0.2">
      <c r="A111" s="20" t="s">
        <v>20</v>
      </c>
      <c r="B111" s="11">
        <v>0</v>
      </c>
      <c r="C111" s="11">
        <v>0</v>
      </c>
      <c r="D111" s="11">
        <v>4</v>
      </c>
      <c r="E111" s="11">
        <v>0</v>
      </c>
    </row>
    <row r="112" spans="1:12" x14ac:dyDescent="0.2">
      <c r="A112" s="20" t="s">
        <v>27</v>
      </c>
      <c r="B112" s="11">
        <v>1</v>
      </c>
      <c r="C112" s="11">
        <v>1</v>
      </c>
      <c r="D112" s="11">
        <v>1</v>
      </c>
      <c r="E112" s="11">
        <v>1</v>
      </c>
    </row>
    <row r="113" spans="1:13" x14ac:dyDescent="0.2">
      <c r="A113" s="31" t="s">
        <v>7</v>
      </c>
      <c r="B113" s="31">
        <f>SUM(B104:B112)</f>
        <v>42</v>
      </c>
      <c r="C113" s="31">
        <f t="shared" ref="C113:E113" si="4">SUM(C104:C112)</f>
        <v>37</v>
      </c>
      <c r="D113" s="31">
        <f t="shared" si="4"/>
        <v>63</v>
      </c>
      <c r="E113" s="31">
        <f t="shared" si="4"/>
        <v>29</v>
      </c>
    </row>
    <row r="114" spans="1:13" x14ac:dyDescent="0.2">
      <c r="J114" s="20" t="s">
        <v>14</v>
      </c>
    </row>
    <row r="115" spans="1:13" x14ac:dyDescent="0.2">
      <c r="J115" s="20" t="s">
        <v>9</v>
      </c>
      <c r="K115" s="20">
        <v>63</v>
      </c>
      <c r="L115" s="20">
        <v>26</v>
      </c>
      <c r="M115" s="27">
        <f>L115/K115</f>
        <v>0.41269841269841268</v>
      </c>
    </row>
    <row r="116" spans="1:13" x14ac:dyDescent="0.2">
      <c r="J116" s="20" t="s">
        <v>1</v>
      </c>
      <c r="K116" s="20">
        <v>58</v>
      </c>
      <c r="L116" s="20">
        <v>30</v>
      </c>
      <c r="M116" s="27">
        <f t="shared" ref="M116:M118" si="5">L116/K116</f>
        <v>0.51724137931034486</v>
      </c>
    </row>
    <row r="117" spans="1:13" x14ac:dyDescent="0.2">
      <c r="J117" s="20" t="s">
        <v>2</v>
      </c>
      <c r="K117" s="20">
        <v>72</v>
      </c>
      <c r="L117" s="20">
        <v>35</v>
      </c>
      <c r="M117" s="27">
        <f t="shared" si="5"/>
        <v>0.4861111111111111</v>
      </c>
    </row>
    <row r="118" spans="1:13" x14ac:dyDescent="0.2">
      <c r="J118" s="20" t="s">
        <v>8</v>
      </c>
      <c r="K118" s="20">
        <v>53</v>
      </c>
      <c r="L118" s="20">
        <v>27</v>
      </c>
      <c r="M118" s="27">
        <f t="shared" si="5"/>
        <v>0.50943396226415094</v>
      </c>
    </row>
    <row r="135" spans="1:5" x14ac:dyDescent="0.2">
      <c r="A135" s="12" t="s">
        <v>39</v>
      </c>
      <c r="B135" s="20" t="s">
        <v>0</v>
      </c>
      <c r="C135" s="20" t="s">
        <v>1</v>
      </c>
      <c r="D135" s="20" t="s">
        <v>2</v>
      </c>
      <c r="E135" s="20" t="s">
        <v>8</v>
      </c>
    </row>
    <row r="136" spans="1:5" x14ac:dyDescent="0.2">
      <c r="A136" s="20" t="s">
        <v>102</v>
      </c>
      <c r="B136" s="11">
        <v>1</v>
      </c>
      <c r="C136" s="11">
        <v>2</v>
      </c>
      <c r="D136" s="11">
        <v>1</v>
      </c>
      <c r="E136" s="11">
        <v>0</v>
      </c>
    </row>
    <row r="137" spans="1:5" x14ac:dyDescent="0.2">
      <c r="A137" s="20" t="s">
        <v>103</v>
      </c>
      <c r="B137" s="11">
        <v>0</v>
      </c>
      <c r="C137" s="11">
        <v>0</v>
      </c>
      <c r="D137" s="11">
        <v>0</v>
      </c>
      <c r="E137" s="11">
        <v>1</v>
      </c>
    </row>
    <row r="155" spans="1:13" x14ac:dyDescent="0.2">
      <c r="A155" s="33" t="s">
        <v>203</v>
      </c>
      <c r="K155" s="20" t="s">
        <v>239</v>
      </c>
      <c r="L155" s="20" t="s">
        <v>240</v>
      </c>
    </row>
    <row r="156" spans="1:13" x14ac:dyDescent="0.2">
      <c r="A156" s="20" t="s">
        <v>196</v>
      </c>
      <c r="B156" s="20" t="s">
        <v>215</v>
      </c>
      <c r="C156" s="20" t="s">
        <v>216</v>
      </c>
      <c r="D156" s="20" t="s">
        <v>217</v>
      </c>
      <c r="E156" s="20" t="s">
        <v>218</v>
      </c>
      <c r="J156" s="20" t="s">
        <v>238</v>
      </c>
      <c r="K156" s="20">
        <v>1013</v>
      </c>
      <c r="L156" s="20">
        <v>183</v>
      </c>
      <c r="M156" s="27">
        <f>L156/K156</f>
        <v>0.18065153010858837</v>
      </c>
    </row>
    <row r="157" spans="1:13" x14ac:dyDescent="0.2">
      <c r="A157" s="7" t="s">
        <v>195</v>
      </c>
      <c r="B157" s="20">
        <v>9</v>
      </c>
      <c r="C157" s="20">
        <v>27</v>
      </c>
      <c r="D157" s="20">
        <v>67</v>
      </c>
      <c r="E157" s="20">
        <v>34</v>
      </c>
      <c r="J157" s="20" t="s">
        <v>235</v>
      </c>
      <c r="K157" s="20">
        <v>1000</v>
      </c>
      <c r="L157" s="20">
        <v>206</v>
      </c>
      <c r="M157" s="27">
        <f t="shared" ref="M157:M159" si="6">L157/K157</f>
        <v>0.20599999999999999</v>
      </c>
    </row>
    <row r="158" spans="1:13" x14ac:dyDescent="0.2">
      <c r="A158" s="7" t="s">
        <v>4</v>
      </c>
      <c r="B158" s="20">
        <v>715</v>
      </c>
      <c r="C158" s="20">
        <v>227</v>
      </c>
      <c r="D158" s="20">
        <v>541</v>
      </c>
      <c r="E158" s="20">
        <v>395</v>
      </c>
      <c r="J158" s="20" t="s">
        <v>190</v>
      </c>
      <c r="K158" s="20">
        <v>786</v>
      </c>
      <c r="L158" s="20">
        <v>308</v>
      </c>
      <c r="M158" s="27">
        <f t="shared" si="6"/>
        <v>0.39185750636132316</v>
      </c>
    </row>
    <row r="159" spans="1:13" x14ac:dyDescent="0.2">
      <c r="A159" s="7" t="s">
        <v>6</v>
      </c>
      <c r="B159" s="20">
        <v>289</v>
      </c>
      <c r="C159" s="20">
        <v>746</v>
      </c>
      <c r="D159" s="20">
        <v>178</v>
      </c>
      <c r="E159" s="20">
        <v>76</v>
      </c>
      <c r="J159" s="20" t="s">
        <v>194</v>
      </c>
      <c r="K159" s="20">
        <v>505</v>
      </c>
      <c r="L159" s="20">
        <v>353</v>
      </c>
      <c r="M159" s="27">
        <f t="shared" si="6"/>
        <v>0.69900990099009896</v>
      </c>
    </row>
    <row r="160" spans="1:13" x14ac:dyDescent="0.2">
      <c r="A160" s="35" t="s">
        <v>7</v>
      </c>
      <c r="B160" s="31">
        <f>SUM(B157:B159)</f>
        <v>1013</v>
      </c>
      <c r="C160" s="31">
        <f>SUM(C157:C159)</f>
        <v>1000</v>
      </c>
      <c r="D160" s="31">
        <f>SUM(D157:D159)</f>
        <v>786</v>
      </c>
      <c r="E160" s="31">
        <f>SUM(E157:E159)</f>
        <v>505</v>
      </c>
    </row>
    <row r="180" spans="1:5" x14ac:dyDescent="0.2">
      <c r="A180" s="12" t="s">
        <v>222</v>
      </c>
      <c r="B180" s="20" t="s">
        <v>0</v>
      </c>
      <c r="C180" s="20" t="s">
        <v>1</v>
      </c>
      <c r="D180" s="20" t="s">
        <v>2</v>
      </c>
      <c r="E180" s="20" t="s">
        <v>8</v>
      </c>
    </row>
    <row r="181" spans="1:5" x14ac:dyDescent="0.2">
      <c r="A181" s="7" t="s">
        <v>101</v>
      </c>
      <c r="B181" s="20">
        <v>50</v>
      </c>
      <c r="C181" s="20">
        <v>66</v>
      </c>
      <c r="D181" s="20">
        <v>12</v>
      </c>
      <c r="E181" s="20">
        <v>17</v>
      </c>
    </row>
    <row r="182" spans="1:5" x14ac:dyDescent="0.2">
      <c r="A182" s="20" t="s">
        <v>219</v>
      </c>
      <c r="B182" s="20">
        <v>0</v>
      </c>
      <c r="C182" s="20">
        <v>25</v>
      </c>
      <c r="D182" s="20">
        <v>2</v>
      </c>
      <c r="E182" s="20">
        <v>0</v>
      </c>
    </row>
    <row r="203" spans="1:6" x14ac:dyDescent="0.2">
      <c r="A203" s="34" t="s">
        <v>225</v>
      </c>
    </row>
    <row r="205" spans="1:6" x14ac:dyDescent="0.2">
      <c r="A205" s="12" t="s">
        <v>223</v>
      </c>
    </row>
    <row r="206" spans="1:6" x14ac:dyDescent="0.2">
      <c r="A206" s="20" t="s">
        <v>104</v>
      </c>
      <c r="B206" s="20" t="s">
        <v>0</v>
      </c>
      <c r="C206" s="20" t="s">
        <v>1</v>
      </c>
      <c r="D206" s="20" t="s">
        <v>2</v>
      </c>
      <c r="E206" s="20" t="s">
        <v>8</v>
      </c>
    </row>
    <row r="207" spans="1:6" x14ac:dyDescent="0.2">
      <c r="A207" s="20" t="s">
        <v>23</v>
      </c>
      <c r="B207" s="20">
        <v>11</v>
      </c>
      <c r="C207" s="20">
        <v>5</v>
      </c>
      <c r="D207" s="20">
        <v>16</v>
      </c>
      <c r="E207" s="20">
        <v>18</v>
      </c>
      <c r="F207" s="20">
        <f>SUM(B207:E207)</f>
        <v>50</v>
      </c>
    </row>
    <row r="208" spans="1:6" x14ac:dyDescent="0.2">
      <c r="A208" s="20" t="s">
        <v>41</v>
      </c>
      <c r="B208" s="20">
        <v>3</v>
      </c>
      <c r="C208" s="20">
        <v>1</v>
      </c>
      <c r="D208" s="20">
        <v>2</v>
      </c>
      <c r="E208" s="20">
        <v>0</v>
      </c>
      <c r="F208" s="20">
        <f t="shared" ref="F208" si="7">SUM(B208:E208)</f>
        <v>6</v>
      </c>
    </row>
    <row r="210" spans="1:4" x14ac:dyDescent="0.2">
      <c r="A210" s="20" t="s">
        <v>224</v>
      </c>
      <c r="B210" s="20" t="s">
        <v>197</v>
      </c>
      <c r="C210" s="20" t="s">
        <v>237</v>
      </c>
      <c r="D210" s="20" t="s">
        <v>236</v>
      </c>
    </row>
    <row r="211" spans="1:4" x14ac:dyDescent="0.2">
      <c r="A211" s="20" t="s">
        <v>0</v>
      </c>
      <c r="B211" s="20">
        <v>1013</v>
      </c>
      <c r="C211" s="20">
        <v>11</v>
      </c>
      <c r="D211" s="20">
        <v>3</v>
      </c>
    </row>
    <row r="212" spans="1:4" x14ac:dyDescent="0.2">
      <c r="A212" s="20" t="s">
        <v>1</v>
      </c>
      <c r="B212" s="20">
        <v>1000</v>
      </c>
      <c r="C212" s="20">
        <v>5</v>
      </c>
      <c r="D212" s="20">
        <v>1</v>
      </c>
    </row>
    <row r="213" spans="1:4" x14ac:dyDescent="0.2">
      <c r="A213" s="20" t="s">
        <v>2</v>
      </c>
      <c r="B213" s="20">
        <v>786</v>
      </c>
      <c r="C213" s="20">
        <v>16</v>
      </c>
      <c r="D213" s="20">
        <v>2</v>
      </c>
    </row>
    <row r="214" spans="1:4" x14ac:dyDescent="0.2">
      <c r="A214" s="20" t="s">
        <v>8</v>
      </c>
      <c r="B214" s="20">
        <v>505</v>
      </c>
      <c r="C214" s="20">
        <v>18</v>
      </c>
      <c r="D214" s="20">
        <v>0</v>
      </c>
    </row>
    <row r="215" spans="1:4" x14ac:dyDescent="0.2">
      <c r="C215" s="31">
        <f>SUM(C211:C214)</f>
        <v>50</v>
      </c>
      <c r="D215" s="31">
        <f>SUM(D211:D214)</f>
        <v>6</v>
      </c>
    </row>
    <row r="234" spans="1:34" x14ac:dyDescent="0.2">
      <c r="B234" s="20" t="s">
        <v>0</v>
      </c>
      <c r="C234" s="20" t="s">
        <v>1</v>
      </c>
      <c r="D234" s="20" t="s">
        <v>2</v>
      </c>
      <c r="E234" s="20" t="s">
        <v>8</v>
      </c>
      <c r="F234" s="20" t="s">
        <v>3</v>
      </c>
      <c r="K234" s="20">
        <v>2017</v>
      </c>
      <c r="L234" s="20">
        <v>2018</v>
      </c>
      <c r="M234" s="20">
        <v>2107</v>
      </c>
      <c r="N234" s="20">
        <v>2018</v>
      </c>
      <c r="O234" s="20">
        <v>2107</v>
      </c>
      <c r="P234" s="20">
        <v>2018</v>
      </c>
      <c r="Q234" s="20">
        <v>2107</v>
      </c>
      <c r="R234" s="20">
        <v>2018</v>
      </c>
      <c r="S234" s="20">
        <v>2107</v>
      </c>
      <c r="T234" s="20">
        <v>2018</v>
      </c>
      <c r="U234" s="20">
        <v>2107</v>
      </c>
      <c r="V234" s="20">
        <v>2018</v>
      </c>
      <c r="W234" s="20">
        <v>2107</v>
      </c>
      <c r="X234" s="20">
        <v>2018</v>
      </c>
      <c r="Y234" s="20">
        <v>2107</v>
      </c>
      <c r="Z234" s="20">
        <v>2018</v>
      </c>
      <c r="AA234" s="20">
        <v>2107</v>
      </c>
      <c r="AB234" s="20">
        <v>2018</v>
      </c>
      <c r="AC234" s="20">
        <v>2107</v>
      </c>
      <c r="AD234" s="20">
        <v>2018</v>
      </c>
      <c r="AE234" s="20">
        <v>2107</v>
      </c>
      <c r="AF234" s="20">
        <v>2018</v>
      </c>
      <c r="AG234" s="20">
        <v>2107</v>
      </c>
      <c r="AH234" s="20">
        <v>2018</v>
      </c>
    </row>
    <row r="235" spans="1:34" x14ac:dyDescent="0.2">
      <c r="A235" s="20" t="s">
        <v>198</v>
      </c>
      <c r="B235" s="20">
        <v>3</v>
      </c>
      <c r="C235" s="20">
        <v>1</v>
      </c>
      <c r="D235" s="20">
        <v>2</v>
      </c>
      <c r="E235" s="20">
        <v>0</v>
      </c>
      <c r="F235" s="20">
        <f>SUM(B235:E235)</f>
        <v>6</v>
      </c>
      <c r="K235" s="41" t="s">
        <v>241</v>
      </c>
      <c r="L235" s="38" t="s">
        <v>242</v>
      </c>
      <c r="M235" s="38" t="s">
        <v>243</v>
      </c>
      <c r="N235" s="38" t="s">
        <v>244</v>
      </c>
      <c r="O235" s="38" t="s">
        <v>245</v>
      </c>
      <c r="P235" s="38" t="s">
        <v>246</v>
      </c>
      <c r="Q235" s="38" t="s">
        <v>247</v>
      </c>
      <c r="R235" s="38" t="s">
        <v>248</v>
      </c>
      <c r="S235" s="38" t="s">
        <v>249</v>
      </c>
      <c r="T235" s="38" t="s">
        <v>250</v>
      </c>
      <c r="U235" s="38" t="s">
        <v>251</v>
      </c>
      <c r="V235" s="38" t="s">
        <v>252</v>
      </c>
      <c r="W235" s="38" t="s">
        <v>253</v>
      </c>
      <c r="X235" s="38" t="s">
        <v>254</v>
      </c>
      <c r="Y235" s="38" t="s">
        <v>255</v>
      </c>
      <c r="Z235" s="38" t="s">
        <v>256</v>
      </c>
      <c r="AA235" s="38" t="s">
        <v>257</v>
      </c>
      <c r="AB235" s="38" t="s">
        <v>258</v>
      </c>
      <c r="AC235" s="38" t="s">
        <v>259</v>
      </c>
      <c r="AD235" s="38" t="s">
        <v>260</v>
      </c>
      <c r="AE235" s="38" t="s">
        <v>261</v>
      </c>
      <c r="AF235" s="38" t="s">
        <v>262</v>
      </c>
      <c r="AG235" s="38" t="s">
        <v>263</v>
      </c>
      <c r="AH235" s="38" t="s">
        <v>264</v>
      </c>
    </row>
    <row r="236" spans="1:34" x14ac:dyDescent="0.2">
      <c r="A236" s="20" t="s">
        <v>199</v>
      </c>
      <c r="B236" s="20">
        <v>1</v>
      </c>
      <c r="C236" s="20">
        <v>0</v>
      </c>
      <c r="D236" s="20">
        <v>1</v>
      </c>
      <c r="F236" s="20">
        <f t="shared" ref="F236:F239" si="8">SUM(B236:E236)</f>
        <v>2</v>
      </c>
      <c r="J236" s="20" t="s">
        <v>198</v>
      </c>
      <c r="L236" s="20">
        <v>3</v>
      </c>
      <c r="N236" s="20">
        <v>1</v>
      </c>
      <c r="O236" s="20">
        <v>1</v>
      </c>
      <c r="P236" s="20">
        <v>2</v>
      </c>
    </row>
    <row r="237" spans="1:34" x14ac:dyDescent="0.2">
      <c r="A237" s="20" t="s">
        <v>200</v>
      </c>
      <c r="B237" s="20">
        <v>1</v>
      </c>
      <c r="C237" s="20">
        <v>0</v>
      </c>
      <c r="D237" s="20">
        <v>0</v>
      </c>
      <c r="F237" s="20">
        <f t="shared" si="8"/>
        <v>1</v>
      </c>
      <c r="J237" s="20" t="s">
        <v>200</v>
      </c>
      <c r="L237" s="20">
        <v>1</v>
      </c>
    </row>
    <row r="238" spans="1:34" x14ac:dyDescent="0.2">
      <c r="A238" s="20" t="s">
        <v>227</v>
      </c>
      <c r="B238" s="20">
        <v>6</v>
      </c>
      <c r="C238" s="20">
        <v>4</v>
      </c>
      <c r="D238" s="20">
        <v>12</v>
      </c>
      <c r="E238" s="20">
        <v>17</v>
      </c>
      <c r="F238" s="20">
        <f t="shared" si="8"/>
        <v>39</v>
      </c>
      <c r="J238" s="20" t="s">
        <v>227</v>
      </c>
      <c r="K238" s="20">
        <v>1</v>
      </c>
      <c r="L238" s="20">
        <v>7</v>
      </c>
      <c r="N238" s="20">
        <v>4</v>
      </c>
      <c r="O238" s="20">
        <v>3</v>
      </c>
      <c r="P238" s="20">
        <v>13</v>
      </c>
      <c r="Q238" s="20">
        <v>4</v>
      </c>
      <c r="R238" s="20">
        <v>17</v>
      </c>
      <c r="U238" s="20">
        <v>1</v>
      </c>
      <c r="Y238" s="20">
        <v>1</v>
      </c>
      <c r="AA238" s="20">
        <v>1</v>
      </c>
      <c r="AE238" s="20">
        <v>8</v>
      </c>
      <c r="AG238" s="20">
        <v>1</v>
      </c>
    </row>
    <row r="239" spans="1:34" x14ac:dyDescent="0.2">
      <c r="A239" s="20" t="s">
        <v>201</v>
      </c>
      <c r="B239" s="20">
        <v>0</v>
      </c>
      <c r="C239" s="20">
        <v>0</v>
      </c>
      <c r="D239" s="20">
        <v>1</v>
      </c>
      <c r="E239" s="20">
        <v>1</v>
      </c>
      <c r="F239" s="20">
        <f t="shared" si="8"/>
        <v>2</v>
      </c>
      <c r="J239" s="20" t="s">
        <v>201</v>
      </c>
      <c r="M239" s="20">
        <v>0</v>
      </c>
      <c r="P239" s="20">
        <v>1</v>
      </c>
      <c r="R239" s="20">
        <v>1</v>
      </c>
      <c r="S239" s="20">
        <v>0</v>
      </c>
      <c r="W239" s="20">
        <v>0</v>
      </c>
      <c r="AC239" s="20">
        <v>0</v>
      </c>
    </row>
    <row r="240" spans="1:34" x14ac:dyDescent="0.2">
      <c r="A240" s="31" t="s">
        <v>3</v>
      </c>
      <c r="B240" s="31">
        <f>SUM(B235:B239)</f>
        <v>11</v>
      </c>
      <c r="C240" s="31">
        <f>SUM(C235:C239)</f>
        <v>5</v>
      </c>
      <c r="D240" s="31">
        <f>SUM(D235:D239)</f>
        <v>16</v>
      </c>
      <c r="E240" s="31">
        <f>SUM(E235:E239)</f>
        <v>18</v>
      </c>
      <c r="F240" s="31">
        <f>SUM(F235:F239)</f>
        <v>50</v>
      </c>
      <c r="J240" s="20" t="s">
        <v>267</v>
      </c>
      <c r="L240" s="31"/>
      <c r="M240" s="31"/>
      <c r="N240" s="31"/>
      <c r="P240" s="31"/>
      <c r="R240" s="31"/>
      <c r="S240" s="31"/>
      <c r="T240" s="31"/>
    </row>
    <row r="263" spans="1:18" x14ac:dyDescent="0.2">
      <c r="A263" s="33" t="s">
        <v>206</v>
      </c>
    </row>
    <row r="264" spans="1:18" x14ac:dyDescent="0.2">
      <c r="J264" s="12" t="s">
        <v>32</v>
      </c>
      <c r="K264" s="12" t="s">
        <v>33</v>
      </c>
      <c r="L264" s="12" t="s">
        <v>34</v>
      </c>
      <c r="M264" s="12" t="s">
        <v>35</v>
      </c>
    </row>
    <row r="265" spans="1:18" x14ac:dyDescent="0.2">
      <c r="A265" s="12" t="s">
        <v>202</v>
      </c>
      <c r="B265" s="12" t="s">
        <v>0</v>
      </c>
      <c r="C265" s="12" t="s">
        <v>1</v>
      </c>
      <c r="D265" s="12" t="s">
        <v>2</v>
      </c>
      <c r="E265" s="12" t="s">
        <v>8</v>
      </c>
      <c r="F265" s="12" t="s">
        <v>28</v>
      </c>
      <c r="G265" s="12" t="s">
        <v>29</v>
      </c>
      <c r="H265" s="12" t="s">
        <v>30</v>
      </c>
      <c r="I265" s="12" t="s">
        <v>31</v>
      </c>
      <c r="J265" s="25">
        <v>2159</v>
      </c>
      <c r="K265" s="25">
        <v>2126</v>
      </c>
      <c r="L265" s="25">
        <v>1559</v>
      </c>
      <c r="M265" s="25">
        <v>505</v>
      </c>
      <c r="N265" s="20">
        <f>SUM(B265:M265)</f>
        <v>6349</v>
      </c>
    </row>
    <row r="266" spans="1:18" x14ac:dyDescent="0.2">
      <c r="A266" s="20">
        <v>2017</v>
      </c>
      <c r="B266" s="20">
        <v>1097</v>
      </c>
      <c r="C266" s="20">
        <v>835</v>
      </c>
      <c r="D266" s="25">
        <v>1357</v>
      </c>
      <c r="E266" s="25">
        <v>603</v>
      </c>
      <c r="F266" s="25">
        <v>800</v>
      </c>
      <c r="G266" s="25">
        <v>631</v>
      </c>
      <c r="H266" s="25">
        <v>1551</v>
      </c>
      <c r="I266" s="25">
        <v>1511</v>
      </c>
    </row>
    <row r="267" spans="1:18" x14ac:dyDescent="0.2">
      <c r="A267" s="20">
        <v>2018</v>
      </c>
      <c r="B267" s="25">
        <v>1462</v>
      </c>
      <c r="C267" s="20">
        <v>1448</v>
      </c>
      <c r="D267" s="20">
        <v>1568</v>
      </c>
      <c r="E267" s="20">
        <v>2147</v>
      </c>
      <c r="H267" s="25"/>
    </row>
    <row r="268" spans="1:18" x14ac:dyDescent="0.2">
      <c r="H268" s="25"/>
    </row>
    <row r="269" spans="1:18" x14ac:dyDescent="0.2">
      <c r="H269" s="25"/>
      <c r="P269" s="27"/>
    </row>
    <row r="270" spans="1:18" x14ac:dyDescent="0.2">
      <c r="H270" s="25"/>
      <c r="P270" s="27"/>
    </row>
    <row r="271" spans="1:18" x14ac:dyDescent="0.2">
      <c r="H271" s="25"/>
      <c r="P271" s="27"/>
    </row>
    <row r="272" spans="1:18" x14ac:dyDescent="0.2">
      <c r="H272" s="25"/>
      <c r="O272" s="25"/>
      <c r="P272" s="27"/>
      <c r="R272" s="27"/>
    </row>
    <row r="273" spans="8:16" x14ac:dyDescent="0.2">
      <c r="H273" s="25"/>
    </row>
    <row r="274" spans="8:16" x14ac:dyDescent="0.2">
      <c r="H274" s="25"/>
    </row>
    <row r="275" spans="8:16" x14ac:dyDescent="0.2">
      <c r="H275" s="25"/>
    </row>
    <row r="276" spans="8:16" x14ac:dyDescent="0.2">
      <c r="H276" s="25"/>
    </row>
    <row r="277" spans="8:16" x14ac:dyDescent="0.2">
      <c r="H277" s="25"/>
    </row>
    <row r="281" spans="8:16" x14ac:dyDescent="0.2">
      <c r="P281" s="27"/>
    </row>
    <row r="282" spans="8:16" x14ac:dyDescent="0.2">
      <c r="P282" s="27"/>
    </row>
    <row r="283" spans="8:16" x14ac:dyDescent="0.2">
      <c r="P283" s="27"/>
    </row>
    <row r="284" spans="8:16" x14ac:dyDescent="0.2">
      <c r="P284" s="27"/>
    </row>
    <row r="288" spans="8:16" x14ac:dyDescent="0.2">
      <c r="J288" s="12" t="s">
        <v>32</v>
      </c>
      <c r="K288" s="12" t="s">
        <v>33</v>
      </c>
      <c r="L288" s="12" t="s">
        <v>34</v>
      </c>
      <c r="M288" s="12" t="s">
        <v>35</v>
      </c>
      <c r="N288" s="20" t="s">
        <v>7</v>
      </c>
    </row>
    <row r="289" spans="1:34" x14ac:dyDescent="0.2">
      <c r="A289" s="20" t="s">
        <v>226</v>
      </c>
      <c r="B289" s="12" t="s">
        <v>0</v>
      </c>
      <c r="C289" s="12" t="s">
        <v>1</v>
      </c>
      <c r="D289" s="12" t="s">
        <v>2</v>
      </c>
      <c r="E289" s="12" t="s">
        <v>8</v>
      </c>
      <c r="F289" s="12" t="s">
        <v>28</v>
      </c>
      <c r="G289" s="12" t="s">
        <v>29</v>
      </c>
      <c r="H289" s="12" t="s">
        <v>30</v>
      </c>
      <c r="I289" s="12" t="s">
        <v>31</v>
      </c>
      <c r="J289" s="20">
        <v>767</v>
      </c>
      <c r="K289" s="20">
        <v>910</v>
      </c>
      <c r="L289" s="20">
        <v>718</v>
      </c>
      <c r="M289" s="20">
        <v>282</v>
      </c>
      <c r="N289" s="20">
        <f>SUM(B290:M290)</f>
        <v>3918</v>
      </c>
    </row>
    <row r="290" spans="1:34" x14ac:dyDescent="0.2">
      <c r="A290" s="20">
        <v>2017</v>
      </c>
      <c r="B290" s="20">
        <v>64</v>
      </c>
      <c r="C290" s="20">
        <v>69</v>
      </c>
      <c r="D290" s="20">
        <v>402</v>
      </c>
      <c r="E290" s="20">
        <v>128</v>
      </c>
      <c r="F290" s="20">
        <v>305</v>
      </c>
      <c r="G290" s="20">
        <v>112</v>
      </c>
      <c r="H290" s="20">
        <v>2158</v>
      </c>
      <c r="I290" s="20">
        <v>680</v>
      </c>
      <c r="N290" s="20">
        <f>SUM(B291:M291)</f>
        <v>973</v>
      </c>
    </row>
    <row r="291" spans="1:34" x14ac:dyDescent="0.2">
      <c r="A291" s="20">
        <v>2018</v>
      </c>
      <c r="B291" s="20">
        <f>B294+B295</f>
        <v>190</v>
      </c>
      <c r="C291" s="20">
        <f t="shared" ref="C291:E291" si="9">C294+C295</f>
        <v>290</v>
      </c>
      <c r="D291" s="20">
        <f t="shared" si="9"/>
        <v>274</v>
      </c>
      <c r="E291" s="20">
        <f t="shared" si="9"/>
        <v>219</v>
      </c>
    </row>
    <row r="292" spans="1:34" x14ac:dyDescent="0.2">
      <c r="J292" s="20" t="s">
        <v>32</v>
      </c>
      <c r="K292" s="20" t="s">
        <v>33</v>
      </c>
      <c r="L292" s="20" t="s">
        <v>34</v>
      </c>
      <c r="M292" s="20" t="s">
        <v>35</v>
      </c>
    </row>
    <row r="293" spans="1:34" x14ac:dyDescent="0.2">
      <c r="A293" s="20" t="s">
        <v>44</v>
      </c>
      <c r="B293" s="20" t="s">
        <v>0</v>
      </c>
      <c r="C293" s="20" t="s">
        <v>1</v>
      </c>
      <c r="D293" s="20" t="s">
        <v>2</v>
      </c>
      <c r="E293" s="20" t="s">
        <v>8</v>
      </c>
      <c r="F293" s="20" t="s">
        <v>28</v>
      </c>
      <c r="G293" s="20" t="s">
        <v>29</v>
      </c>
      <c r="H293" s="20" t="s">
        <v>30</v>
      </c>
      <c r="I293" s="20" t="s">
        <v>31</v>
      </c>
      <c r="J293" s="16"/>
      <c r="K293" s="16"/>
      <c r="L293" s="16"/>
      <c r="M293" s="16"/>
      <c r="N293" s="16">
        <f>SUM(B294:M294)</f>
        <v>598</v>
      </c>
      <c r="O293" s="16">
        <v>2018</v>
      </c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16"/>
      <c r="AB293" s="16"/>
      <c r="AC293" s="16"/>
      <c r="AD293" s="16"/>
      <c r="AE293" s="16"/>
      <c r="AF293" s="16"/>
      <c r="AG293" s="16"/>
      <c r="AH293" s="16"/>
    </row>
    <row r="294" spans="1:34" s="16" customFormat="1" x14ac:dyDescent="0.2">
      <c r="A294" s="16" t="s">
        <v>228</v>
      </c>
      <c r="B294" s="16">
        <v>90</v>
      </c>
      <c r="C294" s="16">
        <v>112</v>
      </c>
      <c r="D294" s="16">
        <v>262</v>
      </c>
      <c r="E294" s="16">
        <v>134</v>
      </c>
      <c r="J294" s="20"/>
      <c r="K294" s="20"/>
      <c r="L294" s="20"/>
      <c r="M294" s="20"/>
      <c r="N294" s="16">
        <f>SUM(B295:M295)</f>
        <v>375</v>
      </c>
      <c r="O294" s="20">
        <v>2018</v>
      </c>
      <c r="P294" s="20"/>
      <c r="Q294" s="20"/>
      <c r="R294" s="20"/>
      <c r="S294" s="20"/>
      <c r="T294" s="20"/>
      <c r="U294" s="20"/>
      <c r="V294" s="20"/>
      <c r="W294" s="20"/>
      <c r="X294" s="20"/>
      <c r="Y294" s="20"/>
      <c r="Z294" s="20"/>
      <c r="AA294" s="20"/>
      <c r="AB294" s="20"/>
      <c r="AC294" s="20"/>
      <c r="AD294" s="20"/>
      <c r="AE294" s="20"/>
      <c r="AF294" s="20"/>
      <c r="AG294" s="20"/>
      <c r="AH294" s="20"/>
    </row>
    <row r="295" spans="1:34" x14ac:dyDescent="0.2">
      <c r="A295" s="16" t="s">
        <v>229</v>
      </c>
      <c r="B295" s="16">
        <v>100</v>
      </c>
      <c r="C295" s="16">
        <v>178</v>
      </c>
      <c r="D295" s="16">
        <v>12</v>
      </c>
      <c r="E295" s="16">
        <v>85</v>
      </c>
    </row>
    <row r="316" spans="1:14" x14ac:dyDescent="0.2">
      <c r="J316" s="20" t="s">
        <v>32</v>
      </c>
      <c r="K316" s="20" t="s">
        <v>33</v>
      </c>
      <c r="L316" s="20" t="s">
        <v>34</v>
      </c>
      <c r="M316" s="20" t="s">
        <v>35</v>
      </c>
    </row>
    <row r="317" spans="1:14" x14ac:dyDescent="0.2">
      <c r="A317" s="20" t="s">
        <v>196</v>
      </c>
      <c r="B317" s="20" t="s">
        <v>0</v>
      </c>
      <c r="C317" s="20" t="s">
        <v>1</v>
      </c>
      <c r="D317" s="20" t="s">
        <v>2</v>
      </c>
      <c r="E317" s="20" t="s">
        <v>8</v>
      </c>
      <c r="F317" s="20" t="s">
        <v>28</v>
      </c>
      <c r="G317" s="20" t="s">
        <v>29</v>
      </c>
      <c r="H317" s="20" t="s">
        <v>30</v>
      </c>
      <c r="I317" s="20" t="s">
        <v>31</v>
      </c>
      <c r="J317" s="20">
        <v>379</v>
      </c>
      <c r="K317" s="20">
        <v>360</v>
      </c>
      <c r="L317" s="20">
        <v>299</v>
      </c>
      <c r="M317" s="20">
        <v>71</v>
      </c>
      <c r="N317" s="20">
        <f>SUM(B318:M318)</f>
        <v>1177</v>
      </c>
    </row>
    <row r="318" spans="1:14" x14ac:dyDescent="0.2">
      <c r="A318" s="20">
        <v>2017</v>
      </c>
      <c r="B318" s="20">
        <v>64</v>
      </c>
      <c r="C318" s="20">
        <v>23</v>
      </c>
      <c r="D318" s="20">
        <v>139</v>
      </c>
      <c r="E318" s="20">
        <v>32</v>
      </c>
      <c r="F318" s="20">
        <v>195</v>
      </c>
      <c r="G318" s="20">
        <v>56</v>
      </c>
      <c r="H318" s="20">
        <v>400</v>
      </c>
      <c r="I318" s="20">
        <v>268</v>
      </c>
      <c r="N318" s="20">
        <f>SUM(B319:M319)</f>
        <v>543</v>
      </c>
    </row>
    <row r="319" spans="1:14" x14ac:dyDescent="0.2">
      <c r="A319" s="20">
        <v>2018</v>
      </c>
      <c r="B319" s="20">
        <f>SUM(B322:B323)</f>
        <v>140</v>
      </c>
      <c r="C319" s="20">
        <f t="shared" ref="C319:E319" si="10">SUM(C322:C323)</f>
        <v>126</v>
      </c>
      <c r="D319" s="20">
        <f t="shared" si="10"/>
        <v>178</v>
      </c>
      <c r="E319" s="20">
        <f t="shared" si="10"/>
        <v>99</v>
      </c>
    </row>
    <row r="320" spans="1:14" x14ac:dyDescent="0.2">
      <c r="J320" s="20" t="s">
        <v>32</v>
      </c>
      <c r="K320" s="20" t="s">
        <v>33</v>
      </c>
      <c r="L320" s="20" t="s">
        <v>34</v>
      </c>
      <c r="M320" s="20" t="s">
        <v>35</v>
      </c>
    </row>
    <row r="321" spans="1:15" x14ac:dyDescent="0.2">
      <c r="A321" s="20" t="s">
        <v>44</v>
      </c>
      <c r="B321" s="20" t="s">
        <v>9</v>
      </c>
      <c r="C321" s="20" t="s">
        <v>1</v>
      </c>
      <c r="D321" s="20" t="s">
        <v>2</v>
      </c>
      <c r="E321" s="20" t="s">
        <v>8</v>
      </c>
      <c r="F321" s="20" t="s">
        <v>28</v>
      </c>
      <c r="G321" s="20" t="s">
        <v>29</v>
      </c>
      <c r="H321" s="20" t="s">
        <v>30</v>
      </c>
      <c r="I321" s="20" t="s">
        <v>31</v>
      </c>
      <c r="J321" s="16"/>
      <c r="K321" s="16"/>
      <c r="L321" s="16"/>
      <c r="M321" s="16"/>
      <c r="N321" s="16">
        <f>SUM(B322:M322)</f>
        <v>398</v>
      </c>
      <c r="O321" s="20">
        <v>2018</v>
      </c>
    </row>
    <row r="322" spans="1:15" x14ac:dyDescent="0.2">
      <c r="A322" s="16" t="s">
        <v>228</v>
      </c>
      <c r="B322" s="16">
        <v>90</v>
      </c>
      <c r="C322" s="16">
        <v>60</v>
      </c>
      <c r="D322" s="16">
        <v>166</v>
      </c>
      <c r="E322" s="16">
        <v>82</v>
      </c>
      <c r="F322" s="16"/>
      <c r="G322" s="16"/>
      <c r="H322" s="16"/>
      <c r="I322" s="16"/>
      <c r="J322" s="16"/>
      <c r="K322" s="16"/>
      <c r="L322" s="16"/>
      <c r="M322" s="16"/>
      <c r="N322" s="16"/>
      <c r="O322" s="20">
        <v>2018</v>
      </c>
    </row>
    <row r="323" spans="1:15" x14ac:dyDescent="0.2">
      <c r="A323" s="16" t="s">
        <v>229</v>
      </c>
      <c r="B323" s="16">
        <v>50</v>
      </c>
      <c r="C323" s="16">
        <v>66</v>
      </c>
      <c r="D323" s="16">
        <v>12</v>
      </c>
      <c r="E323" s="16">
        <v>17</v>
      </c>
      <c r="F323" s="16"/>
      <c r="G323" s="16"/>
      <c r="H323" s="16"/>
      <c r="I323" s="16"/>
    </row>
    <row r="344" spans="1:15" x14ac:dyDescent="0.2">
      <c r="J344" s="36" t="s">
        <v>32</v>
      </c>
      <c r="K344" s="36" t="s">
        <v>33</v>
      </c>
      <c r="L344" s="36" t="s">
        <v>34</v>
      </c>
      <c r="M344" s="36" t="s">
        <v>35</v>
      </c>
      <c r="N344" s="20" t="s">
        <v>3</v>
      </c>
    </row>
    <row r="345" spans="1:15" x14ac:dyDescent="0.2">
      <c r="A345" s="12" t="s">
        <v>230</v>
      </c>
      <c r="B345" s="36" t="s">
        <v>9</v>
      </c>
      <c r="C345" s="36" t="s">
        <v>210</v>
      </c>
      <c r="D345" s="36" t="s">
        <v>211</v>
      </c>
      <c r="E345" s="36" t="s">
        <v>212</v>
      </c>
      <c r="F345" s="36" t="s">
        <v>28</v>
      </c>
      <c r="G345" s="36" t="s">
        <v>29</v>
      </c>
      <c r="H345" s="36" t="s">
        <v>30</v>
      </c>
      <c r="I345" s="36" t="s">
        <v>31</v>
      </c>
      <c r="J345" s="20">
        <v>8</v>
      </c>
      <c r="K345" s="20">
        <v>8</v>
      </c>
      <c r="L345" s="20">
        <v>6</v>
      </c>
      <c r="M345" s="20">
        <v>3</v>
      </c>
      <c r="N345" s="20">
        <f>SUM(B346:M346)</f>
        <v>33</v>
      </c>
    </row>
    <row r="346" spans="1:15" x14ac:dyDescent="0.2">
      <c r="A346" s="20">
        <v>2017</v>
      </c>
      <c r="B346" s="19">
        <v>2</v>
      </c>
      <c r="C346" s="19">
        <v>1</v>
      </c>
      <c r="D346" s="19">
        <v>5</v>
      </c>
      <c r="E346" s="19">
        <v>2</v>
      </c>
      <c r="F346" s="20">
        <v>5</v>
      </c>
      <c r="G346" s="20">
        <v>3</v>
      </c>
      <c r="H346" s="20">
        <v>10</v>
      </c>
      <c r="I346" s="20">
        <v>5</v>
      </c>
      <c r="J346" s="19"/>
      <c r="K346" s="19"/>
      <c r="L346" s="19"/>
      <c r="M346" s="19"/>
      <c r="N346" s="20">
        <f>SUM(B347:M347)</f>
        <v>16</v>
      </c>
    </row>
    <row r="347" spans="1:15" x14ac:dyDescent="0.2">
      <c r="A347" s="20">
        <v>2018</v>
      </c>
      <c r="B347" s="19">
        <f>B350+B351</f>
        <v>3</v>
      </c>
      <c r="C347" s="19">
        <f t="shared" ref="C347:E347" si="11">C350+C351</f>
        <v>4</v>
      </c>
      <c r="D347" s="19">
        <f t="shared" si="11"/>
        <v>5</v>
      </c>
      <c r="E347" s="19">
        <f t="shared" si="11"/>
        <v>4</v>
      </c>
      <c r="F347" s="19"/>
      <c r="G347" s="19"/>
      <c r="H347" s="19"/>
      <c r="I347" s="19"/>
    </row>
    <row r="348" spans="1:15" x14ac:dyDescent="0.2">
      <c r="B348" s="19"/>
      <c r="C348" s="19"/>
      <c r="D348" s="19"/>
      <c r="E348" s="19"/>
      <c r="J348" s="19" t="s">
        <v>32</v>
      </c>
      <c r="K348" s="19" t="s">
        <v>33</v>
      </c>
      <c r="L348" s="19" t="s">
        <v>34</v>
      </c>
      <c r="M348" s="19" t="s">
        <v>35</v>
      </c>
    </row>
    <row r="349" spans="1:15" x14ac:dyDescent="0.2">
      <c r="A349" s="20" t="s">
        <v>44</v>
      </c>
      <c r="B349" s="19" t="s">
        <v>0</v>
      </c>
      <c r="C349" s="19" t="s">
        <v>1</v>
      </c>
      <c r="D349" s="19" t="s">
        <v>2</v>
      </c>
      <c r="E349" s="19" t="s">
        <v>8</v>
      </c>
      <c r="F349" s="19" t="s">
        <v>28</v>
      </c>
      <c r="G349" s="19" t="s">
        <v>29</v>
      </c>
      <c r="H349" s="19" t="s">
        <v>30</v>
      </c>
      <c r="I349" s="19" t="s">
        <v>31</v>
      </c>
      <c r="N349" s="20">
        <f>SUM(B350:M350)</f>
        <v>11</v>
      </c>
      <c r="O349" s="20">
        <v>2018</v>
      </c>
    </row>
    <row r="350" spans="1:15" x14ac:dyDescent="0.2">
      <c r="A350" s="20" t="s">
        <v>228</v>
      </c>
      <c r="B350" s="19">
        <v>2</v>
      </c>
      <c r="C350" s="19">
        <v>2</v>
      </c>
      <c r="D350" s="19">
        <v>4</v>
      </c>
      <c r="E350" s="19">
        <v>3</v>
      </c>
      <c r="O350" s="20">
        <v>2018</v>
      </c>
    </row>
    <row r="351" spans="1:15" x14ac:dyDescent="0.2">
      <c r="A351" s="20" t="s">
        <v>229</v>
      </c>
      <c r="B351" s="20">
        <v>1</v>
      </c>
      <c r="C351" s="20">
        <v>2</v>
      </c>
      <c r="D351" s="20">
        <v>1</v>
      </c>
      <c r="E351" s="20">
        <v>1</v>
      </c>
    </row>
    <row r="373" spans="1:11" x14ac:dyDescent="0.2">
      <c r="A373" s="20" t="s">
        <v>233</v>
      </c>
      <c r="B373" s="20" t="s">
        <v>231</v>
      </c>
      <c r="C373" s="20" t="s">
        <v>232</v>
      </c>
      <c r="D373" s="20" t="s">
        <v>220</v>
      </c>
    </row>
    <row r="374" spans="1:11" x14ac:dyDescent="0.2">
      <c r="A374" s="20" t="s">
        <v>0</v>
      </c>
      <c r="B374" s="20">
        <v>183</v>
      </c>
      <c r="C374" s="20">
        <v>3</v>
      </c>
      <c r="D374" s="20">
        <v>484</v>
      </c>
    </row>
    <row r="375" spans="1:11" x14ac:dyDescent="0.2">
      <c r="A375" s="20" t="s">
        <v>1</v>
      </c>
      <c r="B375" s="20">
        <v>217</v>
      </c>
      <c r="C375" s="20">
        <v>2</v>
      </c>
      <c r="D375" s="20">
        <v>584</v>
      </c>
    </row>
    <row r="376" spans="1:11" x14ac:dyDescent="0.2">
      <c r="A376" s="20" t="s">
        <v>2</v>
      </c>
      <c r="B376" s="20">
        <v>309</v>
      </c>
      <c r="C376" s="20">
        <v>0</v>
      </c>
      <c r="D376" s="25">
        <v>771</v>
      </c>
    </row>
    <row r="377" spans="1:11" x14ac:dyDescent="0.2">
      <c r="A377" s="20" t="s">
        <v>8</v>
      </c>
      <c r="B377" s="20">
        <v>353</v>
      </c>
      <c r="C377" s="20">
        <v>14</v>
      </c>
      <c r="D377" s="20">
        <v>20827</v>
      </c>
    </row>
    <row r="380" spans="1:11" x14ac:dyDescent="0.2">
      <c r="A380" s="12" t="s">
        <v>278</v>
      </c>
      <c r="B380" s="20">
        <v>2017</v>
      </c>
      <c r="C380" s="65" t="s">
        <v>300</v>
      </c>
    </row>
    <row r="381" spans="1:11" x14ac:dyDescent="0.2">
      <c r="B381" s="43">
        <f>E391</f>
        <v>0.91930589184826483</v>
      </c>
      <c r="C381" s="26">
        <v>0.91300000000000003</v>
      </c>
    </row>
    <row r="383" spans="1:11" x14ac:dyDescent="0.2">
      <c r="A383" s="68">
        <v>2017</v>
      </c>
      <c r="B383" s="68" t="s">
        <v>273</v>
      </c>
      <c r="C383" s="68" t="s">
        <v>274</v>
      </c>
      <c r="D383" s="68" t="s">
        <v>275</v>
      </c>
      <c r="E383" s="68" t="s">
        <v>276</v>
      </c>
      <c r="G383" s="59" t="s">
        <v>298</v>
      </c>
      <c r="H383" s="59" t="s">
        <v>273</v>
      </c>
      <c r="I383" s="59" t="s">
        <v>274</v>
      </c>
      <c r="J383" s="59" t="s">
        <v>275</v>
      </c>
      <c r="K383" s="59" t="s">
        <v>276</v>
      </c>
    </row>
    <row r="384" spans="1:11" x14ac:dyDescent="0.2">
      <c r="A384" s="66" t="s">
        <v>19</v>
      </c>
      <c r="B384" s="66">
        <v>477</v>
      </c>
      <c r="C384" s="66">
        <f>B384/B391</f>
        <v>0.38498789346246975</v>
      </c>
      <c r="D384" s="67">
        <v>0.92</v>
      </c>
      <c r="E384" s="67">
        <f>C384*D384</f>
        <v>0.35418886198547217</v>
      </c>
      <c r="G384" s="44" t="s">
        <v>19</v>
      </c>
      <c r="H384" s="44">
        <v>39</v>
      </c>
      <c r="I384" s="44">
        <f>H384/H391</f>
        <v>0.14130434782608695</v>
      </c>
      <c r="J384" s="57">
        <v>0.89500000000000002</v>
      </c>
      <c r="K384" s="57">
        <f>I384*J384</f>
        <v>0.12646739130434781</v>
      </c>
    </row>
    <row r="385" spans="1:11" x14ac:dyDescent="0.2">
      <c r="A385" s="66" t="s">
        <v>17</v>
      </c>
      <c r="B385" s="66">
        <v>29</v>
      </c>
      <c r="C385" s="66">
        <f>B385/B391</f>
        <v>2.3405972558514933E-2</v>
      </c>
      <c r="D385" s="67">
        <v>0.8</v>
      </c>
      <c r="E385" s="67">
        <f t="shared" ref="E385:E390" si="12">C385*D385</f>
        <v>1.8724778046811948E-2</v>
      </c>
      <c r="G385" s="44" t="s">
        <v>17</v>
      </c>
      <c r="H385" s="63"/>
      <c r="I385" s="63"/>
      <c r="J385" s="64"/>
      <c r="K385" s="64"/>
    </row>
    <row r="386" spans="1:11" x14ac:dyDescent="0.2">
      <c r="A386" s="66" t="s">
        <v>268</v>
      </c>
      <c r="B386" s="66">
        <v>277</v>
      </c>
      <c r="C386" s="66">
        <f>B386/B391</f>
        <v>0.22356739305891848</v>
      </c>
      <c r="D386" s="67">
        <v>0.92</v>
      </c>
      <c r="E386" s="67">
        <f t="shared" si="12"/>
        <v>0.20568200161420502</v>
      </c>
      <c r="G386" s="44" t="s">
        <v>268</v>
      </c>
      <c r="H386" s="44">
        <v>53</v>
      </c>
      <c r="I386" s="44">
        <f>H386/H391</f>
        <v>0.19202898550724637</v>
      </c>
      <c r="J386" s="57">
        <v>0.95199999999999996</v>
      </c>
      <c r="K386" s="57">
        <f t="shared" ref="K386:K390" si="13">I386*J386</f>
        <v>0.18281159420289853</v>
      </c>
    </row>
    <row r="387" spans="1:11" x14ac:dyDescent="0.2">
      <c r="A387" s="66" t="s">
        <v>269</v>
      </c>
      <c r="B387" s="66">
        <v>2</v>
      </c>
      <c r="C387" s="66">
        <f>B387/B391</f>
        <v>1.6142050040355124E-3</v>
      </c>
      <c r="D387" s="67">
        <v>0.77</v>
      </c>
      <c r="E387" s="67">
        <f t="shared" si="12"/>
        <v>1.2429378531073447E-3</v>
      </c>
      <c r="G387" s="44" t="s">
        <v>269</v>
      </c>
      <c r="H387" s="44">
        <v>122</v>
      </c>
      <c r="I387" s="44">
        <f>H387/H391</f>
        <v>0.4420289855072464</v>
      </c>
      <c r="J387" s="57">
        <v>0.89</v>
      </c>
      <c r="K387" s="57">
        <f t="shared" si="13"/>
        <v>0.39340579710144929</v>
      </c>
    </row>
    <row r="388" spans="1:11" x14ac:dyDescent="0.2">
      <c r="A388" s="66" t="s">
        <v>270</v>
      </c>
      <c r="B388" s="66">
        <v>25</v>
      </c>
      <c r="C388" s="66">
        <f>B388/B391</f>
        <v>2.0177562550443905E-2</v>
      </c>
      <c r="D388" s="67">
        <v>0.94</v>
      </c>
      <c r="E388" s="67">
        <f t="shared" si="12"/>
        <v>1.8966908797417269E-2</v>
      </c>
      <c r="G388" s="44" t="s">
        <v>270</v>
      </c>
      <c r="H388" s="44">
        <v>22</v>
      </c>
      <c r="I388" s="44">
        <f>H388/H391</f>
        <v>7.9710144927536225E-2</v>
      </c>
      <c r="J388" s="57">
        <v>0.9</v>
      </c>
      <c r="K388" s="57">
        <f t="shared" si="13"/>
        <v>7.1739130434782611E-2</v>
      </c>
    </row>
    <row r="389" spans="1:11" x14ac:dyDescent="0.2">
      <c r="A389" s="66" t="s">
        <v>271</v>
      </c>
      <c r="B389" s="66">
        <v>275</v>
      </c>
      <c r="C389" s="66">
        <f>B389/B391</f>
        <v>0.22195318805488298</v>
      </c>
      <c r="D389" s="67">
        <v>0.94</v>
      </c>
      <c r="E389" s="67">
        <f t="shared" si="12"/>
        <v>0.20863599677159</v>
      </c>
      <c r="G389" s="44" t="s">
        <v>271</v>
      </c>
      <c r="H389" s="44">
        <v>22</v>
      </c>
      <c r="I389" s="44">
        <f>H389/H391</f>
        <v>7.9710144927536225E-2</v>
      </c>
      <c r="J389" s="57">
        <v>0.98399999999999999</v>
      </c>
      <c r="K389" s="57">
        <f t="shared" si="13"/>
        <v>7.8434782608695644E-2</v>
      </c>
    </row>
    <row r="390" spans="1:11" x14ac:dyDescent="0.2">
      <c r="A390" s="66" t="s">
        <v>272</v>
      </c>
      <c r="B390" s="66">
        <v>154</v>
      </c>
      <c r="C390" s="66">
        <f>B390/B391</f>
        <v>0.12429378531073447</v>
      </c>
      <c r="D390" s="67">
        <v>0.9</v>
      </c>
      <c r="E390" s="67">
        <f t="shared" si="12"/>
        <v>0.11186440677966103</v>
      </c>
      <c r="G390" s="44" t="s">
        <v>272</v>
      </c>
      <c r="H390" s="44">
        <v>18</v>
      </c>
      <c r="I390" s="44">
        <f>H390/H391</f>
        <v>6.5217391304347824E-2</v>
      </c>
      <c r="J390" s="57">
        <v>0.92500000000000004</v>
      </c>
      <c r="K390" s="57">
        <f t="shared" si="13"/>
        <v>6.0326086956521738E-2</v>
      </c>
    </row>
    <row r="391" spans="1:11" x14ac:dyDescent="0.2">
      <c r="A391" s="69" t="s">
        <v>277</v>
      </c>
      <c r="B391" s="69">
        <f>SUM(B384:B390)</f>
        <v>1239</v>
      </c>
      <c r="C391" s="69"/>
      <c r="D391" s="69"/>
      <c r="E391" s="70">
        <f>SUM(E384:E390)</f>
        <v>0.91930589184826483</v>
      </c>
      <c r="G391" s="58" t="s">
        <v>277</v>
      </c>
      <c r="H391" s="58">
        <f>SUM(H384:H390)</f>
        <v>276</v>
      </c>
      <c r="I391" s="58"/>
      <c r="J391" s="60"/>
      <c r="K391" s="61">
        <f>SUM(K384:K390)</f>
        <v>0.91318478260869562</v>
      </c>
    </row>
    <row r="392" spans="1:11" x14ac:dyDescent="0.2">
      <c r="G392" s="20" t="s">
        <v>299</v>
      </c>
    </row>
    <row r="401" spans="1:6" ht="13.5" thickBot="1" x14ac:dyDescent="0.25"/>
    <row r="402" spans="1:6" ht="26.25" thickBot="1" x14ac:dyDescent="0.25">
      <c r="A402" s="51" t="s">
        <v>292</v>
      </c>
      <c r="B402" s="52" t="s">
        <v>293</v>
      </c>
      <c r="C402" s="52" t="s">
        <v>294</v>
      </c>
      <c r="D402" s="52" t="s">
        <v>295</v>
      </c>
      <c r="E402" s="52" t="s">
        <v>296</v>
      </c>
      <c r="F402" s="52" t="s">
        <v>297</v>
      </c>
    </row>
    <row r="403" spans="1:6" ht="13.5" thickBot="1" x14ac:dyDescent="0.25">
      <c r="A403" s="53">
        <v>18</v>
      </c>
      <c r="B403" s="54">
        <v>0.93</v>
      </c>
      <c r="C403" s="55">
        <v>0.90800000000000003</v>
      </c>
      <c r="D403" s="55">
        <v>0.93799999999999994</v>
      </c>
      <c r="E403" s="55">
        <v>0.92500000000000004</v>
      </c>
      <c r="F403" s="55">
        <v>0.92500000000000004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zoomScaleNormal="100" workbookViewId="0">
      <pane ySplit="1" topLeftCell="A47" activePane="bottomLeft" state="frozen"/>
      <selection pane="bottomLeft" activeCell="B66" sqref="B66"/>
    </sheetView>
  </sheetViews>
  <sheetFormatPr defaultRowHeight="15" x14ac:dyDescent="0.25"/>
  <cols>
    <col min="1" max="1" width="9.140625" style="40"/>
    <col min="2" max="2" width="36.42578125" bestFit="1" customWidth="1"/>
    <col min="3" max="3" width="20.7109375" bestFit="1" customWidth="1"/>
    <col min="4" max="4" width="20" bestFit="1" customWidth="1"/>
    <col min="5" max="6" width="20.7109375" bestFit="1" customWidth="1"/>
    <col min="7" max="7" width="18.7109375" bestFit="1" customWidth="1"/>
    <col min="8" max="8" width="20" bestFit="1" customWidth="1"/>
  </cols>
  <sheetData>
    <row r="1" spans="1:8" x14ac:dyDescent="0.25">
      <c r="A1" s="48"/>
      <c r="B1" t="s">
        <v>234</v>
      </c>
      <c r="C1" t="s">
        <v>279</v>
      </c>
      <c r="D1" t="s">
        <v>280</v>
      </c>
      <c r="E1" t="s">
        <v>281</v>
      </c>
      <c r="F1" t="s">
        <v>282</v>
      </c>
      <c r="G1" t="s">
        <v>283</v>
      </c>
      <c r="H1" t="s">
        <v>284</v>
      </c>
    </row>
    <row r="2" spans="1:8" s="40" customFormat="1" x14ac:dyDescent="0.25">
      <c r="A2" s="50" t="s">
        <v>285</v>
      </c>
    </row>
    <row r="3" spans="1:8" x14ac:dyDescent="0.25">
      <c r="A3" s="40" t="s">
        <v>286</v>
      </c>
      <c r="B3">
        <v>9</v>
      </c>
      <c r="C3" s="45">
        <v>0.97</v>
      </c>
      <c r="D3" s="45">
        <v>0.85</v>
      </c>
      <c r="E3" s="45">
        <v>0.81</v>
      </c>
      <c r="F3" s="45">
        <v>0.85</v>
      </c>
      <c r="G3" s="45">
        <v>0.85</v>
      </c>
      <c r="H3" s="45">
        <f>AVERAGE(C3:G3)</f>
        <v>0.86599999999999999</v>
      </c>
    </row>
    <row r="4" spans="1:8" x14ac:dyDescent="0.25">
      <c r="A4" s="40" t="s">
        <v>235</v>
      </c>
      <c r="B4">
        <v>21</v>
      </c>
      <c r="C4" s="45">
        <v>0.91500000000000004</v>
      </c>
      <c r="D4" s="45">
        <v>0.92800000000000005</v>
      </c>
      <c r="E4" s="45"/>
      <c r="F4" s="45">
        <v>0.94</v>
      </c>
      <c r="G4" s="45">
        <v>0.92900000000000005</v>
      </c>
      <c r="H4" s="45">
        <f>AVERAGE(C4:G4)</f>
        <v>0.92799999999999994</v>
      </c>
    </row>
    <row r="5" spans="1:8" x14ac:dyDescent="0.25">
      <c r="A5" s="40" t="s">
        <v>190</v>
      </c>
      <c r="B5">
        <v>9</v>
      </c>
      <c r="C5" s="42">
        <v>0.89185336927223713</v>
      </c>
      <c r="D5" s="42">
        <v>0.8894629523809523</v>
      </c>
      <c r="E5" s="42">
        <v>0.91599999999999993</v>
      </c>
      <c r="F5" s="42">
        <v>0.90544390243902417</v>
      </c>
      <c r="G5" s="42">
        <v>0.91176585365853646</v>
      </c>
      <c r="H5" s="46">
        <f>AVERAGE(C5:G5)</f>
        <v>0.90290521555015002</v>
      </c>
    </row>
    <row r="6" spans="1:8" s="40" customFormat="1" x14ac:dyDescent="0.25">
      <c r="A6" s="37" t="s">
        <v>3</v>
      </c>
      <c r="B6" s="37">
        <f>SUM(B3:B5)</f>
        <v>39</v>
      </c>
      <c r="C6" s="47">
        <f>AVERAGE(C3:C5)</f>
        <v>0.92561778975741238</v>
      </c>
      <c r="D6" s="47">
        <f t="shared" ref="D6:H6" si="0">AVERAGE(D3:D5)</f>
        <v>0.88915431746031748</v>
      </c>
      <c r="E6" s="47">
        <f t="shared" si="0"/>
        <v>0.86299999999999999</v>
      </c>
      <c r="F6" s="47">
        <f t="shared" si="0"/>
        <v>0.89848130081300803</v>
      </c>
      <c r="G6" s="47">
        <f t="shared" si="0"/>
        <v>0.89692195121951224</v>
      </c>
      <c r="H6" s="47">
        <f t="shared" si="0"/>
        <v>0.89896840518338339</v>
      </c>
    </row>
    <row r="7" spans="1:8" x14ac:dyDescent="0.25">
      <c r="A7" s="40" t="s">
        <v>194</v>
      </c>
      <c r="B7">
        <v>27</v>
      </c>
      <c r="C7" s="42">
        <v>0.93</v>
      </c>
      <c r="D7" s="42">
        <v>0.94</v>
      </c>
      <c r="E7" s="42"/>
      <c r="F7" s="42">
        <v>0.95</v>
      </c>
      <c r="G7" s="42">
        <v>0.94</v>
      </c>
      <c r="H7" s="42">
        <f>AVERAGE(C7:G7)</f>
        <v>0.94000000000000006</v>
      </c>
    </row>
    <row r="9" spans="1:8" x14ac:dyDescent="0.25">
      <c r="A9" s="50" t="s">
        <v>288</v>
      </c>
      <c r="C9" s="42"/>
      <c r="D9" s="42"/>
      <c r="E9" s="42"/>
      <c r="F9" s="42"/>
      <c r="G9" s="42"/>
    </row>
    <row r="10" spans="1:8" x14ac:dyDescent="0.25">
      <c r="A10" s="40" t="s">
        <v>286</v>
      </c>
      <c r="B10">
        <v>0</v>
      </c>
      <c r="C10" s="42"/>
      <c r="D10" s="42"/>
      <c r="E10" s="42"/>
      <c r="F10" s="42"/>
      <c r="G10" s="42"/>
      <c r="H10" s="42"/>
    </row>
    <row r="11" spans="1:8" x14ac:dyDescent="0.25">
      <c r="A11" s="40" t="s">
        <v>235</v>
      </c>
      <c r="B11">
        <v>0</v>
      </c>
      <c r="C11" s="42"/>
      <c r="D11" s="42"/>
      <c r="E11" s="42"/>
      <c r="F11" s="42"/>
      <c r="G11" s="42"/>
      <c r="H11" s="42"/>
    </row>
    <row r="12" spans="1:8" x14ac:dyDescent="0.25">
      <c r="A12" s="40" t="s">
        <v>190</v>
      </c>
      <c r="B12">
        <v>0</v>
      </c>
      <c r="C12" s="42"/>
      <c r="D12" s="42"/>
      <c r="E12" s="42"/>
      <c r="F12" s="42"/>
      <c r="G12" s="42"/>
      <c r="H12" s="42"/>
    </row>
    <row r="13" spans="1:8" s="40" customFormat="1" x14ac:dyDescent="0.25">
      <c r="A13" s="37" t="s">
        <v>3</v>
      </c>
      <c r="B13" s="37">
        <v>0</v>
      </c>
      <c r="C13" s="37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</row>
    <row r="14" spans="1:8" x14ac:dyDescent="0.25">
      <c r="A14" s="40" t="s">
        <v>194</v>
      </c>
      <c r="B14" s="48">
        <v>10</v>
      </c>
      <c r="C14" s="49">
        <v>0.83</v>
      </c>
      <c r="D14" s="49">
        <v>0.81</v>
      </c>
      <c r="E14" s="49"/>
      <c r="F14" s="49">
        <v>0.81</v>
      </c>
      <c r="G14" s="49">
        <v>0.83</v>
      </c>
      <c r="H14" s="49">
        <f>AVERAGE(C14:G14)</f>
        <v>0.82000000000000006</v>
      </c>
    </row>
    <row r="15" spans="1:8" s="40" customFormat="1" x14ac:dyDescent="0.25">
      <c r="C15" s="42"/>
      <c r="D15" s="42"/>
      <c r="E15" s="42"/>
      <c r="F15" s="42"/>
      <c r="G15" s="42"/>
      <c r="H15" s="42"/>
    </row>
    <row r="17" spans="1:8" x14ac:dyDescent="0.25">
      <c r="A17" s="50" t="s">
        <v>240</v>
      </c>
    </row>
    <row r="18" spans="1:8" x14ac:dyDescent="0.25">
      <c r="A18" s="40" t="s">
        <v>286</v>
      </c>
      <c r="B18">
        <v>17</v>
      </c>
      <c r="C18" s="42">
        <v>0.94600000000000006</v>
      </c>
      <c r="D18" s="42">
        <v>0.92400000000000004</v>
      </c>
      <c r="E18" s="42"/>
      <c r="F18" s="42">
        <v>0.96199999999999997</v>
      </c>
      <c r="G18" s="42">
        <v>0.96599999999999997</v>
      </c>
      <c r="H18" s="46">
        <f>AVERAGE(C18:G18)</f>
        <v>0.94950000000000001</v>
      </c>
    </row>
    <row r="19" spans="1:8" x14ac:dyDescent="0.25">
      <c r="A19" s="40" t="s">
        <v>235</v>
      </c>
      <c r="B19">
        <v>0</v>
      </c>
      <c r="H19" s="46"/>
    </row>
    <row r="20" spans="1:8" x14ac:dyDescent="0.25">
      <c r="A20" s="40" t="s">
        <v>190</v>
      </c>
      <c r="B20">
        <v>36</v>
      </c>
      <c r="C20" s="42">
        <v>0.96844444444444433</v>
      </c>
      <c r="D20" s="42">
        <v>0.95727777777777789</v>
      </c>
      <c r="E20" s="42"/>
      <c r="F20" s="42">
        <v>0.94444444444444442</v>
      </c>
      <c r="G20" s="42">
        <v>0.95066666666666677</v>
      </c>
      <c r="H20" s="46">
        <f t="shared" ref="H20" si="1">AVERAGE(C20:G20)</f>
        <v>0.95520833333333344</v>
      </c>
    </row>
    <row r="21" spans="1:8" s="40" customFormat="1" x14ac:dyDescent="0.25">
      <c r="A21" s="37" t="s">
        <v>3</v>
      </c>
      <c r="B21" s="37">
        <f>SUM(B18:B20)</f>
        <v>53</v>
      </c>
      <c r="C21" s="47">
        <f>AVERAGE(C18:C20)</f>
        <v>0.9572222222222222</v>
      </c>
      <c r="D21" s="47">
        <f t="shared" ref="D21:G21" si="2">AVERAGE(D18:D20)</f>
        <v>0.94063888888888902</v>
      </c>
      <c r="E21" s="47" t="e">
        <f t="shared" si="2"/>
        <v>#DIV/0!</v>
      </c>
      <c r="F21" s="47">
        <f t="shared" si="2"/>
        <v>0.95322222222222219</v>
      </c>
      <c r="G21" s="47">
        <f t="shared" si="2"/>
        <v>0.95833333333333337</v>
      </c>
      <c r="H21" s="47">
        <f>AVERAGE(H18:H20)</f>
        <v>0.95235416666666672</v>
      </c>
    </row>
    <row r="22" spans="1:8" x14ac:dyDescent="0.25">
      <c r="A22" s="40" t="s">
        <v>194</v>
      </c>
      <c r="B22">
        <v>353</v>
      </c>
      <c r="C22" s="46">
        <f>AVERAGE(C18:C20)</f>
        <v>0.9572222222222222</v>
      </c>
      <c r="D22" s="46">
        <f t="shared" ref="D22:G22" si="3">AVERAGE(D18:D20)</f>
        <v>0.94063888888888902</v>
      </c>
      <c r="E22" s="46"/>
      <c r="F22" s="46">
        <f t="shared" si="3"/>
        <v>0.95322222222222219</v>
      </c>
      <c r="G22" s="46">
        <f t="shared" si="3"/>
        <v>0.95833333333333337</v>
      </c>
    </row>
    <row r="23" spans="1:8" s="40" customFormat="1" x14ac:dyDescent="0.25"/>
    <row r="24" spans="1:8" x14ac:dyDescent="0.25">
      <c r="A24" s="50" t="s">
        <v>287</v>
      </c>
    </row>
    <row r="25" spans="1:8" x14ac:dyDescent="0.25">
      <c r="A25" s="40" t="s">
        <v>286</v>
      </c>
      <c r="B25">
        <v>14</v>
      </c>
      <c r="C25" s="46">
        <v>0.7678571428571429</v>
      </c>
      <c r="D25" s="46">
        <v>0.7678571428571429</v>
      </c>
      <c r="F25" s="46">
        <v>0.8035714285714286</v>
      </c>
      <c r="G25" s="46">
        <v>0.8214285714285714</v>
      </c>
      <c r="H25" s="46">
        <f>AVERAGE(C25:G25)</f>
        <v>0.7901785714285714</v>
      </c>
    </row>
    <row r="26" spans="1:8" s="40" customFormat="1" x14ac:dyDescent="0.25">
      <c r="A26" s="40" t="s">
        <v>286</v>
      </c>
      <c r="B26" s="40">
        <v>20</v>
      </c>
      <c r="C26" s="46">
        <v>0.85</v>
      </c>
      <c r="D26" s="46">
        <v>0.86250000000000004</v>
      </c>
      <c r="F26" s="46">
        <v>0.85</v>
      </c>
      <c r="G26" s="46">
        <v>0.875</v>
      </c>
      <c r="H26" s="46">
        <f t="shared" ref="H26:H35" si="4">AVERAGE(C26:G26)</f>
        <v>0.859375</v>
      </c>
    </row>
    <row r="27" spans="1:8" s="40" customFormat="1" x14ac:dyDescent="0.25">
      <c r="A27" s="40" t="s">
        <v>286</v>
      </c>
      <c r="B27" s="40">
        <v>17</v>
      </c>
      <c r="C27" s="46">
        <v>0.86764705882352944</v>
      </c>
      <c r="D27" s="46">
        <v>0.8970588235294118</v>
      </c>
      <c r="F27" s="46">
        <v>0.92647058823529416</v>
      </c>
      <c r="G27" s="46">
        <v>0.92647058823529416</v>
      </c>
      <c r="H27" s="46">
        <f t="shared" si="4"/>
        <v>0.90441176470588247</v>
      </c>
    </row>
    <row r="28" spans="1:8" s="40" customFormat="1" x14ac:dyDescent="0.25">
      <c r="B28" s="40">
        <v>21</v>
      </c>
      <c r="C28" s="46">
        <v>0.88</v>
      </c>
      <c r="D28" s="46">
        <v>0.89</v>
      </c>
      <c r="F28" s="46">
        <v>0.88</v>
      </c>
      <c r="G28" s="46">
        <v>0.89</v>
      </c>
      <c r="H28" s="46">
        <f t="shared" si="4"/>
        <v>0.88500000000000001</v>
      </c>
    </row>
    <row r="29" spans="1:8" x14ac:dyDescent="0.25">
      <c r="A29" s="40" t="s">
        <v>235</v>
      </c>
      <c r="B29">
        <v>0</v>
      </c>
      <c r="H29" s="46"/>
    </row>
    <row r="30" spans="1:8" x14ac:dyDescent="0.25">
      <c r="A30" s="40" t="s">
        <v>190</v>
      </c>
      <c r="B30">
        <v>6</v>
      </c>
      <c r="C30" s="46">
        <v>1</v>
      </c>
      <c r="D30" s="46">
        <v>0.91666666666666663</v>
      </c>
      <c r="F30" s="46">
        <v>1</v>
      </c>
      <c r="G30" s="46">
        <v>0.95833333333333337</v>
      </c>
      <c r="H30" s="46">
        <f t="shared" si="4"/>
        <v>0.96875</v>
      </c>
    </row>
    <row r="31" spans="1:8" s="40" customFormat="1" x14ac:dyDescent="0.25">
      <c r="B31" s="40">
        <v>13</v>
      </c>
      <c r="C31" s="46">
        <v>0.90384615384615385</v>
      </c>
      <c r="D31" s="46">
        <v>0.90384615384615385</v>
      </c>
      <c r="F31" s="46">
        <v>0.90384615384615385</v>
      </c>
      <c r="G31" s="46">
        <v>0.90384615384615385</v>
      </c>
      <c r="H31" s="46">
        <f t="shared" si="4"/>
        <v>0.90384615384615385</v>
      </c>
    </row>
    <row r="32" spans="1:8" s="40" customFormat="1" x14ac:dyDescent="0.25">
      <c r="B32" s="40">
        <v>17</v>
      </c>
      <c r="C32" s="46">
        <v>0.8970588235294118</v>
      </c>
      <c r="D32" s="46">
        <v>0.8970588235294118</v>
      </c>
      <c r="F32" s="46">
        <v>0.88235294117647056</v>
      </c>
      <c r="G32" s="46">
        <v>0.8970588235294118</v>
      </c>
      <c r="H32" s="46">
        <f t="shared" si="4"/>
        <v>0.89338235294117652</v>
      </c>
    </row>
    <row r="33" spans="1:8" s="40" customFormat="1" x14ac:dyDescent="0.25">
      <c r="B33" s="40">
        <v>7</v>
      </c>
      <c r="C33" s="46">
        <v>0.8214285714285714</v>
      </c>
      <c r="D33" s="46">
        <v>0.8571428571428571</v>
      </c>
      <c r="F33" s="46">
        <v>0.8571428571428571</v>
      </c>
      <c r="G33" s="46">
        <v>0.8571428571428571</v>
      </c>
      <c r="H33" s="46">
        <f t="shared" si="4"/>
        <v>0.8482142857142857</v>
      </c>
    </row>
    <row r="34" spans="1:8" s="40" customFormat="1" x14ac:dyDescent="0.25">
      <c r="B34" s="40">
        <v>7</v>
      </c>
      <c r="C34" s="46">
        <v>1</v>
      </c>
      <c r="D34" s="46">
        <v>1</v>
      </c>
      <c r="F34" s="46">
        <v>1</v>
      </c>
      <c r="G34" s="46">
        <v>1</v>
      </c>
      <c r="H34" s="46">
        <f t="shared" si="4"/>
        <v>1</v>
      </c>
    </row>
    <row r="35" spans="1:8" s="40" customFormat="1" x14ac:dyDescent="0.25">
      <c r="A35" s="37" t="s">
        <v>3</v>
      </c>
      <c r="B35" s="37">
        <f>SUM(B25:B34)</f>
        <v>122</v>
      </c>
      <c r="C35" s="62">
        <f>AVERAGE(C25:C34)</f>
        <v>0.88753752783164552</v>
      </c>
      <c r="D35" s="62">
        <f t="shared" ref="D35:G35" si="5">AVERAGE(D25:D34)</f>
        <v>0.88801449639684948</v>
      </c>
      <c r="E35" s="62"/>
      <c r="F35" s="62">
        <f t="shared" si="5"/>
        <v>0.90037599655246703</v>
      </c>
      <c r="G35" s="62">
        <f t="shared" si="5"/>
        <v>0.90325336972395809</v>
      </c>
      <c r="H35" s="62">
        <f t="shared" si="4"/>
        <v>0.89479534762623003</v>
      </c>
    </row>
    <row r="36" spans="1:8" x14ac:dyDescent="0.25">
      <c r="A36" s="40" t="s">
        <v>194</v>
      </c>
      <c r="B36">
        <v>0</v>
      </c>
    </row>
    <row r="38" spans="1:8" x14ac:dyDescent="0.25">
      <c r="A38" s="50" t="s">
        <v>289</v>
      </c>
    </row>
    <row r="39" spans="1:8" x14ac:dyDescent="0.25">
      <c r="A39" s="40" t="s">
        <v>286</v>
      </c>
      <c r="C39" s="42"/>
      <c r="D39" s="42"/>
      <c r="E39" s="42"/>
      <c r="F39" s="42"/>
      <c r="G39" s="42"/>
      <c r="H39" s="46"/>
    </row>
    <row r="40" spans="1:8" x14ac:dyDescent="0.25">
      <c r="A40" s="40" t="s">
        <v>235</v>
      </c>
      <c r="C40" s="42"/>
      <c r="D40" s="42"/>
      <c r="E40" s="42"/>
      <c r="F40" s="42"/>
      <c r="G40" s="42"/>
      <c r="H40" s="46"/>
    </row>
    <row r="41" spans="1:8" x14ac:dyDescent="0.25">
      <c r="A41" s="40" t="s">
        <v>190</v>
      </c>
      <c r="B41" s="40">
        <v>22</v>
      </c>
      <c r="C41" s="42">
        <v>0.93200000000000005</v>
      </c>
      <c r="D41" s="42">
        <v>0.86899999999999999</v>
      </c>
      <c r="E41" s="42"/>
      <c r="F41" s="42">
        <v>0.90900000000000003</v>
      </c>
      <c r="G41" s="42">
        <v>0.875</v>
      </c>
      <c r="H41" s="46">
        <f>AVERAGE(C41:G41)</f>
        <v>0.89624999999999999</v>
      </c>
    </row>
    <row r="42" spans="1:8" s="40" customFormat="1" x14ac:dyDescent="0.25">
      <c r="A42" s="37"/>
      <c r="B42" s="37">
        <v>22</v>
      </c>
      <c r="C42" s="47">
        <v>0.93200000000000005</v>
      </c>
      <c r="D42" s="47">
        <v>0.86899999999999999</v>
      </c>
      <c r="E42" s="47"/>
      <c r="F42" s="47">
        <v>0.90900000000000003</v>
      </c>
      <c r="G42" s="47">
        <v>0.875</v>
      </c>
      <c r="H42" s="47">
        <f>AVERAGE(C42:G42)</f>
        <v>0.89624999999999999</v>
      </c>
    </row>
    <row r="43" spans="1:8" x14ac:dyDescent="0.25">
      <c r="A43" s="40" t="s">
        <v>194</v>
      </c>
      <c r="B43">
        <v>20</v>
      </c>
      <c r="C43" s="42">
        <v>0.83</v>
      </c>
      <c r="D43" s="42">
        <v>0.82</v>
      </c>
      <c r="E43" s="42">
        <v>0.86</v>
      </c>
      <c r="F43" s="42"/>
      <c r="G43" s="42"/>
      <c r="H43" s="46">
        <f t="shared" ref="H43" si="6">AVERAGE(C43:G43)</f>
        <v>0.83666666666666656</v>
      </c>
    </row>
    <row r="45" spans="1:8" x14ac:dyDescent="0.25">
      <c r="A45" s="50" t="s">
        <v>290</v>
      </c>
      <c r="C45" s="42"/>
      <c r="D45" s="42"/>
      <c r="E45" s="42"/>
      <c r="F45" s="42"/>
      <c r="G45" s="42"/>
      <c r="H45" s="42"/>
    </row>
    <row r="46" spans="1:8" x14ac:dyDescent="0.25">
      <c r="A46" s="40" t="s">
        <v>286</v>
      </c>
      <c r="B46">
        <v>15</v>
      </c>
      <c r="C46" s="42">
        <v>0.97</v>
      </c>
      <c r="D46" s="42">
        <v>0.96699999999999997</v>
      </c>
      <c r="E46" s="42">
        <v>0.96499999999999997</v>
      </c>
      <c r="F46" s="42">
        <v>1</v>
      </c>
      <c r="G46" s="42">
        <v>1</v>
      </c>
      <c r="H46" s="42">
        <f>AVERAGE(C46:G46)</f>
        <v>0.98039999999999983</v>
      </c>
    </row>
    <row r="47" spans="1:8" x14ac:dyDescent="0.25">
      <c r="A47" s="40" t="s">
        <v>235</v>
      </c>
      <c r="B47">
        <v>4</v>
      </c>
      <c r="C47" s="42">
        <v>1</v>
      </c>
      <c r="D47" s="42">
        <v>1</v>
      </c>
      <c r="E47" s="42">
        <v>1</v>
      </c>
      <c r="F47" s="42">
        <v>1</v>
      </c>
      <c r="G47" s="42">
        <v>1</v>
      </c>
      <c r="H47" s="42">
        <f t="shared" ref="H47:H48" si="7">AVERAGE(C47:G47)</f>
        <v>1</v>
      </c>
    </row>
    <row r="48" spans="1:8" x14ac:dyDescent="0.25">
      <c r="A48" s="40" t="s">
        <v>190</v>
      </c>
      <c r="B48">
        <v>3</v>
      </c>
      <c r="C48" s="42">
        <v>0.98199999999999998</v>
      </c>
      <c r="D48" s="42">
        <v>0.98</v>
      </c>
      <c r="E48" s="42">
        <v>0.88900000000000001</v>
      </c>
      <c r="F48" s="42">
        <v>1</v>
      </c>
      <c r="G48" s="42">
        <v>1</v>
      </c>
      <c r="H48" s="42">
        <f t="shared" si="7"/>
        <v>0.97019999999999995</v>
      </c>
    </row>
    <row r="49" spans="1:8" s="40" customFormat="1" x14ac:dyDescent="0.25">
      <c r="A49" s="37"/>
      <c r="B49" s="37">
        <f>SUM(B46:B48)</f>
        <v>22</v>
      </c>
      <c r="C49" s="47">
        <f>AVERAGE(C46:C48)</f>
        <v>0.98399999999999999</v>
      </c>
      <c r="D49" s="47">
        <f t="shared" ref="D49:H49" si="8">AVERAGE(D46:D48)</f>
        <v>0.98233333333333339</v>
      </c>
      <c r="E49" s="47">
        <f t="shared" si="8"/>
        <v>0.95133333333333336</v>
      </c>
      <c r="F49" s="47">
        <f t="shared" si="8"/>
        <v>1</v>
      </c>
      <c r="G49" s="47">
        <f t="shared" si="8"/>
        <v>1</v>
      </c>
      <c r="H49" s="47">
        <f t="shared" si="8"/>
        <v>0.98353333333333326</v>
      </c>
    </row>
    <row r="50" spans="1:8" x14ac:dyDescent="0.25">
      <c r="A50" s="40" t="s">
        <v>194</v>
      </c>
      <c r="B50">
        <v>2</v>
      </c>
      <c r="C50" s="42">
        <v>1</v>
      </c>
      <c r="D50" s="42">
        <v>1</v>
      </c>
      <c r="E50" s="42">
        <v>1</v>
      </c>
      <c r="F50" s="42">
        <v>1</v>
      </c>
      <c r="G50" s="42">
        <v>1</v>
      </c>
      <c r="H50" s="42">
        <f>AVERAGE(C50:G50)</f>
        <v>1</v>
      </c>
    </row>
    <row r="51" spans="1:8" s="40" customFormat="1" x14ac:dyDescent="0.25">
      <c r="C51" s="42"/>
      <c r="D51" s="42"/>
      <c r="E51" s="42"/>
      <c r="F51" s="42"/>
      <c r="G51" s="42"/>
      <c r="H51" s="42"/>
    </row>
    <row r="52" spans="1:8" x14ac:dyDescent="0.25">
      <c r="A52" s="50" t="s">
        <v>291</v>
      </c>
      <c r="C52" s="42"/>
      <c r="D52" s="42"/>
      <c r="E52" s="42"/>
      <c r="F52" s="42"/>
      <c r="G52" s="42"/>
      <c r="H52" s="42"/>
    </row>
    <row r="53" spans="1:8" x14ac:dyDescent="0.25">
      <c r="A53" s="40" t="s">
        <v>286</v>
      </c>
      <c r="B53">
        <v>0</v>
      </c>
      <c r="C53" s="42"/>
      <c r="D53" s="42"/>
      <c r="E53" s="42"/>
      <c r="F53" s="42"/>
      <c r="G53" s="42"/>
      <c r="H53" s="42"/>
    </row>
    <row r="54" spans="1:8" x14ac:dyDescent="0.25">
      <c r="A54" s="40" t="s">
        <v>235</v>
      </c>
      <c r="B54">
        <v>18</v>
      </c>
      <c r="C54" s="42">
        <v>0.93</v>
      </c>
      <c r="D54" s="56">
        <v>0.90800000000000003</v>
      </c>
      <c r="E54" s="56">
        <v>0.93799999999999994</v>
      </c>
      <c r="F54" s="56">
        <v>0.92500000000000004</v>
      </c>
      <c r="G54" s="56">
        <v>0.92500000000000004</v>
      </c>
      <c r="H54" s="42">
        <f>AVERAGE(C54:G54)</f>
        <v>0.92519999999999991</v>
      </c>
    </row>
    <row r="55" spans="1:8" x14ac:dyDescent="0.25">
      <c r="A55" s="40" t="s">
        <v>190</v>
      </c>
      <c r="B55">
        <v>0</v>
      </c>
      <c r="C55" s="42"/>
      <c r="D55" s="42"/>
      <c r="E55" s="42"/>
      <c r="F55" s="42"/>
      <c r="G55" s="42"/>
      <c r="H55" s="42"/>
    </row>
    <row r="56" spans="1:8" s="40" customFormat="1" x14ac:dyDescent="0.25">
      <c r="A56" s="37"/>
      <c r="B56" s="37">
        <f>SUM(B53:B55)</f>
        <v>18</v>
      </c>
      <c r="C56" s="47">
        <f>AVERAGE(C53:C55)</f>
        <v>0.93</v>
      </c>
      <c r="D56" s="47">
        <f t="shared" ref="D56:G56" si="9">AVERAGE(D53:D55)</f>
        <v>0.90800000000000003</v>
      </c>
      <c r="E56" s="47">
        <f t="shared" si="9"/>
        <v>0.93799999999999994</v>
      </c>
      <c r="F56" s="47">
        <f t="shared" si="9"/>
        <v>0.92500000000000004</v>
      </c>
      <c r="G56" s="47">
        <f t="shared" si="9"/>
        <v>0.92500000000000004</v>
      </c>
      <c r="H56" s="47">
        <f t="shared" ref="H56" si="10">AVERAGE(C56:G56)</f>
        <v>0.92519999999999991</v>
      </c>
    </row>
    <row r="57" spans="1:8" x14ac:dyDescent="0.25">
      <c r="A57" s="40" t="s">
        <v>194</v>
      </c>
      <c r="B57">
        <v>0</v>
      </c>
      <c r="C57" s="42"/>
      <c r="D57" s="42"/>
      <c r="E57" s="42"/>
      <c r="F57" s="42"/>
      <c r="G57" s="42"/>
      <c r="H57" s="42"/>
    </row>
    <row r="58" spans="1:8" x14ac:dyDescent="0.25">
      <c r="C58" s="42"/>
      <c r="D58" s="42"/>
      <c r="E58" s="42"/>
      <c r="F58" s="42"/>
      <c r="G58" s="42"/>
      <c r="H58" s="42"/>
    </row>
    <row r="59" spans="1:8" x14ac:dyDescent="0.25">
      <c r="C59" s="42"/>
      <c r="D59" s="42"/>
      <c r="E59" s="42"/>
      <c r="F59" s="42"/>
      <c r="G59" s="42"/>
      <c r="H59" s="42"/>
    </row>
    <row r="60" spans="1:8" x14ac:dyDescent="0.25">
      <c r="C60" s="42"/>
      <c r="D60" s="42"/>
      <c r="E60" s="42"/>
      <c r="F60" s="42"/>
      <c r="G60" s="42"/>
    </row>
    <row r="61" spans="1:8" x14ac:dyDescent="0.25">
      <c r="C61" s="42"/>
      <c r="D61" s="42"/>
      <c r="E61" s="42"/>
      <c r="F61" s="42"/>
      <c r="G61" s="42"/>
    </row>
    <row r="62" spans="1:8" x14ac:dyDescent="0.25">
      <c r="C62" s="42"/>
      <c r="D62" s="42"/>
      <c r="E62" s="42"/>
      <c r="F62" s="42"/>
      <c r="G62" s="42"/>
    </row>
    <row r="66" spans="3:5" x14ac:dyDescent="0.25">
      <c r="C66" s="42"/>
      <c r="D66" s="42"/>
      <c r="E66" s="4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84"/>
  <sheetViews>
    <sheetView topLeftCell="A48" zoomScaleNormal="100" workbookViewId="0">
      <selection activeCell="G66" sqref="G66"/>
    </sheetView>
  </sheetViews>
  <sheetFormatPr defaultRowHeight="12.75" x14ac:dyDescent="0.2"/>
  <cols>
    <col min="1" max="1" width="25.85546875" style="2" customWidth="1"/>
    <col min="2" max="5" width="15" style="2" customWidth="1"/>
    <col min="6" max="6" width="15" style="20" customWidth="1"/>
    <col min="7" max="8" width="15" style="2" customWidth="1"/>
    <col min="9" max="12" width="15" style="15" customWidth="1"/>
    <col min="13" max="14" width="15" style="2" customWidth="1"/>
    <col min="15" max="16384" width="9.140625" style="2"/>
  </cols>
  <sheetData>
    <row r="1" spans="1:14" s="12" customFormat="1" x14ac:dyDescent="0.2">
      <c r="A1" s="12" t="s">
        <v>43</v>
      </c>
      <c r="B1" s="13" t="s">
        <v>0</v>
      </c>
      <c r="C1" s="13" t="s">
        <v>1</v>
      </c>
      <c r="D1" s="13" t="s">
        <v>2</v>
      </c>
      <c r="E1" s="13" t="s">
        <v>8</v>
      </c>
      <c r="F1" s="13"/>
      <c r="G1" s="13" t="s">
        <v>28</v>
      </c>
      <c r="H1" s="13" t="s">
        <v>29</v>
      </c>
      <c r="I1" s="13" t="s">
        <v>30</v>
      </c>
      <c r="J1" s="13" t="s">
        <v>31</v>
      </c>
      <c r="K1" s="13" t="s">
        <v>32</v>
      </c>
      <c r="L1" s="13" t="s">
        <v>33</v>
      </c>
      <c r="M1" s="13" t="s">
        <v>34</v>
      </c>
      <c r="N1" s="13" t="s">
        <v>35</v>
      </c>
    </row>
    <row r="2" spans="1:14" x14ac:dyDescent="0.2">
      <c r="A2" s="2" t="s">
        <v>4</v>
      </c>
      <c r="B2" s="1">
        <v>19</v>
      </c>
      <c r="C2" s="1">
        <v>24</v>
      </c>
      <c r="D2" s="1">
        <v>26</v>
      </c>
      <c r="E2" s="1">
        <v>16</v>
      </c>
      <c r="F2" s="19"/>
    </row>
    <row r="3" spans="1:14" x14ac:dyDescent="0.2">
      <c r="A3" s="2" t="s">
        <v>5</v>
      </c>
      <c r="B3" s="1">
        <v>1</v>
      </c>
      <c r="C3" s="1">
        <v>3</v>
      </c>
      <c r="D3" s="1">
        <v>5</v>
      </c>
      <c r="E3" s="1">
        <v>4</v>
      </c>
      <c r="F3" s="19"/>
    </row>
    <row r="4" spans="1:14" x14ac:dyDescent="0.2">
      <c r="A4" s="2" t="s">
        <v>6</v>
      </c>
      <c r="B4" s="1">
        <v>14</v>
      </c>
      <c r="C4" s="1">
        <v>7</v>
      </c>
      <c r="D4" s="1">
        <v>15</v>
      </c>
      <c r="E4" s="1">
        <v>12</v>
      </c>
      <c r="F4" s="19"/>
    </row>
    <row r="5" spans="1:14" s="18" customFormat="1" x14ac:dyDescent="0.2">
      <c r="A5" s="18" t="s">
        <v>101</v>
      </c>
      <c r="B5" s="19">
        <v>0</v>
      </c>
      <c r="C5" s="19">
        <v>0</v>
      </c>
      <c r="D5" s="19">
        <v>0</v>
      </c>
      <c r="E5" s="19">
        <v>5</v>
      </c>
      <c r="F5" s="19"/>
      <c r="I5" s="19"/>
      <c r="J5" s="19"/>
      <c r="K5" s="19"/>
      <c r="L5" s="19"/>
    </row>
    <row r="6" spans="1:14" s="16" customFormat="1" x14ac:dyDescent="0.2">
      <c r="A6" s="16" t="s">
        <v>7</v>
      </c>
      <c r="B6" s="17">
        <f>SUM(B2:B5)</f>
        <v>34</v>
      </c>
      <c r="C6" s="17">
        <f>SUM(C2:C5)</f>
        <v>34</v>
      </c>
      <c r="D6" s="17">
        <f>SUM(D2:D5)</f>
        <v>46</v>
      </c>
      <c r="E6" s="17">
        <f>SUM(E2:E5)</f>
        <v>37</v>
      </c>
      <c r="F6" s="17"/>
      <c r="I6" s="17"/>
      <c r="J6" s="17"/>
      <c r="K6" s="17"/>
      <c r="L6" s="17"/>
    </row>
    <row r="8" spans="1:14" x14ac:dyDescent="0.2">
      <c r="A8" s="12" t="s">
        <v>44</v>
      </c>
      <c r="B8" s="71" t="s">
        <v>9</v>
      </c>
      <c r="C8" s="71"/>
      <c r="D8" s="71" t="s">
        <v>1</v>
      </c>
      <c r="E8" s="71"/>
      <c r="F8" s="13"/>
      <c r="G8" s="71" t="s">
        <v>2</v>
      </c>
      <c r="H8" s="71"/>
      <c r="I8" s="71" t="s">
        <v>8</v>
      </c>
      <c r="J8" s="71"/>
    </row>
    <row r="9" spans="1:14" x14ac:dyDescent="0.2">
      <c r="A9" s="12" t="s">
        <v>10</v>
      </c>
      <c r="B9" s="13" t="s">
        <v>11</v>
      </c>
      <c r="C9" s="14" t="s">
        <v>12</v>
      </c>
      <c r="D9" s="13" t="s">
        <v>11</v>
      </c>
      <c r="E9" s="14" t="s">
        <v>12</v>
      </c>
      <c r="F9" s="14"/>
      <c r="G9" s="13" t="s">
        <v>11</v>
      </c>
      <c r="H9" s="14" t="s">
        <v>12</v>
      </c>
      <c r="I9" s="13" t="s">
        <v>11</v>
      </c>
      <c r="J9" s="14" t="s">
        <v>12</v>
      </c>
    </row>
    <row r="10" spans="1:14" x14ac:dyDescent="0.2">
      <c r="A10" s="2" t="s">
        <v>13</v>
      </c>
      <c r="B10" s="1">
        <v>1</v>
      </c>
      <c r="C10" s="11">
        <v>1</v>
      </c>
      <c r="D10" s="1">
        <v>5</v>
      </c>
      <c r="E10" s="11">
        <v>3</v>
      </c>
      <c r="F10" s="11"/>
      <c r="G10" s="1">
        <v>7</v>
      </c>
      <c r="H10" s="11">
        <v>7</v>
      </c>
      <c r="I10" s="15">
        <v>1</v>
      </c>
      <c r="J10" s="11">
        <v>1</v>
      </c>
    </row>
    <row r="11" spans="1:14" x14ac:dyDescent="0.2">
      <c r="A11" s="2" t="s">
        <v>19</v>
      </c>
      <c r="B11" s="1">
        <v>1</v>
      </c>
      <c r="C11" s="11">
        <v>1</v>
      </c>
      <c r="D11" s="1">
        <v>1</v>
      </c>
      <c r="E11" s="11">
        <v>1</v>
      </c>
      <c r="F11" s="11"/>
      <c r="G11" s="1">
        <v>1</v>
      </c>
      <c r="H11" s="11">
        <v>1</v>
      </c>
      <c r="I11" s="15">
        <v>3</v>
      </c>
      <c r="J11" s="11">
        <v>3</v>
      </c>
    </row>
    <row r="12" spans="1:14" x14ac:dyDescent="0.2">
      <c r="A12" s="2" t="s">
        <v>14</v>
      </c>
      <c r="B12" s="1">
        <v>12</v>
      </c>
      <c r="C12" s="11">
        <v>26</v>
      </c>
      <c r="D12" s="1">
        <v>14</v>
      </c>
      <c r="E12" s="11">
        <v>25</v>
      </c>
      <c r="F12" s="11"/>
      <c r="G12" s="1">
        <v>16</v>
      </c>
      <c r="H12" s="11">
        <v>40</v>
      </c>
      <c r="I12" s="15">
        <v>11</v>
      </c>
      <c r="J12" s="11">
        <v>22</v>
      </c>
    </row>
    <row r="13" spans="1:14" x14ac:dyDescent="0.2">
      <c r="A13" s="2" t="s">
        <v>15</v>
      </c>
      <c r="B13" s="1">
        <v>3</v>
      </c>
      <c r="C13" s="11">
        <v>4</v>
      </c>
      <c r="D13" s="1">
        <v>5</v>
      </c>
      <c r="E13" s="11">
        <v>5</v>
      </c>
      <c r="F13" s="11"/>
      <c r="G13" s="1">
        <v>4</v>
      </c>
      <c r="H13" s="11">
        <v>6</v>
      </c>
      <c r="I13" s="15">
        <v>1</v>
      </c>
      <c r="J13" s="11">
        <v>1</v>
      </c>
    </row>
    <row r="14" spans="1:14" x14ac:dyDescent="0.2">
      <c r="A14" s="2" t="s">
        <v>16</v>
      </c>
      <c r="B14" s="1">
        <v>2</v>
      </c>
      <c r="C14" s="11">
        <v>8</v>
      </c>
      <c r="D14" s="1">
        <v>0</v>
      </c>
      <c r="E14" s="11">
        <v>0</v>
      </c>
      <c r="F14" s="11"/>
      <c r="G14" s="1">
        <v>0</v>
      </c>
      <c r="H14" s="11">
        <v>0</v>
      </c>
      <c r="I14" s="15">
        <v>0</v>
      </c>
      <c r="J14" s="11">
        <v>0</v>
      </c>
    </row>
    <row r="15" spans="1:14" x14ac:dyDescent="0.2">
      <c r="A15" s="2" t="s">
        <v>17</v>
      </c>
      <c r="B15" s="1">
        <v>0</v>
      </c>
      <c r="C15" s="11">
        <v>0</v>
      </c>
      <c r="D15" s="1">
        <v>0</v>
      </c>
      <c r="E15" s="11">
        <v>0</v>
      </c>
      <c r="F15" s="11"/>
      <c r="G15" s="1">
        <v>0</v>
      </c>
      <c r="H15" s="11">
        <v>0</v>
      </c>
      <c r="I15" s="15">
        <v>1</v>
      </c>
      <c r="J15" s="11">
        <v>1</v>
      </c>
    </row>
    <row r="16" spans="1:14" x14ac:dyDescent="0.2">
      <c r="A16" s="2" t="s">
        <v>18</v>
      </c>
      <c r="B16" s="1">
        <v>1</v>
      </c>
      <c r="C16" s="11">
        <v>1</v>
      </c>
      <c r="D16" s="1">
        <v>2</v>
      </c>
      <c r="E16" s="11">
        <v>2</v>
      </c>
      <c r="F16" s="11"/>
      <c r="G16" s="1">
        <v>4</v>
      </c>
      <c r="H16" s="11">
        <v>4</v>
      </c>
      <c r="I16" s="15">
        <v>0</v>
      </c>
      <c r="J16" s="11">
        <v>0</v>
      </c>
    </row>
    <row r="17" spans="1:13" x14ac:dyDescent="0.2">
      <c r="A17" s="2" t="s">
        <v>20</v>
      </c>
      <c r="B17" s="1">
        <v>0</v>
      </c>
      <c r="C17" s="11">
        <v>0</v>
      </c>
      <c r="D17" s="1">
        <v>0</v>
      </c>
      <c r="E17" s="11">
        <v>0</v>
      </c>
      <c r="F17" s="11"/>
      <c r="G17" s="1">
        <v>2</v>
      </c>
      <c r="H17" s="11">
        <v>4</v>
      </c>
      <c r="I17" s="15">
        <v>0</v>
      </c>
      <c r="J17" s="11">
        <v>0</v>
      </c>
    </row>
    <row r="18" spans="1:13" x14ac:dyDescent="0.2">
      <c r="A18" s="2" t="s">
        <v>27</v>
      </c>
      <c r="B18" s="1">
        <v>1</v>
      </c>
      <c r="C18" s="11">
        <v>1</v>
      </c>
      <c r="D18" s="1">
        <v>1</v>
      </c>
      <c r="E18" s="11">
        <v>1</v>
      </c>
      <c r="F18" s="11"/>
      <c r="G18" s="1">
        <v>1</v>
      </c>
      <c r="H18" s="11">
        <v>1</v>
      </c>
      <c r="I18" s="15">
        <v>1</v>
      </c>
      <c r="J18" s="11">
        <v>1</v>
      </c>
    </row>
    <row r="19" spans="1:13" s="18" customFormat="1" x14ac:dyDescent="0.2">
      <c r="A19" s="18" t="s">
        <v>102</v>
      </c>
      <c r="B19" s="19">
        <v>1</v>
      </c>
      <c r="C19" s="11">
        <v>1</v>
      </c>
      <c r="D19" s="19">
        <v>2</v>
      </c>
      <c r="E19" s="11">
        <v>2</v>
      </c>
      <c r="F19" s="11"/>
      <c r="G19" s="19">
        <v>1</v>
      </c>
      <c r="H19" s="11">
        <v>1</v>
      </c>
      <c r="I19" s="19">
        <v>0</v>
      </c>
      <c r="J19" s="11">
        <v>0</v>
      </c>
      <c r="K19" s="19"/>
      <c r="L19" s="19"/>
    </row>
    <row r="20" spans="1:13" s="18" customFormat="1" x14ac:dyDescent="0.2">
      <c r="A20" s="18" t="s">
        <v>103</v>
      </c>
      <c r="B20" s="19">
        <v>0</v>
      </c>
      <c r="C20" s="11">
        <v>0</v>
      </c>
      <c r="D20" s="19">
        <v>0</v>
      </c>
      <c r="E20" s="11">
        <v>0</v>
      </c>
      <c r="F20" s="11"/>
      <c r="G20" s="19">
        <v>0</v>
      </c>
      <c r="H20" s="11">
        <v>0</v>
      </c>
      <c r="I20" s="19">
        <v>1</v>
      </c>
      <c r="J20" s="11">
        <v>1</v>
      </c>
      <c r="K20" s="19"/>
      <c r="L20" s="19"/>
    </row>
    <row r="21" spans="1:13" x14ac:dyDescent="0.2">
      <c r="A21" s="16" t="s">
        <v>3</v>
      </c>
      <c r="B21" s="17">
        <f>SUM(B10:B20)</f>
        <v>22</v>
      </c>
      <c r="C21" s="17">
        <f t="shared" ref="C21:K21" si="0">SUM(C10:C20)</f>
        <v>43</v>
      </c>
      <c r="D21" s="17">
        <f t="shared" si="0"/>
        <v>30</v>
      </c>
      <c r="E21" s="17">
        <f t="shared" si="0"/>
        <v>39</v>
      </c>
      <c r="F21" s="17"/>
      <c r="G21" s="17">
        <f t="shared" si="0"/>
        <v>36</v>
      </c>
      <c r="H21" s="17">
        <f t="shared" si="0"/>
        <v>64</v>
      </c>
      <c r="I21" s="17">
        <f t="shared" si="0"/>
        <v>19</v>
      </c>
      <c r="J21" s="17">
        <f t="shared" si="0"/>
        <v>30</v>
      </c>
      <c r="K21" s="17">
        <f t="shared" si="0"/>
        <v>0</v>
      </c>
    </row>
    <row r="23" spans="1:13" ht="38.25" x14ac:dyDescent="0.2">
      <c r="A23" s="2" t="s">
        <v>21</v>
      </c>
      <c r="B23" s="3" t="s">
        <v>22</v>
      </c>
      <c r="C23" s="4" t="s">
        <v>23</v>
      </c>
      <c r="D23" s="5" t="s">
        <v>24</v>
      </c>
      <c r="E23" s="6" t="s">
        <v>25</v>
      </c>
      <c r="F23" s="28"/>
    </row>
    <row r="24" spans="1:13" x14ac:dyDescent="0.2">
      <c r="A24" s="2" t="s">
        <v>26</v>
      </c>
      <c r="B24" s="2">
        <v>1622</v>
      </c>
      <c r="C24" s="2">
        <v>20</v>
      </c>
      <c r="D24" s="2">
        <v>3029</v>
      </c>
      <c r="E24" s="2">
        <v>24232</v>
      </c>
    </row>
    <row r="25" spans="1:13" x14ac:dyDescent="0.2">
      <c r="A25" s="2" t="s">
        <v>5</v>
      </c>
      <c r="B25" s="2">
        <v>89</v>
      </c>
      <c r="C25" s="2">
        <v>2</v>
      </c>
      <c r="D25" s="2">
        <v>282</v>
      </c>
      <c r="E25" s="2">
        <v>2256</v>
      </c>
    </row>
    <row r="26" spans="1:13" x14ac:dyDescent="0.2">
      <c r="A26" s="2" t="s">
        <v>6</v>
      </c>
      <c r="B26" s="2">
        <v>1188</v>
      </c>
      <c r="C26" s="2">
        <v>9</v>
      </c>
      <c r="D26" s="2">
        <v>1277</v>
      </c>
      <c r="E26" s="2">
        <v>10216</v>
      </c>
    </row>
    <row r="27" spans="1:13" x14ac:dyDescent="0.2">
      <c r="A27" s="2" t="s">
        <v>3</v>
      </c>
      <c r="B27" s="2">
        <v>2899</v>
      </c>
      <c r="C27" s="2">
        <v>31</v>
      </c>
      <c r="D27" s="2">
        <v>4588</v>
      </c>
      <c r="E27" s="2">
        <v>36704</v>
      </c>
    </row>
    <row r="29" spans="1:13" s="20" customFormat="1" x14ac:dyDescent="0.2">
      <c r="I29" s="19"/>
      <c r="J29" s="19"/>
      <c r="K29" s="19"/>
      <c r="L29" s="19"/>
    </row>
    <row r="30" spans="1:13" x14ac:dyDescent="0.2">
      <c r="A30" s="2" t="s">
        <v>191</v>
      </c>
      <c r="B30" s="2" t="s">
        <v>0</v>
      </c>
      <c r="C30" s="2" t="s">
        <v>1</v>
      </c>
      <c r="D30" s="2" t="s">
        <v>2</v>
      </c>
      <c r="E30" s="2" t="s">
        <v>8</v>
      </c>
      <c r="F30" s="2" t="s">
        <v>28</v>
      </c>
      <c r="G30" s="2" t="s">
        <v>29</v>
      </c>
      <c r="H30" s="15" t="s">
        <v>30</v>
      </c>
      <c r="I30" s="15" t="s">
        <v>31</v>
      </c>
      <c r="J30" s="15" t="s">
        <v>32</v>
      </c>
      <c r="K30" s="15" t="s">
        <v>33</v>
      </c>
      <c r="L30" s="2" t="s">
        <v>34</v>
      </c>
      <c r="M30" s="2" t="s">
        <v>35</v>
      </c>
    </row>
    <row r="31" spans="1:13" x14ac:dyDescent="0.2">
      <c r="A31" s="7" t="s">
        <v>38</v>
      </c>
      <c r="B31" s="2">
        <v>1013</v>
      </c>
      <c r="C31" s="2">
        <v>1050</v>
      </c>
      <c r="D31" s="2">
        <v>786</v>
      </c>
      <c r="E31" s="2">
        <v>522</v>
      </c>
      <c r="F31" s="2"/>
      <c r="H31" s="15"/>
      <c r="L31" s="2"/>
    </row>
    <row r="32" spans="1:13" x14ac:dyDescent="0.2">
      <c r="A32" s="8" t="s">
        <v>23</v>
      </c>
      <c r="B32" s="2">
        <v>11</v>
      </c>
      <c r="C32" s="2">
        <v>5</v>
      </c>
      <c r="D32" s="2">
        <v>16</v>
      </c>
      <c r="E32" s="2">
        <v>16</v>
      </c>
      <c r="F32" s="2"/>
      <c r="H32" s="15"/>
      <c r="L32" s="2"/>
    </row>
    <row r="33" spans="1:13" x14ac:dyDescent="0.2">
      <c r="A33" s="8" t="s">
        <v>41</v>
      </c>
      <c r="B33" s="2">
        <v>3</v>
      </c>
      <c r="C33" s="2">
        <v>1</v>
      </c>
      <c r="D33" s="2">
        <v>2</v>
      </c>
      <c r="E33" s="2">
        <v>0</v>
      </c>
      <c r="F33" s="2"/>
      <c r="H33" s="15"/>
      <c r="L33" s="2"/>
    </row>
    <row r="34" spans="1:13" x14ac:dyDescent="0.2">
      <c r="A34" s="8" t="s">
        <v>40</v>
      </c>
      <c r="B34" s="2">
        <v>0</v>
      </c>
      <c r="C34" s="2">
        <v>0</v>
      </c>
      <c r="D34" s="2">
        <v>0</v>
      </c>
      <c r="E34" s="2">
        <v>4</v>
      </c>
      <c r="F34" s="2"/>
      <c r="H34" s="15"/>
      <c r="L34" s="2"/>
    </row>
    <row r="35" spans="1:13" x14ac:dyDescent="0.2">
      <c r="A35" s="9" t="s">
        <v>36</v>
      </c>
      <c r="B35" s="2">
        <v>1563</v>
      </c>
      <c r="C35" s="2">
        <v>1433</v>
      </c>
      <c r="D35" s="2">
        <v>1789</v>
      </c>
      <c r="E35" s="2">
        <v>3945</v>
      </c>
      <c r="F35" s="2"/>
      <c r="H35" s="15"/>
      <c r="L35" s="2"/>
    </row>
    <row r="36" spans="1:13" x14ac:dyDescent="0.2">
      <c r="A36" s="10" t="s">
        <v>37</v>
      </c>
      <c r="B36" s="2">
        <v>12496</v>
      </c>
      <c r="C36" s="2">
        <v>11134</v>
      </c>
      <c r="D36" s="2">
        <v>14304</v>
      </c>
      <c r="E36" s="20">
        <v>83858</v>
      </c>
      <c r="F36" s="20">
        <f t="shared" ref="F36:M36" si="1">F35*8</f>
        <v>0</v>
      </c>
      <c r="G36" s="20">
        <f t="shared" si="1"/>
        <v>0</v>
      </c>
      <c r="H36" s="20">
        <f t="shared" si="1"/>
        <v>0</v>
      </c>
      <c r="I36" s="20">
        <f t="shared" si="1"/>
        <v>0</v>
      </c>
      <c r="J36" s="20">
        <f t="shared" si="1"/>
        <v>0</v>
      </c>
      <c r="K36" s="20">
        <f t="shared" si="1"/>
        <v>0</v>
      </c>
      <c r="L36" s="20">
        <f t="shared" si="1"/>
        <v>0</v>
      </c>
      <c r="M36" s="20">
        <f t="shared" si="1"/>
        <v>0</v>
      </c>
    </row>
    <row r="37" spans="1:13" x14ac:dyDescent="0.2">
      <c r="A37" s="2" t="s">
        <v>42</v>
      </c>
      <c r="B37" s="24">
        <v>0.9</v>
      </c>
      <c r="C37" s="27">
        <v>0.92</v>
      </c>
      <c r="D37" s="27">
        <v>0.88666666666666671</v>
      </c>
      <c r="E37" s="27">
        <v>0.88</v>
      </c>
      <c r="F37" s="2"/>
      <c r="H37" s="15"/>
      <c r="L37" s="2"/>
    </row>
    <row r="39" spans="1:13" s="20" customFormat="1" x14ac:dyDescent="0.2">
      <c r="A39" s="20" t="s">
        <v>0</v>
      </c>
      <c r="B39" s="20" t="s">
        <v>77</v>
      </c>
      <c r="C39" s="20" t="s">
        <v>13</v>
      </c>
      <c r="D39" s="20" t="s">
        <v>78</v>
      </c>
      <c r="E39" s="20" t="s">
        <v>135</v>
      </c>
      <c r="F39" s="20" t="s">
        <v>3</v>
      </c>
      <c r="J39" s="19"/>
      <c r="K39" s="19"/>
      <c r="L39" s="19"/>
      <c r="M39" s="19"/>
    </row>
    <row r="40" spans="1:13" s="20" customFormat="1" x14ac:dyDescent="0.2">
      <c r="A40" s="7" t="s">
        <v>38</v>
      </c>
      <c r="B40" s="20">
        <v>715</v>
      </c>
      <c r="C40" s="20">
        <v>9</v>
      </c>
      <c r="D40" s="20">
        <v>289</v>
      </c>
      <c r="E40" s="20">
        <v>50</v>
      </c>
      <c r="F40" s="20">
        <f t="shared" ref="F40:F45" si="2">SUM(B40:E40)</f>
        <v>1063</v>
      </c>
      <c r="K40" s="19"/>
      <c r="L40" s="19"/>
      <c r="M40" s="19"/>
    </row>
    <row r="41" spans="1:13" s="20" customFormat="1" x14ac:dyDescent="0.2">
      <c r="A41" s="8" t="s">
        <v>23</v>
      </c>
      <c r="B41" s="20">
        <v>7</v>
      </c>
      <c r="C41" s="20">
        <v>0</v>
      </c>
      <c r="D41" s="20">
        <v>4</v>
      </c>
      <c r="E41" s="20">
        <v>0</v>
      </c>
      <c r="F41" s="20">
        <f t="shared" si="2"/>
        <v>11</v>
      </c>
      <c r="J41" s="19"/>
      <c r="K41" s="19"/>
      <c r="L41" s="19"/>
      <c r="M41" s="19"/>
    </row>
    <row r="42" spans="1:13" s="20" customFormat="1" x14ac:dyDescent="0.2">
      <c r="A42" s="8" t="s">
        <v>41</v>
      </c>
      <c r="B42" s="20">
        <v>2</v>
      </c>
      <c r="C42" s="20">
        <v>0</v>
      </c>
      <c r="D42" s="20">
        <v>1</v>
      </c>
      <c r="E42" s="20">
        <v>0</v>
      </c>
      <c r="F42" s="20">
        <f t="shared" si="2"/>
        <v>3</v>
      </c>
      <c r="J42" s="19"/>
      <c r="K42" s="19"/>
      <c r="L42" s="19"/>
      <c r="M42" s="19"/>
    </row>
    <row r="43" spans="1:13" s="20" customFormat="1" x14ac:dyDescent="0.2">
      <c r="A43" s="8" t="s">
        <v>40</v>
      </c>
      <c r="B43" s="20">
        <v>0</v>
      </c>
      <c r="C43" s="20">
        <v>0</v>
      </c>
      <c r="D43" s="20">
        <v>0</v>
      </c>
      <c r="E43" s="20">
        <v>0</v>
      </c>
      <c r="F43" s="20">
        <f t="shared" si="2"/>
        <v>0</v>
      </c>
      <c r="J43" s="19"/>
      <c r="K43" s="19"/>
      <c r="L43" s="19"/>
      <c r="M43" s="19"/>
    </row>
    <row r="44" spans="1:13" s="20" customFormat="1" x14ac:dyDescent="0.2">
      <c r="A44" s="9" t="s">
        <v>36</v>
      </c>
      <c r="B44" s="25">
        <v>947.5</v>
      </c>
      <c r="C44" s="20">
        <v>36</v>
      </c>
      <c r="D44" s="20">
        <v>479</v>
      </c>
      <c r="E44" s="20">
        <v>100</v>
      </c>
      <c r="F44" s="25">
        <f t="shared" si="2"/>
        <v>1562.5</v>
      </c>
      <c r="G44" s="25">
        <f>F44-E44</f>
        <v>1462.5</v>
      </c>
      <c r="J44" s="19"/>
      <c r="K44" s="19"/>
      <c r="L44" s="19"/>
      <c r="M44" s="19"/>
    </row>
    <row r="45" spans="1:13" s="20" customFormat="1" x14ac:dyDescent="0.2">
      <c r="A45" s="10" t="s">
        <v>37</v>
      </c>
      <c r="B45" s="20">
        <v>7580</v>
      </c>
      <c r="C45" s="20">
        <v>288</v>
      </c>
      <c r="D45" s="20">
        <v>3828</v>
      </c>
      <c r="E45" s="20">
        <v>800</v>
      </c>
      <c r="F45" s="20">
        <f t="shared" si="2"/>
        <v>12496</v>
      </c>
      <c r="J45" s="19"/>
      <c r="K45" s="19"/>
      <c r="L45" s="19"/>
      <c r="M45" s="19"/>
    </row>
    <row r="46" spans="1:13" s="20" customFormat="1" x14ac:dyDescent="0.2">
      <c r="A46" s="20" t="s">
        <v>42</v>
      </c>
      <c r="B46" s="24">
        <v>0.93</v>
      </c>
      <c r="C46" s="26">
        <v>0.86599999999999999</v>
      </c>
      <c r="D46" s="24">
        <v>0.89</v>
      </c>
      <c r="E46" s="24">
        <v>0</v>
      </c>
      <c r="F46" s="24">
        <f>AVERAGE(B46:D46)</f>
        <v>0.89533333333333331</v>
      </c>
      <c r="G46" s="24"/>
      <c r="J46" s="19"/>
      <c r="K46" s="19"/>
      <c r="L46" s="19"/>
      <c r="M46" s="19"/>
    </row>
    <row r="47" spans="1:13" s="20" customFormat="1" x14ac:dyDescent="0.2">
      <c r="J47" s="19"/>
      <c r="K47" s="19"/>
      <c r="L47" s="19"/>
      <c r="M47" s="19"/>
    </row>
    <row r="48" spans="1:13" s="20" customFormat="1" x14ac:dyDescent="0.2">
      <c r="A48" s="20" t="s">
        <v>1</v>
      </c>
      <c r="B48" s="20" t="s">
        <v>77</v>
      </c>
      <c r="C48" s="20" t="s">
        <v>13</v>
      </c>
      <c r="D48" s="20" t="s">
        <v>78</v>
      </c>
      <c r="E48" s="20" t="s">
        <v>135</v>
      </c>
      <c r="J48" s="19"/>
      <c r="K48" s="19"/>
      <c r="L48" s="19"/>
      <c r="M48" s="19"/>
    </row>
    <row r="49" spans="1:13" s="20" customFormat="1" x14ac:dyDescent="0.2">
      <c r="A49" s="7" t="s">
        <v>38</v>
      </c>
      <c r="B49" s="20">
        <v>277</v>
      </c>
      <c r="C49" s="20">
        <v>27</v>
      </c>
      <c r="D49" s="20">
        <v>746</v>
      </c>
      <c r="E49" s="20">
        <v>66</v>
      </c>
      <c r="F49" s="20">
        <f t="shared" ref="F49:F54" si="3">SUM(B49:E49)</f>
        <v>1116</v>
      </c>
      <c r="J49" s="19"/>
      <c r="K49" s="19"/>
      <c r="L49" s="19"/>
      <c r="M49" s="19"/>
    </row>
    <row r="50" spans="1:13" s="20" customFormat="1" x14ac:dyDescent="0.2">
      <c r="A50" s="8" t="s">
        <v>23</v>
      </c>
      <c r="B50" s="20">
        <v>2</v>
      </c>
      <c r="C50" s="20">
        <v>0</v>
      </c>
      <c r="D50" s="20">
        <v>3</v>
      </c>
      <c r="E50" s="20">
        <v>0</v>
      </c>
      <c r="F50" s="20">
        <f t="shared" si="3"/>
        <v>5</v>
      </c>
      <c r="J50" s="19"/>
      <c r="K50" s="19"/>
      <c r="L50" s="19"/>
      <c r="M50" s="19"/>
    </row>
    <row r="51" spans="1:13" s="20" customFormat="1" x14ac:dyDescent="0.2">
      <c r="A51" s="8" t="s">
        <v>41</v>
      </c>
      <c r="B51" s="20">
        <v>0</v>
      </c>
      <c r="C51" s="20">
        <v>0</v>
      </c>
      <c r="D51" s="20">
        <v>1</v>
      </c>
      <c r="E51" s="20">
        <v>0</v>
      </c>
      <c r="F51" s="20">
        <f t="shared" si="3"/>
        <v>1</v>
      </c>
      <c r="J51" s="19"/>
      <c r="K51" s="19"/>
      <c r="L51" s="19"/>
      <c r="M51" s="19"/>
    </row>
    <row r="52" spans="1:13" s="20" customFormat="1" x14ac:dyDescent="0.2">
      <c r="A52" s="8" t="s">
        <v>40</v>
      </c>
      <c r="B52" s="20">
        <v>0</v>
      </c>
      <c r="C52" s="20">
        <v>0</v>
      </c>
      <c r="D52" s="20">
        <v>0</v>
      </c>
      <c r="E52" s="20">
        <v>25</v>
      </c>
      <c r="F52" s="20">
        <f t="shared" si="3"/>
        <v>25</v>
      </c>
      <c r="J52" s="19"/>
      <c r="K52" s="19"/>
      <c r="L52" s="19"/>
      <c r="M52" s="19"/>
    </row>
    <row r="53" spans="1:13" s="20" customFormat="1" x14ac:dyDescent="0.2">
      <c r="A53" s="9" t="s">
        <v>36</v>
      </c>
      <c r="B53" s="25">
        <v>541</v>
      </c>
      <c r="C53" s="20">
        <v>112</v>
      </c>
      <c r="D53" s="20">
        <v>516</v>
      </c>
      <c r="E53" s="20">
        <v>264</v>
      </c>
      <c r="F53" s="25">
        <f t="shared" si="3"/>
        <v>1433</v>
      </c>
      <c r="G53" s="25">
        <f>F53-E53</f>
        <v>1169</v>
      </c>
      <c r="J53" s="19"/>
      <c r="K53" s="19"/>
      <c r="L53" s="19"/>
      <c r="M53" s="19"/>
    </row>
    <row r="54" spans="1:13" s="20" customFormat="1" x14ac:dyDescent="0.2">
      <c r="A54" s="10" t="s">
        <v>37</v>
      </c>
      <c r="B54" s="20">
        <v>4328</v>
      </c>
      <c r="C54" s="20">
        <v>866</v>
      </c>
      <c r="D54" s="20">
        <v>3828</v>
      </c>
      <c r="E54" s="20">
        <v>2112</v>
      </c>
      <c r="F54" s="25">
        <f t="shared" si="3"/>
        <v>11134</v>
      </c>
      <c r="J54" s="19"/>
      <c r="K54" s="19"/>
      <c r="L54" s="19"/>
      <c r="M54" s="19"/>
    </row>
    <row r="55" spans="1:13" s="20" customFormat="1" x14ac:dyDescent="0.2">
      <c r="A55" s="20" t="s">
        <v>42</v>
      </c>
      <c r="B55" s="24">
        <v>0.95</v>
      </c>
      <c r="C55" s="26">
        <v>0.92800000000000005</v>
      </c>
      <c r="D55" s="24">
        <v>0.89</v>
      </c>
      <c r="E55" s="24"/>
      <c r="F55" s="24">
        <f>AVERAGE(B55:D55)</f>
        <v>0.92266666666666675</v>
      </c>
      <c r="G55" s="24"/>
      <c r="J55" s="19"/>
      <c r="K55" s="19"/>
      <c r="L55" s="19"/>
      <c r="M55" s="19"/>
    </row>
    <row r="56" spans="1:13" s="20" customFormat="1" x14ac:dyDescent="0.2">
      <c r="J56" s="19"/>
      <c r="K56" s="19"/>
      <c r="L56" s="19"/>
      <c r="M56" s="19"/>
    </row>
    <row r="57" spans="1:13" s="20" customFormat="1" x14ac:dyDescent="0.2">
      <c r="A57" s="20" t="s">
        <v>190</v>
      </c>
      <c r="B57" s="20" t="s">
        <v>77</v>
      </c>
      <c r="C57" s="20" t="s">
        <v>13</v>
      </c>
      <c r="D57" s="20" t="s">
        <v>78</v>
      </c>
      <c r="E57" s="20" t="s">
        <v>135</v>
      </c>
      <c r="J57" s="19"/>
      <c r="K57" s="19"/>
      <c r="L57" s="19"/>
      <c r="M57" s="19"/>
    </row>
    <row r="58" spans="1:13" s="20" customFormat="1" x14ac:dyDescent="0.2">
      <c r="A58" s="20" t="s">
        <v>38</v>
      </c>
      <c r="B58" s="20">
        <v>541</v>
      </c>
      <c r="C58" s="20">
        <v>67</v>
      </c>
      <c r="D58" s="20">
        <v>178</v>
      </c>
      <c r="E58" s="20">
        <v>12</v>
      </c>
      <c r="F58" s="20">
        <f t="shared" ref="F58:F61" si="4">SUM(B58:E58)</f>
        <v>798</v>
      </c>
      <c r="J58" s="19"/>
      <c r="K58" s="19"/>
      <c r="L58" s="19"/>
      <c r="M58" s="19"/>
    </row>
    <row r="59" spans="1:13" s="20" customFormat="1" x14ac:dyDescent="0.2">
      <c r="A59" s="20" t="s">
        <v>23</v>
      </c>
      <c r="B59" s="20">
        <v>10</v>
      </c>
      <c r="C59" s="20">
        <v>2</v>
      </c>
      <c r="D59" s="20">
        <v>4</v>
      </c>
      <c r="E59" s="20">
        <v>0</v>
      </c>
      <c r="F59" s="20">
        <f t="shared" si="4"/>
        <v>16</v>
      </c>
      <c r="J59" s="19"/>
      <c r="K59" s="19"/>
      <c r="L59" s="19"/>
      <c r="M59" s="19"/>
    </row>
    <row r="60" spans="1:13" s="20" customFormat="1" x14ac:dyDescent="0.2">
      <c r="A60" s="20" t="s">
        <v>41</v>
      </c>
      <c r="B60" s="20">
        <v>0</v>
      </c>
      <c r="C60" s="20">
        <v>1</v>
      </c>
      <c r="D60" s="20">
        <v>1</v>
      </c>
      <c r="E60" s="20">
        <v>0</v>
      </c>
      <c r="F60" s="20">
        <f t="shared" si="4"/>
        <v>2</v>
      </c>
      <c r="J60" s="19"/>
      <c r="K60" s="19"/>
      <c r="L60" s="19"/>
      <c r="M60" s="19"/>
    </row>
    <row r="61" spans="1:13" s="20" customFormat="1" x14ac:dyDescent="0.2">
      <c r="A61" s="20" t="s">
        <v>40</v>
      </c>
      <c r="B61" s="20">
        <v>0</v>
      </c>
      <c r="C61" s="20">
        <v>0</v>
      </c>
      <c r="D61" s="20">
        <v>0</v>
      </c>
      <c r="E61" s="20">
        <v>2</v>
      </c>
      <c r="F61" s="20">
        <f t="shared" si="4"/>
        <v>2</v>
      </c>
      <c r="J61" s="19"/>
      <c r="K61" s="19"/>
      <c r="L61" s="19"/>
      <c r="M61" s="19"/>
    </row>
    <row r="62" spans="1:13" s="20" customFormat="1" x14ac:dyDescent="0.2">
      <c r="A62" s="20" t="s">
        <v>36</v>
      </c>
      <c r="B62" s="20">
        <v>1268</v>
      </c>
      <c r="C62" s="20">
        <v>176</v>
      </c>
      <c r="D62" s="20">
        <v>333</v>
      </c>
      <c r="E62" s="20">
        <v>12</v>
      </c>
      <c r="F62" s="20">
        <f>SUM(B62:E62)</f>
        <v>1789</v>
      </c>
      <c r="G62" s="25">
        <f>F62-E62</f>
        <v>1777</v>
      </c>
      <c r="J62" s="19"/>
      <c r="K62" s="19"/>
      <c r="L62" s="19"/>
      <c r="M62" s="19"/>
    </row>
    <row r="63" spans="1:13" s="20" customFormat="1" x14ac:dyDescent="0.2">
      <c r="A63" s="20" t="s">
        <v>37</v>
      </c>
      <c r="B63" s="20">
        <v>10140</v>
      </c>
      <c r="C63" s="20">
        <v>1408</v>
      </c>
      <c r="D63" s="20">
        <v>2660</v>
      </c>
      <c r="E63" s="20">
        <v>96</v>
      </c>
      <c r="F63" s="20">
        <f>SUM(B63:E63)</f>
        <v>14304</v>
      </c>
      <c r="J63" s="19"/>
      <c r="K63" s="19"/>
      <c r="L63" s="19"/>
      <c r="M63" s="19"/>
    </row>
    <row r="64" spans="1:13" s="20" customFormat="1" x14ac:dyDescent="0.2">
      <c r="A64" s="20" t="s">
        <v>42</v>
      </c>
      <c r="B64" s="27">
        <v>0.9</v>
      </c>
      <c r="C64" s="27">
        <v>0.86</v>
      </c>
      <c r="D64" s="27">
        <v>0.9</v>
      </c>
      <c r="E64" s="27"/>
      <c r="F64" s="24">
        <f>AVERAGE(B64:D64)</f>
        <v>0.88666666666666671</v>
      </c>
      <c r="G64" s="24"/>
      <c r="J64" s="19"/>
      <c r="K64" s="19"/>
      <c r="L64" s="19"/>
      <c r="M64" s="19"/>
    </row>
    <row r="65" spans="1:14" s="20" customFormat="1" x14ac:dyDescent="0.2">
      <c r="J65" s="19"/>
      <c r="K65" s="19"/>
      <c r="L65" s="19"/>
      <c r="M65" s="19"/>
    </row>
    <row r="66" spans="1:14" s="20" customFormat="1" x14ac:dyDescent="0.2">
      <c r="A66" s="20" t="s">
        <v>194</v>
      </c>
      <c r="B66" s="20" t="s">
        <v>77</v>
      </c>
      <c r="C66" s="20" t="s">
        <v>13</v>
      </c>
      <c r="D66" s="20" t="s">
        <v>78</v>
      </c>
      <c r="E66" s="20" t="s">
        <v>135</v>
      </c>
      <c r="J66" s="19"/>
      <c r="K66" s="19"/>
      <c r="L66" s="19"/>
      <c r="M66" s="19"/>
    </row>
    <row r="67" spans="1:14" s="20" customFormat="1" x14ac:dyDescent="0.2">
      <c r="A67" s="20" t="s">
        <v>38</v>
      </c>
      <c r="B67" s="20">
        <v>395</v>
      </c>
      <c r="C67" s="20">
        <v>34</v>
      </c>
      <c r="D67" s="20">
        <v>76</v>
      </c>
      <c r="E67" s="20">
        <v>17</v>
      </c>
      <c r="F67" s="20">
        <f t="shared" ref="F67:F72" si="5">SUM(B67:E67)</f>
        <v>522</v>
      </c>
      <c r="J67" s="19"/>
      <c r="K67" s="19"/>
      <c r="L67" s="19"/>
      <c r="M67" s="19"/>
    </row>
    <row r="68" spans="1:14" s="20" customFormat="1" x14ac:dyDescent="0.2">
      <c r="A68" s="20" t="s">
        <v>23</v>
      </c>
      <c r="B68" s="20">
        <v>14</v>
      </c>
      <c r="C68" s="20">
        <v>1</v>
      </c>
      <c r="D68" s="20">
        <v>1</v>
      </c>
      <c r="E68" s="20">
        <v>0</v>
      </c>
      <c r="F68" s="20">
        <f t="shared" si="5"/>
        <v>16</v>
      </c>
      <c r="J68" s="19"/>
      <c r="K68" s="19"/>
      <c r="L68" s="19"/>
      <c r="M68" s="19"/>
    </row>
    <row r="69" spans="1:14" s="20" customFormat="1" x14ac:dyDescent="0.2">
      <c r="A69" s="20" t="s">
        <v>41</v>
      </c>
      <c r="B69" s="20">
        <v>0</v>
      </c>
      <c r="C69" s="20">
        <v>0</v>
      </c>
      <c r="D69" s="20">
        <v>0</v>
      </c>
      <c r="E69" s="20">
        <v>0</v>
      </c>
      <c r="F69" s="20">
        <f t="shared" si="5"/>
        <v>0</v>
      </c>
      <c r="J69" s="19"/>
      <c r="K69" s="19"/>
      <c r="L69" s="19"/>
      <c r="M69" s="19"/>
    </row>
    <row r="70" spans="1:14" s="20" customFormat="1" x14ac:dyDescent="0.2">
      <c r="A70" s="20" t="s">
        <v>40</v>
      </c>
      <c r="B70" s="20">
        <v>4</v>
      </c>
      <c r="C70" s="20">
        <v>0</v>
      </c>
      <c r="D70" s="20">
        <v>0</v>
      </c>
      <c r="E70" s="20">
        <v>0</v>
      </c>
      <c r="F70" s="20">
        <f t="shared" si="5"/>
        <v>4</v>
      </c>
      <c r="J70" s="19"/>
      <c r="K70" s="19"/>
      <c r="L70" s="19"/>
      <c r="M70" s="19"/>
    </row>
    <row r="71" spans="1:14" s="20" customFormat="1" x14ac:dyDescent="0.2">
      <c r="A71" s="20" t="s">
        <v>36</v>
      </c>
      <c r="B71" s="21">
        <v>1264</v>
      </c>
      <c r="C71" s="20">
        <v>544</v>
      </c>
      <c r="D71" s="20">
        <v>2052</v>
      </c>
      <c r="E71" s="20">
        <v>85</v>
      </c>
      <c r="F71" s="20">
        <f t="shared" si="5"/>
        <v>3945</v>
      </c>
      <c r="G71" s="25">
        <f>F71-E71</f>
        <v>3860</v>
      </c>
      <c r="J71" s="19"/>
      <c r="K71" s="19"/>
      <c r="L71" s="19"/>
      <c r="M71" s="19"/>
    </row>
    <row r="72" spans="1:14" s="20" customFormat="1" x14ac:dyDescent="0.2">
      <c r="A72" s="20" t="s">
        <v>37</v>
      </c>
      <c r="B72" s="20">
        <v>62410</v>
      </c>
      <c r="C72" s="20">
        <v>4352</v>
      </c>
      <c r="D72" s="20">
        <v>16416</v>
      </c>
      <c r="E72" s="20">
        <v>680</v>
      </c>
      <c r="F72" s="20">
        <f t="shared" si="5"/>
        <v>83858</v>
      </c>
      <c r="J72" s="19"/>
      <c r="K72" s="19"/>
      <c r="L72" s="19"/>
      <c r="M72" s="19"/>
    </row>
    <row r="73" spans="1:14" s="20" customFormat="1" x14ac:dyDescent="0.2">
      <c r="A73" s="20" t="s">
        <v>42</v>
      </c>
      <c r="B73" s="27">
        <v>0.88</v>
      </c>
      <c r="C73" s="27">
        <v>0.86</v>
      </c>
      <c r="D73" s="27">
        <v>0.88</v>
      </c>
      <c r="E73" s="27"/>
      <c r="F73" s="24">
        <f>AVERAGE(B73:D73)</f>
        <v>0.87333333333333341</v>
      </c>
      <c r="J73" s="19"/>
      <c r="K73" s="19"/>
      <c r="L73" s="19"/>
      <c r="M73" s="19"/>
    </row>
    <row r="74" spans="1:14" s="20" customFormat="1" x14ac:dyDescent="0.2">
      <c r="I74" s="19"/>
      <c r="J74" s="19"/>
      <c r="K74" s="19"/>
      <c r="L74" s="19"/>
    </row>
    <row r="75" spans="1:14" s="20" customFormat="1" x14ac:dyDescent="0.2">
      <c r="I75" s="19"/>
      <c r="J75" s="19"/>
      <c r="K75" s="19"/>
      <c r="L75" s="19"/>
    </row>
    <row r="76" spans="1:14" s="20" customFormat="1" x14ac:dyDescent="0.2">
      <c r="I76" s="19"/>
      <c r="J76" s="19"/>
      <c r="K76" s="19"/>
      <c r="L76" s="19"/>
    </row>
    <row r="77" spans="1:14" s="20" customFormat="1" x14ac:dyDescent="0.2">
      <c r="I77" s="19"/>
      <c r="J77" s="19"/>
      <c r="K77" s="19"/>
      <c r="L77" s="19"/>
    </row>
    <row r="78" spans="1:14" s="20" customFormat="1" x14ac:dyDescent="0.2">
      <c r="I78" s="19"/>
      <c r="J78" s="19"/>
      <c r="K78" s="19"/>
      <c r="L78" s="19"/>
    </row>
    <row r="79" spans="1:14" x14ac:dyDescent="0.2">
      <c r="A79" s="2" t="s">
        <v>104</v>
      </c>
      <c r="B79" s="2" t="s">
        <v>0</v>
      </c>
      <c r="C79" s="20" t="s">
        <v>1</v>
      </c>
      <c r="D79" s="20" t="s">
        <v>2</v>
      </c>
      <c r="E79" s="20" t="s">
        <v>8</v>
      </c>
      <c r="G79" s="20" t="s">
        <v>28</v>
      </c>
      <c r="H79" s="20" t="s">
        <v>29</v>
      </c>
      <c r="I79" s="20" t="s">
        <v>30</v>
      </c>
      <c r="J79" s="20" t="s">
        <v>31</v>
      </c>
      <c r="K79" s="20" t="s">
        <v>32</v>
      </c>
      <c r="L79" s="20" t="s">
        <v>33</v>
      </c>
      <c r="M79" s="20" t="s">
        <v>34</v>
      </c>
      <c r="N79" s="20" t="s">
        <v>35</v>
      </c>
    </row>
    <row r="80" spans="1:14" x14ac:dyDescent="0.2">
      <c r="A80" s="2" t="s">
        <v>14</v>
      </c>
      <c r="E80" s="2">
        <v>14</v>
      </c>
    </row>
    <row r="83" spans="1:14" x14ac:dyDescent="0.2">
      <c r="A83" s="2" t="s">
        <v>40</v>
      </c>
      <c r="B83" s="2" t="s">
        <v>0</v>
      </c>
      <c r="C83" s="20" t="s">
        <v>1</v>
      </c>
      <c r="D83" s="20" t="s">
        <v>2</v>
      </c>
      <c r="E83" s="20" t="s">
        <v>8</v>
      </c>
      <c r="G83" s="20" t="s">
        <v>28</v>
      </c>
      <c r="H83" s="20" t="s">
        <v>29</v>
      </c>
      <c r="I83" s="20" t="s">
        <v>30</v>
      </c>
      <c r="J83" s="20" t="s">
        <v>31</v>
      </c>
      <c r="K83" s="20" t="s">
        <v>32</v>
      </c>
      <c r="L83" s="20" t="s">
        <v>33</v>
      </c>
      <c r="M83" s="20" t="s">
        <v>34</v>
      </c>
      <c r="N83" s="20" t="s">
        <v>35</v>
      </c>
    </row>
    <row r="84" spans="1:14" x14ac:dyDescent="0.2">
      <c r="A84" s="2" t="s">
        <v>14</v>
      </c>
      <c r="E84" s="2">
        <v>4</v>
      </c>
    </row>
  </sheetData>
  <mergeCells count="4">
    <mergeCell ref="B8:C8"/>
    <mergeCell ref="D8:E8"/>
    <mergeCell ref="G8:H8"/>
    <mergeCell ref="I8:J8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0"/>
  <sheetViews>
    <sheetView topLeftCell="B1" workbookViewId="0">
      <selection activeCell="I50" sqref="I50"/>
    </sheetView>
  </sheetViews>
  <sheetFormatPr defaultRowHeight="12.75" x14ac:dyDescent="0.25"/>
  <cols>
    <col min="1" max="2" width="14.42578125" style="21" customWidth="1"/>
    <col min="3" max="3" width="30.140625" style="21" customWidth="1"/>
    <col min="4" max="5" width="12" style="29" customWidth="1"/>
    <col min="6" max="7" width="9.140625" style="21"/>
    <col min="8" max="8" width="11.7109375" style="21" customWidth="1"/>
    <col min="9" max="21" width="16.7109375" style="21" customWidth="1"/>
    <col min="22" max="16384" width="9.140625" style="21"/>
  </cols>
  <sheetData>
    <row r="1" spans="1:20" s="22" customFormat="1" ht="25.5" x14ac:dyDescent="0.25">
      <c r="A1" s="22" t="s">
        <v>105</v>
      </c>
      <c r="B1" s="22" t="s">
        <v>106</v>
      </c>
      <c r="C1" s="22" t="s">
        <v>107</v>
      </c>
      <c r="D1" s="22" t="s">
        <v>108</v>
      </c>
      <c r="E1" s="22" t="s">
        <v>109</v>
      </c>
      <c r="F1" s="22" t="s">
        <v>110</v>
      </c>
      <c r="G1" s="22" t="s">
        <v>111</v>
      </c>
      <c r="H1" s="22" t="s">
        <v>112</v>
      </c>
      <c r="I1" s="22" t="s">
        <v>113</v>
      </c>
      <c r="J1" s="22" t="s">
        <v>114</v>
      </c>
      <c r="K1" s="22" t="s">
        <v>115</v>
      </c>
      <c r="L1" s="22" t="s">
        <v>116</v>
      </c>
      <c r="M1" s="22" t="s">
        <v>117</v>
      </c>
      <c r="N1" s="22" t="s">
        <v>118</v>
      </c>
      <c r="O1" s="22" t="s">
        <v>119</v>
      </c>
      <c r="P1" s="22" t="s">
        <v>120</v>
      </c>
      <c r="Q1" s="22" t="s">
        <v>121</v>
      </c>
      <c r="R1" s="22" t="s">
        <v>122</v>
      </c>
      <c r="S1" s="22" t="s">
        <v>123</v>
      </c>
      <c r="T1" s="22" t="s">
        <v>124</v>
      </c>
    </row>
    <row r="2" spans="1:20" hidden="1" x14ac:dyDescent="0.25">
      <c r="A2" s="21" t="s">
        <v>126</v>
      </c>
      <c r="B2" s="21" t="s">
        <v>45</v>
      </c>
      <c r="C2" s="21" t="s">
        <v>127</v>
      </c>
      <c r="D2" s="29" t="s">
        <v>77</v>
      </c>
      <c r="E2" s="29" t="s">
        <v>128</v>
      </c>
      <c r="F2" s="21">
        <v>43206</v>
      </c>
      <c r="G2" s="21">
        <v>43210</v>
      </c>
      <c r="H2" s="21" t="s">
        <v>129</v>
      </c>
      <c r="I2" s="21">
        <v>5</v>
      </c>
      <c r="J2" s="21">
        <v>2</v>
      </c>
      <c r="K2" s="21">
        <v>0</v>
      </c>
      <c r="L2" s="21">
        <v>0</v>
      </c>
      <c r="M2" s="21">
        <v>0</v>
      </c>
      <c r="N2" s="23">
        <f t="shared" ref="N2:N4" si="0">AVERAGE(O2:S2)</f>
        <v>1</v>
      </c>
      <c r="O2" s="23">
        <v>1</v>
      </c>
      <c r="P2" s="23">
        <v>1</v>
      </c>
      <c r="Q2" s="23">
        <v>1</v>
      </c>
      <c r="R2" s="23">
        <v>1</v>
      </c>
      <c r="S2" s="23">
        <v>1</v>
      </c>
      <c r="T2" s="23">
        <v>1</v>
      </c>
    </row>
    <row r="3" spans="1:20" hidden="1" x14ac:dyDescent="0.25">
      <c r="A3" s="21" t="s">
        <v>130</v>
      </c>
      <c r="B3" s="21" t="s">
        <v>46</v>
      </c>
      <c r="C3" s="21" t="s">
        <v>131</v>
      </c>
      <c r="D3" s="29" t="s">
        <v>77</v>
      </c>
      <c r="E3" s="29" t="s">
        <v>132</v>
      </c>
      <c r="F3" s="21">
        <v>43210</v>
      </c>
      <c r="G3" s="21">
        <v>43210</v>
      </c>
      <c r="H3" s="21" t="s">
        <v>129</v>
      </c>
      <c r="I3" s="21">
        <v>90</v>
      </c>
      <c r="J3" s="21">
        <v>10</v>
      </c>
      <c r="K3" s="21">
        <v>0</v>
      </c>
      <c r="L3" s="21">
        <v>0</v>
      </c>
      <c r="M3" s="21">
        <v>0</v>
      </c>
      <c r="N3" s="23">
        <f t="shared" si="0"/>
        <v>0.82000000000000006</v>
      </c>
      <c r="O3" s="23">
        <v>0.83</v>
      </c>
      <c r="P3" s="23">
        <v>0.81</v>
      </c>
      <c r="Q3" s="23"/>
      <c r="R3" s="23">
        <v>0.81</v>
      </c>
      <c r="S3" s="23">
        <v>0.83</v>
      </c>
      <c r="T3" s="23">
        <v>0.9</v>
      </c>
    </row>
    <row r="4" spans="1:20" x14ac:dyDescent="0.25">
      <c r="A4" s="21" t="s">
        <v>133</v>
      </c>
      <c r="B4" s="21" t="s">
        <v>47</v>
      </c>
      <c r="C4" s="21" t="s">
        <v>134</v>
      </c>
      <c r="D4" s="29" t="s">
        <v>135</v>
      </c>
      <c r="E4" s="29" t="s">
        <v>136</v>
      </c>
      <c r="F4" s="21">
        <v>43213</v>
      </c>
      <c r="G4" s="21">
        <v>43217</v>
      </c>
      <c r="H4" s="21" t="s">
        <v>129</v>
      </c>
      <c r="I4" s="21">
        <v>5</v>
      </c>
      <c r="J4" s="21">
        <v>17</v>
      </c>
      <c r="K4" s="21">
        <v>0</v>
      </c>
      <c r="L4" s="21">
        <v>0</v>
      </c>
      <c r="M4" s="21">
        <v>0</v>
      </c>
      <c r="N4" s="23">
        <f t="shared" si="0"/>
        <v>0.98000000000000009</v>
      </c>
      <c r="O4" s="23">
        <v>0.97</v>
      </c>
      <c r="P4" s="23">
        <v>0.97</v>
      </c>
      <c r="Q4" s="23">
        <v>0.96</v>
      </c>
      <c r="R4" s="23">
        <v>1</v>
      </c>
      <c r="S4" s="23">
        <v>1</v>
      </c>
      <c r="T4" s="23">
        <v>0.82352941176470584</v>
      </c>
    </row>
    <row r="5" spans="1:20" hidden="1" x14ac:dyDescent="0.25">
      <c r="A5" s="21" t="s">
        <v>137</v>
      </c>
      <c r="B5" s="21" t="s">
        <v>48</v>
      </c>
      <c r="C5" s="21" t="s">
        <v>138</v>
      </c>
      <c r="D5" s="29" t="s">
        <v>13</v>
      </c>
      <c r="E5" s="29" t="s">
        <v>139</v>
      </c>
      <c r="F5" s="21">
        <v>43192</v>
      </c>
      <c r="G5" s="21">
        <v>43195</v>
      </c>
      <c r="H5" s="21" t="s">
        <v>129</v>
      </c>
      <c r="I5" s="21">
        <v>4</v>
      </c>
      <c r="J5" s="21">
        <v>7</v>
      </c>
      <c r="K5" s="21">
        <v>0</v>
      </c>
      <c r="L5" s="21">
        <v>0</v>
      </c>
      <c r="M5" s="21">
        <v>0</v>
      </c>
      <c r="N5" s="23">
        <f>AVERAGE(O5:S5)</f>
        <v>0.79749999999999999</v>
      </c>
      <c r="O5" s="23">
        <v>0.81</v>
      </c>
      <c r="P5" s="23">
        <v>0.69</v>
      </c>
      <c r="Q5" s="23"/>
      <c r="R5" s="23">
        <v>0.81</v>
      </c>
      <c r="S5" s="23">
        <v>0.88</v>
      </c>
      <c r="T5" s="23">
        <v>0.56999999999999995</v>
      </c>
    </row>
    <row r="6" spans="1:20" hidden="1" x14ac:dyDescent="0.25">
      <c r="A6" s="21" t="s">
        <v>140</v>
      </c>
      <c r="B6" s="21" t="s">
        <v>49</v>
      </c>
      <c r="C6" s="21" t="s">
        <v>141</v>
      </c>
      <c r="D6" s="29" t="s">
        <v>77</v>
      </c>
      <c r="E6" s="29" t="s">
        <v>142</v>
      </c>
      <c r="F6" s="21">
        <v>43209</v>
      </c>
      <c r="G6" s="21">
        <v>43210</v>
      </c>
      <c r="H6" s="21" t="s">
        <v>129</v>
      </c>
      <c r="I6" s="21">
        <v>2</v>
      </c>
      <c r="J6" s="21">
        <v>27</v>
      </c>
      <c r="K6" s="21">
        <v>0</v>
      </c>
      <c r="L6" s="21">
        <v>0</v>
      </c>
      <c r="M6" s="21">
        <v>0</v>
      </c>
      <c r="N6" s="23">
        <f t="shared" ref="N6:N21" si="1">AVERAGE(O6:S6)</f>
        <v>0.75</v>
      </c>
      <c r="O6" s="23">
        <v>0.75</v>
      </c>
      <c r="P6" s="23">
        <v>0.75</v>
      </c>
      <c r="Q6" s="23"/>
      <c r="R6" s="23">
        <v>0.75</v>
      </c>
      <c r="S6" s="23">
        <v>0.75</v>
      </c>
      <c r="T6" s="23">
        <v>3.6999999999999998E-2</v>
      </c>
    </row>
    <row r="7" spans="1:20" hidden="1" x14ac:dyDescent="0.25">
      <c r="A7" s="21" t="s">
        <v>143</v>
      </c>
      <c r="B7" s="21" t="s">
        <v>50</v>
      </c>
      <c r="C7" s="21" t="s">
        <v>144</v>
      </c>
      <c r="D7" s="29" t="s">
        <v>78</v>
      </c>
      <c r="E7" s="29" t="s">
        <v>145</v>
      </c>
      <c r="F7" s="21">
        <v>43200</v>
      </c>
      <c r="G7" s="21">
        <v>43209</v>
      </c>
      <c r="H7" s="21" t="s">
        <v>129</v>
      </c>
      <c r="I7" s="21">
        <v>4</v>
      </c>
      <c r="J7" s="21">
        <v>1</v>
      </c>
      <c r="K7" s="21">
        <v>0</v>
      </c>
      <c r="L7" s="21">
        <v>0</v>
      </c>
      <c r="M7" s="21">
        <v>0</v>
      </c>
      <c r="N7" s="23"/>
      <c r="O7" s="23"/>
      <c r="P7" s="23"/>
      <c r="Q7" s="23"/>
      <c r="R7" s="23"/>
      <c r="S7" s="23"/>
      <c r="T7" s="23">
        <v>0</v>
      </c>
    </row>
    <row r="8" spans="1:20" hidden="1" x14ac:dyDescent="0.25">
      <c r="A8" s="21" t="s">
        <v>146</v>
      </c>
      <c r="B8" s="21" t="s">
        <v>51</v>
      </c>
      <c r="C8" s="21" t="s">
        <v>147</v>
      </c>
      <c r="D8" s="29" t="s">
        <v>77</v>
      </c>
      <c r="E8" s="29" t="s">
        <v>148</v>
      </c>
      <c r="F8" s="21">
        <v>43208</v>
      </c>
      <c r="G8" s="21">
        <v>43209</v>
      </c>
      <c r="H8" s="21" t="s">
        <v>129</v>
      </c>
      <c r="I8" s="21">
        <v>2</v>
      </c>
      <c r="J8" s="21">
        <v>3</v>
      </c>
      <c r="K8" s="21">
        <v>0</v>
      </c>
      <c r="L8" s="21">
        <v>0</v>
      </c>
      <c r="M8" s="21">
        <v>0</v>
      </c>
      <c r="N8" s="23">
        <f t="shared" si="1"/>
        <v>0.875</v>
      </c>
      <c r="O8" s="23">
        <v>0.75</v>
      </c>
      <c r="P8" s="23">
        <v>1</v>
      </c>
      <c r="Q8" s="23"/>
      <c r="R8" s="23"/>
      <c r="S8" s="23"/>
      <c r="T8" s="23">
        <v>0.67</v>
      </c>
    </row>
    <row r="9" spans="1:20" hidden="1" x14ac:dyDescent="0.25">
      <c r="A9" s="21" t="s">
        <v>149</v>
      </c>
      <c r="B9" s="21" t="s">
        <v>52</v>
      </c>
      <c r="C9" s="21" t="s">
        <v>150</v>
      </c>
      <c r="D9" s="29" t="s">
        <v>78</v>
      </c>
      <c r="E9" s="29" t="s">
        <v>145</v>
      </c>
      <c r="F9" s="21">
        <v>43201</v>
      </c>
      <c r="G9" s="21">
        <v>43201</v>
      </c>
      <c r="H9" s="21" t="s">
        <v>129</v>
      </c>
      <c r="I9" s="21">
        <v>1</v>
      </c>
      <c r="J9" s="21">
        <v>8</v>
      </c>
      <c r="K9" s="21">
        <v>0</v>
      </c>
      <c r="L9" s="21">
        <v>0</v>
      </c>
      <c r="M9" s="21">
        <v>0</v>
      </c>
      <c r="N9" s="23">
        <f t="shared" si="1"/>
        <v>0.78749999999999987</v>
      </c>
      <c r="O9" s="23">
        <v>0.7</v>
      </c>
      <c r="P9" s="23">
        <v>0.85</v>
      </c>
      <c r="Q9" s="23"/>
      <c r="R9" s="23">
        <v>0.8</v>
      </c>
      <c r="S9" s="23">
        <v>0.8</v>
      </c>
      <c r="T9" s="23">
        <v>0.63</v>
      </c>
    </row>
    <row r="10" spans="1:20" hidden="1" x14ac:dyDescent="0.25">
      <c r="A10" s="21" t="s">
        <v>151</v>
      </c>
      <c r="B10" s="21" t="s">
        <v>53</v>
      </c>
      <c r="C10" s="21" t="s">
        <v>152</v>
      </c>
      <c r="D10" s="29" t="s">
        <v>78</v>
      </c>
      <c r="E10" s="29" t="s">
        <v>145</v>
      </c>
      <c r="F10" s="21">
        <v>43199</v>
      </c>
      <c r="G10" s="21">
        <v>43200</v>
      </c>
      <c r="H10" s="21" t="s">
        <v>129</v>
      </c>
      <c r="I10" s="21">
        <v>2</v>
      </c>
      <c r="J10" s="21">
        <v>1</v>
      </c>
      <c r="K10" s="21">
        <v>0</v>
      </c>
      <c r="L10" s="21">
        <v>0</v>
      </c>
      <c r="M10" s="21">
        <v>0</v>
      </c>
      <c r="N10" s="23">
        <f t="shared" si="1"/>
        <v>0.75</v>
      </c>
      <c r="O10" s="23">
        <v>0.75</v>
      </c>
      <c r="P10" s="23">
        <v>0.75</v>
      </c>
      <c r="Q10" s="23"/>
      <c r="R10" s="23">
        <v>0.75</v>
      </c>
      <c r="S10" s="23">
        <v>0.75</v>
      </c>
      <c r="T10" s="23">
        <v>1</v>
      </c>
    </row>
    <row r="11" spans="1:20" hidden="1" x14ac:dyDescent="0.25">
      <c r="A11" s="21" t="s">
        <v>153</v>
      </c>
      <c r="B11" s="21" t="s">
        <v>54</v>
      </c>
      <c r="C11" s="21" t="s">
        <v>154</v>
      </c>
      <c r="D11" s="29" t="s">
        <v>78</v>
      </c>
      <c r="E11" s="29" t="s">
        <v>145</v>
      </c>
      <c r="F11" s="21">
        <v>43216</v>
      </c>
      <c r="G11" s="21">
        <v>43217</v>
      </c>
      <c r="H11" s="21" t="s">
        <v>129</v>
      </c>
      <c r="I11" s="21">
        <v>2</v>
      </c>
      <c r="J11" s="21">
        <v>15</v>
      </c>
      <c r="K11" s="21">
        <v>0</v>
      </c>
      <c r="L11" s="21">
        <v>0</v>
      </c>
      <c r="M11" s="21">
        <v>0</v>
      </c>
      <c r="N11" s="23">
        <f t="shared" si="1"/>
        <v>0.81499999999999995</v>
      </c>
      <c r="O11" s="23">
        <v>0.75</v>
      </c>
      <c r="P11" s="23">
        <v>0.75</v>
      </c>
      <c r="Q11" s="23"/>
      <c r="R11" s="23">
        <v>0.88</v>
      </c>
      <c r="S11" s="23">
        <v>0.88</v>
      </c>
      <c r="T11" s="23">
        <v>0.13300000000000001</v>
      </c>
    </row>
    <row r="12" spans="1:20" hidden="1" x14ac:dyDescent="0.25">
      <c r="A12" s="21" t="s">
        <v>155</v>
      </c>
      <c r="B12" s="21" t="s">
        <v>55</v>
      </c>
      <c r="C12" s="21" t="s">
        <v>156</v>
      </c>
      <c r="D12" s="29" t="s">
        <v>78</v>
      </c>
      <c r="E12" s="29" t="s">
        <v>145</v>
      </c>
      <c r="F12" s="21">
        <v>43192</v>
      </c>
      <c r="G12" s="21">
        <v>43196</v>
      </c>
      <c r="H12" s="21" t="s">
        <v>129</v>
      </c>
      <c r="I12" s="21">
        <v>6</v>
      </c>
      <c r="J12" s="21">
        <v>1</v>
      </c>
      <c r="K12" s="21">
        <v>0</v>
      </c>
      <c r="L12" s="21">
        <v>0</v>
      </c>
      <c r="M12" s="21">
        <v>0</v>
      </c>
      <c r="N12" s="23">
        <f t="shared" si="1"/>
        <v>0.9375</v>
      </c>
      <c r="O12" s="23">
        <v>1</v>
      </c>
      <c r="P12" s="23">
        <v>1</v>
      </c>
      <c r="Q12" s="23"/>
      <c r="R12" s="23">
        <v>0.75</v>
      </c>
      <c r="S12" s="23">
        <v>1</v>
      </c>
      <c r="T12" s="23">
        <v>1</v>
      </c>
    </row>
    <row r="13" spans="1:20" hidden="1" x14ac:dyDescent="0.25">
      <c r="A13" s="21" t="s">
        <v>157</v>
      </c>
      <c r="B13" s="21" t="s">
        <v>56</v>
      </c>
      <c r="C13" s="21" t="s">
        <v>158</v>
      </c>
      <c r="D13" s="29" t="s">
        <v>78</v>
      </c>
      <c r="E13" s="29" t="s">
        <v>145</v>
      </c>
      <c r="F13" s="21">
        <v>43213</v>
      </c>
      <c r="G13" s="21">
        <v>43214</v>
      </c>
      <c r="H13" s="21" t="s">
        <v>129</v>
      </c>
      <c r="I13" s="21">
        <v>2</v>
      </c>
      <c r="J13" s="21">
        <v>3</v>
      </c>
      <c r="K13" s="21">
        <v>0</v>
      </c>
      <c r="L13" s="21">
        <v>0</v>
      </c>
      <c r="M13" s="21">
        <v>0</v>
      </c>
      <c r="N13" s="23">
        <f t="shared" si="1"/>
        <v>0.875</v>
      </c>
      <c r="O13" s="23">
        <v>0.75</v>
      </c>
      <c r="P13" s="23">
        <v>0.75</v>
      </c>
      <c r="Q13" s="23"/>
      <c r="R13" s="23">
        <v>1</v>
      </c>
      <c r="S13" s="23">
        <v>1</v>
      </c>
      <c r="T13" s="23">
        <v>0.67</v>
      </c>
    </row>
    <row r="14" spans="1:20" hidden="1" x14ac:dyDescent="0.25">
      <c r="A14" s="21" t="s">
        <v>159</v>
      </c>
      <c r="B14" s="21" t="s">
        <v>57</v>
      </c>
      <c r="C14" s="21" t="s">
        <v>160</v>
      </c>
      <c r="D14" s="29" t="s">
        <v>78</v>
      </c>
      <c r="E14" s="29" t="s">
        <v>145</v>
      </c>
      <c r="F14" s="21">
        <v>43202</v>
      </c>
      <c r="G14" s="21">
        <v>43202</v>
      </c>
      <c r="H14" s="21" t="s">
        <v>129</v>
      </c>
      <c r="I14" s="21">
        <v>1</v>
      </c>
      <c r="J14" s="21">
        <v>2</v>
      </c>
      <c r="K14" s="21">
        <v>0</v>
      </c>
      <c r="L14" s="21">
        <v>0</v>
      </c>
      <c r="M14" s="21">
        <v>0</v>
      </c>
      <c r="N14" s="23">
        <f t="shared" si="1"/>
        <v>0.875</v>
      </c>
      <c r="O14" s="23">
        <v>0.75</v>
      </c>
      <c r="P14" s="23">
        <v>0.75</v>
      </c>
      <c r="Q14" s="23"/>
      <c r="R14" s="23">
        <v>1</v>
      </c>
      <c r="S14" s="23">
        <v>1</v>
      </c>
      <c r="T14" s="23">
        <v>0.5</v>
      </c>
    </row>
    <row r="15" spans="1:20" hidden="1" x14ac:dyDescent="0.25">
      <c r="A15" s="21" t="s">
        <v>161</v>
      </c>
      <c r="B15" s="21" t="s">
        <v>58</v>
      </c>
      <c r="C15" s="21" t="s">
        <v>162</v>
      </c>
      <c r="D15" s="29" t="s">
        <v>78</v>
      </c>
      <c r="E15" s="29" t="s">
        <v>163</v>
      </c>
      <c r="F15" s="21">
        <v>43213</v>
      </c>
      <c r="G15" s="21">
        <v>43214</v>
      </c>
      <c r="H15" s="21" t="s">
        <v>129</v>
      </c>
      <c r="I15" s="21">
        <v>2</v>
      </c>
      <c r="J15" s="21">
        <v>3</v>
      </c>
      <c r="K15" s="21">
        <v>0</v>
      </c>
      <c r="L15" s="21">
        <v>0</v>
      </c>
      <c r="M15" s="21">
        <v>0</v>
      </c>
      <c r="N15" s="23"/>
      <c r="O15" s="23"/>
      <c r="P15" s="23"/>
      <c r="Q15" s="23"/>
      <c r="R15" s="23"/>
      <c r="S15" s="23"/>
      <c r="T15" s="23">
        <v>0</v>
      </c>
    </row>
    <row r="16" spans="1:20" hidden="1" x14ac:dyDescent="0.25">
      <c r="A16" s="21" t="s">
        <v>164</v>
      </c>
      <c r="B16" s="21" t="s">
        <v>59</v>
      </c>
      <c r="C16" s="21" t="s">
        <v>165</v>
      </c>
      <c r="D16" s="29" t="s">
        <v>78</v>
      </c>
      <c r="E16" s="29" t="s">
        <v>145</v>
      </c>
      <c r="F16" s="21">
        <v>43215</v>
      </c>
      <c r="G16" s="21">
        <v>43216</v>
      </c>
      <c r="H16" s="21" t="s">
        <v>129</v>
      </c>
      <c r="I16" s="21">
        <v>2</v>
      </c>
      <c r="J16" s="21">
        <v>2</v>
      </c>
      <c r="K16" s="21">
        <v>0</v>
      </c>
      <c r="L16" s="21">
        <v>0</v>
      </c>
      <c r="M16" s="21">
        <v>0</v>
      </c>
      <c r="N16" s="23"/>
      <c r="O16" s="23"/>
      <c r="P16" s="23"/>
      <c r="Q16" s="23"/>
      <c r="R16" s="23"/>
      <c r="S16" s="23"/>
      <c r="T16" s="23">
        <v>0</v>
      </c>
    </row>
    <row r="17" spans="1:20" hidden="1" x14ac:dyDescent="0.25">
      <c r="A17" s="21" t="s">
        <v>166</v>
      </c>
      <c r="B17" s="21" t="s">
        <v>60</v>
      </c>
      <c r="C17" s="21" t="s">
        <v>167</v>
      </c>
      <c r="D17" s="29" t="s">
        <v>78</v>
      </c>
      <c r="E17" s="29" t="s">
        <v>145</v>
      </c>
      <c r="F17" s="21">
        <v>43207</v>
      </c>
      <c r="G17" s="21">
        <v>43207</v>
      </c>
      <c r="H17" s="21" t="s">
        <v>129</v>
      </c>
      <c r="I17" s="21">
        <v>1</v>
      </c>
      <c r="J17" s="21">
        <v>32</v>
      </c>
      <c r="K17" s="21">
        <v>1</v>
      </c>
      <c r="L17" s="21">
        <v>0</v>
      </c>
      <c r="M17" s="21">
        <v>0</v>
      </c>
      <c r="N17" s="23">
        <f t="shared" si="1"/>
        <v>0.96250000000000002</v>
      </c>
      <c r="O17" s="23">
        <v>0.98</v>
      </c>
      <c r="P17" s="23">
        <v>1</v>
      </c>
      <c r="Q17" s="23"/>
      <c r="R17" s="23">
        <v>0.89</v>
      </c>
      <c r="S17" s="23">
        <v>0.98</v>
      </c>
      <c r="T17" s="23">
        <v>0.34</v>
      </c>
    </row>
    <row r="18" spans="1:20" hidden="1" x14ac:dyDescent="0.25">
      <c r="A18" s="21" t="s">
        <v>168</v>
      </c>
      <c r="B18" s="21" t="s">
        <v>61</v>
      </c>
      <c r="C18" s="21" t="s">
        <v>169</v>
      </c>
      <c r="D18" s="29" t="s">
        <v>78</v>
      </c>
      <c r="E18" s="29" t="s">
        <v>145</v>
      </c>
      <c r="F18" s="21">
        <v>43209</v>
      </c>
      <c r="G18" s="21">
        <v>43210</v>
      </c>
      <c r="H18" s="21" t="s">
        <v>129</v>
      </c>
      <c r="I18" s="21">
        <v>2</v>
      </c>
      <c r="J18" s="21">
        <v>4</v>
      </c>
      <c r="K18" s="21">
        <v>0</v>
      </c>
      <c r="L18" s="21">
        <v>0</v>
      </c>
      <c r="M18" s="21">
        <v>0</v>
      </c>
      <c r="N18" s="23"/>
      <c r="O18" s="23"/>
      <c r="P18" s="23"/>
      <c r="Q18" s="23"/>
      <c r="R18" s="23"/>
      <c r="S18" s="23"/>
      <c r="T18" s="23"/>
    </row>
    <row r="19" spans="1:20" hidden="1" x14ac:dyDescent="0.25">
      <c r="A19" s="21" t="s">
        <v>170</v>
      </c>
      <c r="B19" s="21" t="s">
        <v>62</v>
      </c>
      <c r="C19" s="21" t="s">
        <v>171</v>
      </c>
      <c r="D19" s="29" t="s">
        <v>13</v>
      </c>
      <c r="E19" s="29" t="s">
        <v>19</v>
      </c>
      <c r="F19" s="21">
        <v>43200</v>
      </c>
      <c r="G19" s="21">
        <v>43207</v>
      </c>
      <c r="H19" s="21" t="s">
        <v>129</v>
      </c>
      <c r="I19" s="21">
        <v>3.5</v>
      </c>
      <c r="J19" s="21">
        <v>11</v>
      </c>
      <c r="K19" s="21">
        <v>1</v>
      </c>
      <c r="L19" s="21">
        <v>0</v>
      </c>
      <c r="M19" s="21">
        <v>0</v>
      </c>
      <c r="N19" s="23">
        <f t="shared" si="1"/>
        <v>0.85175000000000001</v>
      </c>
      <c r="O19" s="23">
        <v>0.83299999999999996</v>
      </c>
      <c r="P19" s="23">
        <v>0.82399999999999995</v>
      </c>
      <c r="Q19" s="23"/>
      <c r="R19" s="23">
        <v>0.88900000000000001</v>
      </c>
      <c r="S19" s="23">
        <v>0.86099999999999999</v>
      </c>
      <c r="T19" s="23">
        <v>0.82</v>
      </c>
    </row>
    <row r="20" spans="1:20" hidden="1" x14ac:dyDescent="0.25">
      <c r="A20" s="21" t="s">
        <v>172</v>
      </c>
      <c r="B20" s="21" t="s">
        <v>63</v>
      </c>
      <c r="C20" s="21" t="s">
        <v>173</v>
      </c>
      <c r="D20" s="29" t="s">
        <v>13</v>
      </c>
      <c r="E20" s="29" t="s">
        <v>19</v>
      </c>
      <c r="F20" s="21">
        <v>43192</v>
      </c>
      <c r="G20" s="21">
        <v>43202</v>
      </c>
      <c r="H20" s="21" t="s">
        <v>129</v>
      </c>
      <c r="I20" s="21">
        <v>4</v>
      </c>
      <c r="J20" s="21">
        <v>9</v>
      </c>
      <c r="K20" s="21">
        <v>0</v>
      </c>
      <c r="L20" s="21">
        <v>0</v>
      </c>
      <c r="M20" s="21">
        <v>0</v>
      </c>
      <c r="N20" s="23">
        <f t="shared" si="1"/>
        <v>1</v>
      </c>
      <c r="O20" s="23">
        <v>1</v>
      </c>
      <c r="P20" s="23">
        <v>1</v>
      </c>
      <c r="Q20" s="23"/>
      <c r="R20" s="23">
        <v>1</v>
      </c>
      <c r="S20" s="23">
        <v>1</v>
      </c>
      <c r="T20" s="23">
        <v>0.22</v>
      </c>
    </row>
    <row r="21" spans="1:20" hidden="1" x14ac:dyDescent="0.25">
      <c r="A21" s="21" t="s">
        <v>174</v>
      </c>
      <c r="B21" s="21" t="s">
        <v>64</v>
      </c>
      <c r="C21" s="21" t="s">
        <v>175</v>
      </c>
      <c r="D21" s="29" t="s">
        <v>13</v>
      </c>
      <c r="E21" s="29" t="s">
        <v>19</v>
      </c>
      <c r="F21" s="21">
        <v>43194</v>
      </c>
      <c r="G21" s="21">
        <v>43213</v>
      </c>
      <c r="H21" s="21" t="s">
        <v>129</v>
      </c>
      <c r="I21" s="21">
        <v>4.5</v>
      </c>
      <c r="J21" s="21">
        <v>7</v>
      </c>
      <c r="K21" s="21">
        <v>0</v>
      </c>
      <c r="L21" s="21">
        <v>0</v>
      </c>
      <c r="M21" s="21">
        <v>0</v>
      </c>
      <c r="N21" s="23">
        <f t="shared" si="1"/>
        <v>0.96750000000000003</v>
      </c>
      <c r="O21" s="23">
        <v>0.95</v>
      </c>
      <c r="P21" s="23">
        <v>1</v>
      </c>
      <c r="Q21" s="23"/>
      <c r="R21" s="23">
        <v>0.96</v>
      </c>
      <c r="S21" s="23">
        <v>0.96</v>
      </c>
      <c r="T21" s="23">
        <v>1</v>
      </c>
    </row>
    <row r="22" spans="1:20" hidden="1" x14ac:dyDescent="0.25">
      <c r="A22" s="21" t="s">
        <v>176</v>
      </c>
      <c r="B22" s="21" t="s">
        <v>65</v>
      </c>
      <c r="C22" s="21" t="s">
        <v>177</v>
      </c>
      <c r="D22" s="29" t="s">
        <v>78</v>
      </c>
      <c r="E22" s="29" t="s">
        <v>163</v>
      </c>
      <c r="F22" s="21">
        <v>43195</v>
      </c>
      <c r="G22" s="21">
        <v>43196</v>
      </c>
      <c r="H22" s="21" t="s">
        <v>129</v>
      </c>
      <c r="I22" s="21">
        <v>2</v>
      </c>
      <c r="J22" s="21">
        <v>4</v>
      </c>
      <c r="K22" s="21">
        <v>0</v>
      </c>
      <c r="L22" s="21">
        <v>0</v>
      </c>
      <c r="M22" s="21">
        <v>0</v>
      </c>
      <c r="N22" s="23"/>
      <c r="O22" s="23"/>
      <c r="P22" s="23"/>
      <c r="Q22" s="23"/>
      <c r="R22" s="23"/>
      <c r="S22" s="23"/>
      <c r="T22" s="23"/>
    </row>
    <row r="23" spans="1:20" hidden="1" x14ac:dyDescent="0.25">
      <c r="A23" s="21" t="s">
        <v>79</v>
      </c>
      <c r="B23" s="21" t="s">
        <v>66</v>
      </c>
      <c r="C23" s="21" t="s">
        <v>178</v>
      </c>
      <c r="D23" s="29" t="s">
        <v>77</v>
      </c>
      <c r="E23" s="29" t="s">
        <v>179</v>
      </c>
      <c r="F23" s="21">
        <v>43208</v>
      </c>
      <c r="G23" s="21">
        <v>43208</v>
      </c>
      <c r="H23" s="21" t="s">
        <v>129</v>
      </c>
      <c r="I23" s="21">
        <v>0.5</v>
      </c>
      <c r="J23" s="21">
        <v>31</v>
      </c>
      <c r="K23" s="21">
        <v>0</v>
      </c>
      <c r="L23" s="21">
        <v>0</v>
      </c>
      <c r="M23" s="21">
        <v>0</v>
      </c>
      <c r="N23" s="23"/>
      <c r="O23" s="23"/>
      <c r="P23" s="23"/>
      <c r="Q23" s="23"/>
      <c r="R23" s="23"/>
      <c r="S23" s="23"/>
      <c r="T23" s="23"/>
    </row>
    <row r="24" spans="1:20" hidden="1" x14ac:dyDescent="0.25">
      <c r="A24" s="21" t="s">
        <v>80</v>
      </c>
      <c r="B24" s="21" t="s">
        <v>67</v>
      </c>
      <c r="C24" s="21" t="s">
        <v>180</v>
      </c>
      <c r="D24" s="29" t="s">
        <v>77</v>
      </c>
      <c r="E24" s="29" t="s">
        <v>179</v>
      </c>
      <c r="F24" s="21">
        <v>43200</v>
      </c>
      <c r="G24" s="21">
        <v>43200</v>
      </c>
      <c r="H24" s="21" t="s">
        <v>129</v>
      </c>
      <c r="I24" s="21">
        <v>1</v>
      </c>
      <c r="J24" s="21">
        <v>4</v>
      </c>
      <c r="K24" s="21">
        <v>0</v>
      </c>
      <c r="L24" s="21">
        <v>0</v>
      </c>
      <c r="M24" s="21">
        <v>0</v>
      </c>
      <c r="N24" s="23"/>
      <c r="O24" s="23"/>
      <c r="P24" s="23"/>
      <c r="Q24" s="23"/>
      <c r="R24" s="23"/>
      <c r="S24" s="23"/>
      <c r="T24" s="23"/>
    </row>
    <row r="25" spans="1:20" hidden="1" x14ac:dyDescent="0.25">
      <c r="A25" s="21" t="s">
        <v>81</v>
      </c>
      <c r="B25" s="21" t="s">
        <v>67</v>
      </c>
      <c r="C25" s="21" t="s">
        <v>180</v>
      </c>
      <c r="D25" s="29" t="s">
        <v>77</v>
      </c>
      <c r="E25" s="29" t="s">
        <v>179</v>
      </c>
      <c r="F25" s="21">
        <v>43202</v>
      </c>
      <c r="G25" s="21">
        <v>43202</v>
      </c>
      <c r="H25" s="21" t="s">
        <v>129</v>
      </c>
      <c r="I25" s="21">
        <v>1</v>
      </c>
      <c r="J25" s="21">
        <v>4</v>
      </c>
      <c r="K25" s="21">
        <v>0</v>
      </c>
      <c r="L25" s="21">
        <v>0</v>
      </c>
      <c r="M25" s="21">
        <v>0</v>
      </c>
      <c r="N25" s="23"/>
      <c r="O25" s="23"/>
      <c r="P25" s="23"/>
      <c r="Q25" s="23"/>
      <c r="R25" s="23"/>
      <c r="S25" s="23"/>
      <c r="T25" s="23"/>
    </row>
    <row r="26" spans="1:20" hidden="1" x14ac:dyDescent="0.25">
      <c r="A26" s="21" t="s">
        <v>82</v>
      </c>
      <c r="B26" s="21" t="s">
        <v>67</v>
      </c>
      <c r="C26" s="21" t="s">
        <v>180</v>
      </c>
      <c r="D26" s="29" t="s">
        <v>77</v>
      </c>
      <c r="E26" s="29" t="s">
        <v>179</v>
      </c>
      <c r="F26" s="21">
        <v>43206</v>
      </c>
      <c r="G26" s="21">
        <v>43206</v>
      </c>
      <c r="H26" s="21" t="s">
        <v>129</v>
      </c>
      <c r="I26" s="21">
        <v>1</v>
      </c>
      <c r="J26" s="21">
        <v>4</v>
      </c>
      <c r="K26" s="21">
        <v>0</v>
      </c>
      <c r="L26" s="21">
        <v>0</v>
      </c>
      <c r="M26" s="21">
        <v>0</v>
      </c>
      <c r="N26" s="23"/>
      <c r="O26" s="23"/>
      <c r="P26" s="23"/>
      <c r="Q26" s="23"/>
      <c r="R26" s="23"/>
      <c r="S26" s="23"/>
      <c r="T26" s="23"/>
    </row>
    <row r="27" spans="1:20" hidden="1" x14ac:dyDescent="0.25">
      <c r="A27" s="21" t="s">
        <v>83</v>
      </c>
      <c r="B27" s="21" t="s">
        <v>67</v>
      </c>
      <c r="C27" s="21" t="s">
        <v>180</v>
      </c>
      <c r="D27" s="29" t="s">
        <v>77</v>
      </c>
      <c r="E27" s="29" t="s">
        <v>179</v>
      </c>
      <c r="F27" s="21">
        <v>43214</v>
      </c>
      <c r="G27" s="21">
        <v>43214</v>
      </c>
      <c r="H27" s="21" t="s">
        <v>129</v>
      </c>
      <c r="I27" s="21">
        <v>1</v>
      </c>
      <c r="J27" s="21">
        <v>3</v>
      </c>
      <c r="K27" s="21">
        <v>0</v>
      </c>
      <c r="L27" s="21">
        <v>0</v>
      </c>
      <c r="M27" s="21">
        <v>0</v>
      </c>
      <c r="N27" s="23"/>
      <c r="O27" s="23"/>
      <c r="P27" s="23"/>
      <c r="Q27" s="23"/>
      <c r="R27" s="23"/>
      <c r="S27" s="23"/>
      <c r="T27" s="23"/>
    </row>
    <row r="28" spans="1:20" hidden="1" x14ac:dyDescent="0.25">
      <c r="A28" s="21" t="s">
        <v>79</v>
      </c>
      <c r="B28" s="21" t="s">
        <v>66</v>
      </c>
      <c r="C28" s="21" t="s">
        <v>178</v>
      </c>
      <c r="D28" s="29" t="s">
        <v>77</v>
      </c>
      <c r="E28" s="29" t="s">
        <v>179</v>
      </c>
      <c r="F28" s="21">
        <v>43208</v>
      </c>
      <c r="G28" s="21">
        <v>43208</v>
      </c>
      <c r="H28" s="21" t="s">
        <v>129</v>
      </c>
      <c r="I28" s="21">
        <v>0.5</v>
      </c>
      <c r="J28" s="21">
        <v>31</v>
      </c>
      <c r="K28" s="21">
        <v>0</v>
      </c>
      <c r="L28" s="21">
        <v>0</v>
      </c>
      <c r="M28" s="21">
        <v>0</v>
      </c>
      <c r="N28" s="23"/>
      <c r="O28" s="23"/>
      <c r="P28" s="23"/>
      <c r="Q28" s="23"/>
      <c r="R28" s="23"/>
      <c r="S28" s="23"/>
      <c r="T28" s="23"/>
    </row>
    <row r="29" spans="1:20" hidden="1" x14ac:dyDescent="0.25">
      <c r="A29" s="21" t="s">
        <v>80</v>
      </c>
      <c r="B29" s="21" t="s">
        <v>67</v>
      </c>
      <c r="C29" s="21" t="s">
        <v>180</v>
      </c>
      <c r="D29" s="29" t="s">
        <v>77</v>
      </c>
      <c r="E29" s="29" t="s">
        <v>179</v>
      </c>
      <c r="F29" s="21">
        <v>43200</v>
      </c>
      <c r="G29" s="21">
        <v>43200</v>
      </c>
      <c r="H29" s="21" t="s">
        <v>129</v>
      </c>
      <c r="I29" s="21">
        <v>1</v>
      </c>
      <c r="J29" s="21">
        <v>4</v>
      </c>
      <c r="K29" s="21">
        <v>0</v>
      </c>
      <c r="L29" s="21">
        <v>0</v>
      </c>
      <c r="M29" s="21">
        <v>0</v>
      </c>
      <c r="N29" s="23"/>
      <c r="O29" s="23"/>
      <c r="P29" s="23"/>
      <c r="Q29" s="23"/>
      <c r="R29" s="23"/>
      <c r="S29" s="23"/>
      <c r="T29" s="23"/>
    </row>
    <row r="30" spans="1:20" hidden="1" x14ac:dyDescent="0.25">
      <c r="A30" s="21" t="s">
        <v>81</v>
      </c>
      <c r="B30" s="21" t="s">
        <v>67</v>
      </c>
      <c r="C30" s="21" t="s">
        <v>180</v>
      </c>
      <c r="D30" s="29" t="s">
        <v>77</v>
      </c>
      <c r="E30" s="29" t="s">
        <v>179</v>
      </c>
      <c r="F30" s="21">
        <v>43202</v>
      </c>
      <c r="G30" s="21">
        <v>43202</v>
      </c>
      <c r="H30" s="21" t="s">
        <v>129</v>
      </c>
      <c r="I30" s="21">
        <v>1</v>
      </c>
      <c r="J30" s="21">
        <v>4</v>
      </c>
      <c r="K30" s="21">
        <v>0</v>
      </c>
      <c r="L30" s="21">
        <v>0</v>
      </c>
      <c r="M30" s="21">
        <v>0</v>
      </c>
      <c r="N30" s="23"/>
      <c r="O30" s="23"/>
      <c r="P30" s="23"/>
      <c r="Q30" s="23"/>
      <c r="R30" s="23"/>
      <c r="S30" s="23"/>
      <c r="T30" s="23"/>
    </row>
    <row r="31" spans="1:20" hidden="1" x14ac:dyDescent="0.25">
      <c r="A31" s="21" t="s">
        <v>82</v>
      </c>
      <c r="B31" s="21" t="s">
        <v>67</v>
      </c>
      <c r="C31" s="21" t="s">
        <v>180</v>
      </c>
      <c r="D31" s="29" t="s">
        <v>77</v>
      </c>
      <c r="E31" s="29" t="s">
        <v>179</v>
      </c>
      <c r="F31" s="21">
        <v>43206</v>
      </c>
      <c r="G31" s="21">
        <v>43206</v>
      </c>
      <c r="H31" s="21" t="s">
        <v>129</v>
      </c>
      <c r="I31" s="21">
        <v>1</v>
      </c>
      <c r="J31" s="21">
        <v>4</v>
      </c>
      <c r="K31" s="21">
        <v>0</v>
      </c>
      <c r="L31" s="21">
        <v>0</v>
      </c>
      <c r="M31" s="21">
        <v>0</v>
      </c>
      <c r="N31" s="23"/>
      <c r="O31" s="23"/>
      <c r="P31" s="23"/>
      <c r="Q31" s="23"/>
      <c r="R31" s="23"/>
      <c r="S31" s="23"/>
      <c r="T31" s="23"/>
    </row>
    <row r="32" spans="1:20" hidden="1" x14ac:dyDescent="0.25">
      <c r="A32" s="21" t="s">
        <v>83</v>
      </c>
      <c r="B32" s="21" t="s">
        <v>67</v>
      </c>
      <c r="C32" s="21" t="s">
        <v>180</v>
      </c>
      <c r="D32" s="29" t="s">
        <v>77</v>
      </c>
      <c r="E32" s="29" t="s">
        <v>179</v>
      </c>
      <c r="F32" s="21">
        <v>43214</v>
      </c>
      <c r="G32" s="21">
        <v>43214</v>
      </c>
      <c r="H32" s="21" t="s">
        <v>129</v>
      </c>
      <c r="I32" s="21">
        <v>1</v>
      </c>
      <c r="J32" s="21">
        <v>3</v>
      </c>
      <c r="K32" s="21">
        <v>0</v>
      </c>
      <c r="L32" s="21">
        <v>0</v>
      </c>
      <c r="M32" s="21">
        <v>0</v>
      </c>
      <c r="N32" s="23"/>
      <c r="O32" s="23"/>
      <c r="P32" s="23"/>
      <c r="Q32" s="23"/>
      <c r="R32" s="23"/>
      <c r="S32" s="23"/>
      <c r="T32" s="23"/>
    </row>
    <row r="33" spans="1:20" hidden="1" x14ac:dyDescent="0.25">
      <c r="A33" s="21" t="s">
        <v>84</v>
      </c>
      <c r="B33" s="21" t="s">
        <v>68</v>
      </c>
      <c r="C33" s="21" t="s">
        <v>181</v>
      </c>
      <c r="D33" s="29" t="s">
        <v>77</v>
      </c>
      <c r="E33" s="29" t="s">
        <v>179</v>
      </c>
      <c r="F33" s="21">
        <v>43192</v>
      </c>
      <c r="G33" s="21">
        <v>43194</v>
      </c>
      <c r="H33" s="21" t="s">
        <v>129</v>
      </c>
      <c r="I33" s="21">
        <v>3</v>
      </c>
      <c r="J33" s="21">
        <v>20</v>
      </c>
      <c r="K33" s="21">
        <v>0</v>
      </c>
      <c r="L33" s="21">
        <v>0</v>
      </c>
      <c r="M33" s="21">
        <v>0</v>
      </c>
      <c r="N33" s="23"/>
      <c r="O33" s="23"/>
      <c r="P33" s="23"/>
      <c r="Q33" s="23"/>
      <c r="R33" s="23"/>
      <c r="S33" s="23"/>
      <c r="T33" s="23"/>
    </row>
    <row r="34" spans="1:20" hidden="1" x14ac:dyDescent="0.25">
      <c r="A34" s="21" t="s">
        <v>85</v>
      </c>
      <c r="B34" s="21" t="s">
        <v>69</v>
      </c>
      <c r="C34" s="21" t="s">
        <v>182</v>
      </c>
      <c r="D34" s="29" t="s">
        <v>77</v>
      </c>
      <c r="E34" s="29" t="s">
        <v>179</v>
      </c>
      <c r="F34" s="21">
        <v>43192</v>
      </c>
      <c r="G34" s="21">
        <v>43195</v>
      </c>
      <c r="H34" s="21" t="s">
        <v>129</v>
      </c>
      <c r="I34" s="21">
        <v>4</v>
      </c>
      <c r="J34" s="21">
        <v>18</v>
      </c>
      <c r="K34" s="21">
        <v>2</v>
      </c>
      <c r="L34" s="21">
        <v>0</v>
      </c>
      <c r="M34" s="21">
        <v>0</v>
      </c>
      <c r="N34" s="23"/>
      <c r="O34" s="23"/>
      <c r="P34" s="23"/>
      <c r="Q34" s="23"/>
      <c r="R34" s="23"/>
      <c r="S34" s="23"/>
      <c r="T34" s="23"/>
    </row>
    <row r="35" spans="1:20" hidden="1" x14ac:dyDescent="0.25">
      <c r="A35" s="21" t="s">
        <v>86</v>
      </c>
      <c r="B35" s="21" t="s">
        <v>70</v>
      </c>
      <c r="C35" s="21" t="s">
        <v>183</v>
      </c>
      <c r="D35" s="29" t="s">
        <v>77</v>
      </c>
      <c r="E35" s="29" t="s">
        <v>179</v>
      </c>
      <c r="F35" s="21">
        <v>43199</v>
      </c>
      <c r="G35" s="21">
        <v>43201</v>
      </c>
      <c r="H35" s="21" t="s">
        <v>129</v>
      </c>
      <c r="I35" s="21">
        <v>2.5</v>
      </c>
      <c r="J35" s="21">
        <v>20</v>
      </c>
      <c r="K35" s="21">
        <v>0</v>
      </c>
      <c r="L35" s="21">
        <v>0</v>
      </c>
      <c r="M35" s="21">
        <v>4</v>
      </c>
      <c r="N35" s="23"/>
      <c r="O35" s="23"/>
      <c r="P35" s="23"/>
      <c r="Q35" s="23"/>
      <c r="R35" s="23"/>
      <c r="S35" s="23"/>
      <c r="T35" s="23"/>
    </row>
    <row r="36" spans="1:20" hidden="1" x14ac:dyDescent="0.25">
      <c r="A36" s="21" t="s">
        <v>87</v>
      </c>
      <c r="B36" s="21" t="s">
        <v>68</v>
      </c>
      <c r="C36" s="21" t="s">
        <v>181</v>
      </c>
      <c r="D36" s="29" t="s">
        <v>77</v>
      </c>
      <c r="E36" s="29" t="s">
        <v>179</v>
      </c>
      <c r="F36" s="21">
        <v>43199</v>
      </c>
      <c r="G36" s="21">
        <v>43201</v>
      </c>
      <c r="H36" s="21" t="s">
        <v>129</v>
      </c>
      <c r="I36" s="21">
        <v>3</v>
      </c>
      <c r="J36" s="21">
        <v>19</v>
      </c>
      <c r="K36" s="21">
        <v>1</v>
      </c>
      <c r="L36" s="21">
        <v>0</v>
      </c>
      <c r="M36" s="21">
        <v>0</v>
      </c>
      <c r="N36" s="23"/>
      <c r="O36" s="23"/>
      <c r="P36" s="23"/>
      <c r="Q36" s="23"/>
      <c r="R36" s="23"/>
      <c r="S36" s="23"/>
      <c r="T36" s="23"/>
    </row>
    <row r="37" spans="1:20" hidden="1" x14ac:dyDescent="0.25">
      <c r="A37" s="21" t="s">
        <v>88</v>
      </c>
      <c r="B37" s="21" t="s">
        <v>69</v>
      </c>
      <c r="C37" s="21" t="s">
        <v>182</v>
      </c>
      <c r="D37" s="29" t="s">
        <v>77</v>
      </c>
      <c r="E37" s="29" t="s">
        <v>179</v>
      </c>
      <c r="F37" s="21">
        <v>43199</v>
      </c>
      <c r="G37" s="21">
        <v>43202</v>
      </c>
      <c r="H37" s="21" t="s">
        <v>129</v>
      </c>
      <c r="I37" s="21">
        <v>4</v>
      </c>
      <c r="J37" s="21">
        <v>14</v>
      </c>
      <c r="K37" s="21">
        <v>1</v>
      </c>
      <c r="L37" s="21">
        <v>0</v>
      </c>
      <c r="M37" s="21">
        <v>0</v>
      </c>
      <c r="N37" s="23"/>
      <c r="O37" s="23"/>
      <c r="P37" s="23"/>
      <c r="Q37" s="23"/>
      <c r="R37" s="23"/>
      <c r="S37" s="23"/>
      <c r="T37" s="23"/>
    </row>
    <row r="38" spans="1:20" hidden="1" x14ac:dyDescent="0.25">
      <c r="A38" s="21" t="s">
        <v>89</v>
      </c>
      <c r="B38" s="21" t="s">
        <v>71</v>
      </c>
      <c r="C38" s="21" t="s">
        <v>184</v>
      </c>
      <c r="D38" s="29" t="s">
        <v>77</v>
      </c>
      <c r="E38" s="29" t="s">
        <v>179</v>
      </c>
      <c r="F38" s="21">
        <v>43202</v>
      </c>
      <c r="G38" s="21">
        <v>43203</v>
      </c>
      <c r="H38" s="21" t="s">
        <v>129</v>
      </c>
      <c r="I38" s="21">
        <v>1</v>
      </c>
      <c r="J38" s="21">
        <v>18</v>
      </c>
      <c r="K38" s="21">
        <v>1</v>
      </c>
      <c r="L38" s="21">
        <v>0</v>
      </c>
      <c r="M38" s="21">
        <v>0</v>
      </c>
      <c r="N38" s="23"/>
      <c r="O38" s="23"/>
      <c r="P38" s="23"/>
      <c r="Q38" s="23"/>
      <c r="R38" s="23"/>
      <c r="S38" s="23"/>
      <c r="T38" s="23"/>
    </row>
    <row r="39" spans="1:20" hidden="1" x14ac:dyDescent="0.25">
      <c r="A39" s="21" t="s">
        <v>90</v>
      </c>
      <c r="B39" s="21" t="s">
        <v>68</v>
      </c>
      <c r="C39" s="21" t="s">
        <v>181</v>
      </c>
      <c r="D39" s="29" t="s">
        <v>77</v>
      </c>
      <c r="E39" s="29" t="s">
        <v>179</v>
      </c>
      <c r="F39" s="21">
        <v>43206</v>
      </c>
      <c r="G39" s="21">
        <v>43208</v>
      </c>
      <c r="H39" s="21" t="s">
        <v>129</v>
      </c>
      <c r="I39" s="21">
        <v>3</v>
      </c>
      <c r="J39" s="21">
        <v>15</v>
      </c>
      <c r="K39" s="21">
        <v>0</v>
      </c>
      <c r="L39" s="21">
        <v>0</v>
      </c>
      <c r="M39" s="21">
        <v>0</v>
      </c>
      <c r="N39" s="23"/>
      <c r="O39" s="23"/>
      <c r="P39" s="23"/>
      <c r="Q39" s="23"/>
      <c r="R39" s="23"/>
      <c r="S39" s="23"/>
      <c r="T39" s="23"/>
    </row>
    <row r="40" spans="1:20" hidden="1" x14ac:dyDescent="0.25">
      <c r="A40" s="21" t="s">
        <v>91</v>
      </c>
      <c r="B40" s="21" t="s">
        <v>72</v>
      </c>
      <c r="C40" s="21" t="s">
        <v>185</v>
      </c>
      <c r="D40" s="29" t="s">
        <v>77</v>
      </c>
      <c r="E40" s="29" t="s">
        <v>179</v>
      </c>
      <c r="F40" s="21">
        <v>43206</v>
      </c>
      <c r="G40" s="21">
        <v>43209</v>
      </c>
      <c r="H40" s="21" t="s">
        <v>129</v>
      </c>
      <c r="I40" s="21">
        <v>4.5</v>
      </c>
      <c r="J40" s="21">
        <v>2</v>
      </c>
      <c r="K40" s="21">
        <v>0</v>
      </c>
      <c r="L40" s="21">
        <v>0</v>
      </c>
      <c r="M40" s="21">
        <v>0</v>
      </c>
      <c r="N40" s="23"/>
      <c r="O40" s="23"/>
      <c r="P40" s="23"/>
      <c r="Q40" s="23"/>
      <c r="R40" s="23"/>
      <c r="S40" s="23"/>
      <c r="T40" s="23"/>
    </row>
    <row r="41" spans="1:20" hidden="1" x14ac:dyDescent="0.25">
      <c r="A41" s="21" t="s">
        <v>92</v>
      </c>
      <c r="B41" s="21" t="s">
        <v>70</v>
      </c>
      <c r="C41" s="21" t="s">
        <v>183</v>
      </c>
      <c r="D41" s="29" t="s">
        <v>77</v>
      </c>
      <c r="E41" s="29" t="s">
        <v>179</v>
      </c>
      <c r="F41" s="21">
        <v>43208</v>
      </c>
      <c r="G41" s="21">
        <v>43210</v>
      </c>
      <c r="H41" s="21" t="s">
        <v>129</v>
      </c>
      <c r="I41" s="21">
        <v>2.5</v>
      </c>
      <c r="J41" s="21">
        <v>20</v>
      </c>
      <c r="K41" s="21">
        <v>0</v>
      </c>
      <c r="L41" s="21">
        <v>0</v>
      </c>
      <c r="M41" s="21">
        <v>0</v>
      </c>
      <c r="N41" s="23"/>
      <c r="O41" s="23"/>
      <c r="P41" s="23"/>
      <c r="Q41" s="23"/>
      <c r="R41" s="23"/>
      <c r="S41" s="23"/>
      <c r="T41" s="23"/>
    </row>
    <row r="42" spans="1:20" hidden="1" x14ac:dyDescent="0.25">
      <c r="A42" s="21" t="s">
        <v>93</v>
      </c>
      <c r="B42" s="21" t="s">
        <v>73</v>
      </c>
      <c r="C42" s="21" t="s">
        <v>186</v>
      </c>
      <c r="D42" s="29" t="s">
        <v>77</v>
      </c>
      <c r="E42" s="29" t="s">
        <v>179</v>
      </c>
      <c r="F42" s="21">
        <v>43213</v>
      </c>
      <c r="G42" s="21">
        <v>43215</v>
      </c>
      <c r="H42" s="21" t="s">
        <v>129</v>
      </c>
      <c r="I42" s="21">
        <v>2.5</v>
      </c>
      <c r="J42" s="21">
        <v>18</v>
      </c>
      <c r="K42" s="21">
        <v>0</v>
      </c>
      <c r="L42" s="21">
        <v>0</v>
      </c>
      <c r="M42" s="21">
        <v>0</v>
      </c>
      <c r="N42" s="23"/>
      <c r="O42" s="23"/>
      <c r="P42" s="23"/>
      <c r="Q42" s="23"/>
      <c r="R42" s="23"/>
      <c r="S42" s="23"/>
      <c r="T42" s="23"/>
    </row>
    <row r="43" spans="1:20" hidden="1" x14ac:dyDescent="0.25">
      <c r="A43" s="21" t="s">
        <v>94</v>
      </c>
      <c r="B43" s="21" t="s">
        <v>70</v>
      </c>
      <c r="C43" s="21" t="s">
        <v>183</v>
      </c>
      <c r="D43" s="29" t="s">
        <v>77</v>
      </c>
      <c r="E43" s="29" t="s">
        <v>179</v>
      </c>
      <c r="F43" s="21">
        <v>43213</v>
      </c>
      <c r="G43" s="21">
        <v>43215</v>
      </c>
      <c r="H43" s="21" t="s">
        <v>129</v>
      </c>
      <c r="I43" s="21">
        <v>2.5</v>
      </c>
      <c r="J43" s="21">
        <v>17</v>
      </c>
      <c r="K43" s="21">
        <v>2</v>
      </c>
      <c r="L43" s="21">
        <v>0</v>
      </c>
      <c r="M43" s="21">
        <v>0</v>
      </c>
      <c r="N43" s="23"/>
      <c r="O43" s="23"/>
      <c r="P43" s="23"/>
      <c r="Q43" s="23"/>
      <c r="R43" s="23"/>
      <c r="S43" s="23"/>
      <c r="T43" s="23"/>
    </row>
    <row r="44" spans="1:20" hidden="1" x14ac:dyDescent="0.25">
      <c r="A44" s="21" t="s">
        <v>95</v>
      </c>
      <c r="B44" s="21" t="s">
        <v>68</v>
      </c>
      <c r="C44" s="21" t="s">
        <v>181</v>
      </c>
      <c r="D44" s="29" t="s">
        <v>77</v>
      </c>
      <c r="E44" s="29" t="s">
        <v>179</v>
      </c>
      <c r="F44" s="21">
        <v>43213</v>
      </c>
      <c r="G44" s="21">
        <v>43215</v>
      </c>
      <c r="H44" s="21" t="s">
        <v>129</v>
      </c>
      <c r="I44" s="21">
        <v>3</v>
      </c>
      <c r="J44" s="21">
        <v>18</v>
      </c>
      <c r="K44" s="21">
        <v>2</v>
      </c>
      <c r="L44" s="21">
        <v>0</v>
      </c>
      <c r="M44" s="21">
        <v>0</v>
      </c>
      <c r="N44" s="23"/>
      <c r="O44" s="23"/>
      <c r="P44" s="23"/>
      <c r="Q44" s="23"/>
      <c r="R44" s="23"/>
      <c r="S44" s="23"/>
      <c r="T44" s="23"/>
    </row>
    <row r="45" spans="1:20" hidden="1" x14ac:dyDescent="0.25">
      <c r="A45" s="21" t="s">
        <v>96</v>
      </c>
      <c r="B45" s="21" t="s">
        <v>69</v>
      </c>
      <c r="C45" s="21" t="s">
        <v>182</v>
      </c>
      <c r="D45" s="29" t="s">
        <v>77</v>
      </c>
      <c r="E45" s="29" t="s">
        <v>179</v>
      </c>
      <c r="F45" s="21">
        <v>43213</v>
      </c>
      <c r="G45" s="21">
        <v>43216</v>
      </c>
      <c r="H45" s="21" t="s">
        <v>129</v>
      </c>
      <c r="I45" s="21">
        <v>4</v>
      </c>
      <c r="J45" s="21">
        <v>17</v>
      </c>
      <c r="K45" s="21">
        <v>3</v>
      </c>
      <c r="L45" s="21">
        <v>0</v>
      </c>
      <c r="M45" s="21">
        <v>0</v>
      </c>
      <c r="N45" s="23"/>
      <c r="O45" s="23"/>
      <c r="P45" s="23"/>
      <c r="Q45" s="23"/>
      <c r="R45" s="23"/>
      <c r="S45" s="23"/>
      <c r="T45" s="23"/>
    </row>
    <row r="46" spans="1:20" hidden="1" x14ac:dyDescent="0.25">
      <c r="A46" s="21" t="s">
        <v>97</v>
      </c>
      <c r="B46" s="21" t="s">
        <v>74</v>
      </c>
      <c r="C46" s="21" t="s">
        <v>187</v>
      </c>
      <c r="D46" s="29" t="s">
        <v>77</v>
      </c>
      <c r="E46" s="29" t="s">
        <v>179</v>
      </c>
      <c r="F46" s="21">
        <v>43215</v>
      </c>
      <c r="G46" s="21">
        <v>43216</v>
      </c>
      <c r="H46" s="21" t="s">
        <v>129</v>
      </c>
      <c r="I46" s="21">
        <v>2</v>
      </c>
      <c r="J46" s="21">
        <v>8</v>
      </c>
      <c r="K46" s="21">
        <v>0</v>
      </c>
      <c r="L46" s="21">
        <v>0</v>
      </c>
      <c r="M46" s="21">
        <v>0</v>
      </c>
      <c r="N46" s="23"/>
      <c r="O46" s="23"/>
      <c r="P46" s="23"/>
      <c r="Q46" s="23"/>
      <c r="R46" s="23"/>
      <c r="S46" s="23"/>
      <c r="T46" s="23"/>
    </row>
    <row r="47" spans="1:20" hidden="1" x14ac:dyDescent="0.25">
      <c r="A47" s="21" t="s">
        <v>98</v>
      </c>
      <c r="B47" s="21" t="s">
        <v>68</v>
      </c>
      <c r="C47" s="21" t="s">
        <v>181</v>
      </c>
      <c r="D47" s="29" t="s">
        <v>77</v>
      </c>
      <c r="E47" s="29" t="s">
        <v>179</v>
      </c>
      <c r="F47" s="21">
        <v>43215</v>
      </c>
      <c r="G47" s="21">
        <v>43217</v>
      </c>
      <c r="H47" s="21" t="s">
        <v>129</v>
      </c>
      <c r="I47" s="21">
        <v>3</v>
      </c>
      <c r="J47" s="21">
        <v>18</v>
      </c>
      <c r="K47" s="21">
        <v>2</v>
      </c>
      <c r="L47" s="21">
        <v>0</v>
      </c>
      <c r="M47" s="21">
        <v>0</v>
      </c>
      <c r="N47" s="23"/>
      <c r="O47" s="23"/>
      <c r="P47" s="23"/>
      <c r="Q47" s="23"/>
      <c r="R47" s="23"/>
      <c r="S47" s="23"/>
      <c r="T47" s="23"/>
    </row>
    <row r="48" spans="1:20" hidden="1" x14ac:dyDescent="0.25">
      <c r="A48" s="21" t="s">
        <v>99</v>
      </c>
      <c r="B48" s="21" t="s">
        <v>75</v>
      </c>
      <c r="C48" s="21" t="s">
        <v>188</v>
      </c>
      <c r="D48" s="29" t="s">
        <v>77</v>
      </c>
      <c r="E48" s="29" t="s">
        <v>179</v>
      </c>
      <c r="F48" s="21">
        <v>43213</v>
      </c>
      <c r="G48" s="21">
        <v>43217</v>
      </c>
      <c r="H48" s="21" t="s">
        <v>129</v>
      </c>
      <c r="I48" s="21">
        <v>4.5</v>
      </c>
      <c r="J48" s="21">
        <v>18</v>
      </c>
      <c r="K48" s="21">
        <v>0</v>
      </c>
      <c r="L48" s="21">
        <v>0</v>
      </c>
      <c r="M48" s="21">
        <v>0</v>
      </c>
      <c r="N48" s="23"/>
      <c r="O48" s="23"/>
      <c r="P48" s="23"/>
      <c r="Q48" s="23"/>
      <c r="R48" s="23"/>
      <c r="S48" s="23"/>
      <c r="T48" s="23"/>
    </row>
    <row r="49" spans="1:20" hidden="1" x14ac:dyDescent="0.25">
      <c r="A49" s="21" t="s">
        <v>100</v>
      </c>
      <c r="B49" s="21" t="s">
        <v>76</v>
      </c>
      <c r="C49" s="21" t="s">
        <v>189</v>
      </c>
      <c r="D49" s="29" t="s">
        <v>77</v>
      </c>
      <c r="E49" s="29" t="s">
        <v>179</v>
      </c>
      <c r="F49" s="21">
        <v>43217</v>
      </c>
      <c r="G49" s="21">
        <v>43217</v>
      </c>
      <c r="H49" s="21" t="s">
        <v>129</v>
      </c>
      <c r="I49" s="21">
        <v>1</v>
      </c>
      <c r="J49" s="21">
        <v>1</v>
      </c>
      <c r="K49" s="21">
        <v>0</v>
      </c>
      <c r="L49" s="21">
        <v>0</v>
      </c>
      <c r="M49" s="21">
        <v>0</v>
      </c>
      <c r="N49" s="23"/>
      <c r="O49" s="23"/>
      <c r="P49" s="23"/>
      <c r="Q49" s="23"/>
      <c r="R49" s="23"/>
      <c r="S49" s="23"/>
      <c r="T49" s="23"/>
    </row>
    <row r="50" spans="1:20" x14ac:dyDescent="0.25">
      <c r="H50" s="21" t="s">
        <v>220</v>
      </c>
      <c r="I50" s="21">
        <f>I4*J4</f>
        <v>85</v>
      </c>
    </row>
  </sheetData>
  <autoFilter ref="C1:T49">
    <filterColumn colId="1">
      <filters>
        <filter val="I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Charts</vt:lpstr>
      <vt:lpstr>Evaluation Avg</vt:lpstr>
      <vt:lpstr>DATA Source</vt:lpstr>
      <vt:lpstr>Sheet3</vt:lpstr>
    </vt:vector>
  </TitlesOfParts>
  <Company>WOG ICT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LOW (PUB)</dc:creator>
  <cp:lastModifiedBy>Cecilia LOW (PUB)</cp:lastModifiedBy>
  <cp:lastPrinted>2018-05-16T01:38:17Z</cp:lastPrinted>
  <dcterms:created xsi:type="dcterms:W3CDTF">2018-05-11T07:32:03Z</dcterms:created>
  <dcterms:modified xsi:type="dcterms:W3CDTF">2018-06-08T06:27:11Z</dcterms:modified>
</cp:coreProperties>
</file>