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del Building" sheetId="1" r:id="rId1"/>
    <sheet name="Q1" sheetId="2" r:id="rId2"/>
    <sheet name="Q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5" i="1"/>
  <c r="C18" i="3" l="1"/>
  <c r="C17" i="3"/>
  <c r="C16" i="3"/>
  <c r="C19" i="3"/>
  <c r="C20" i="3"/>
  <c r="C17" i="2"/>
  <c r="C16" i="2"/>
  <c r="C15" i="2"/>
  <c r="E17" i="1"/>
  <c r="F17" i="1"/>
  <c r="G17" i="1"/>
  <c r="G15" i="1"/>
  <c r="G16" i="1"/>
  <c r="E15" i="1"/>
  <c r="E16" i="1" s="1"/>
  <c r="F15" i="1"/>
  <c r="F16" i="1" s="1"/>
  <c r="J9" i="1"/>
</calcChain>
</file>

<file path=xl/sharedStrings.xml><?xml version="1.0" encoding="utf-8"?>
<sst xmlns="http://schemas.openxmlformats.org/spreadsheetml/2006/main" count="48" uniqueCount="45">
  <si>
    <t>Model Building</t>
  </si>
  <si>
    <t>INPUT</t>
  </si>
  <si>
    <t>No. of Rooms</t>
  </si>
  <si>
    <t>No. of Floors</t>
  </si>
  <si>
    <t>Booking Rate</t>
  </si>
  <si>
    <t>Shampoo's per room</t>
  </si>
  <si>
    <t>Shampoo's per night</t>
  </si>
  <si>
    <t>Output</t>
  </si>
  <si>
    <t>How many Shampoo's are requried?</t>
  </si>
  <si>
    <t>Shampoo's Required</t>
  </si>
  <si>
    <t>Shampoo's Required per week</t>
  </si>
  <si>
    <t>Hotel 1</t>
  </si>
  <si>
    <t>Hotel 2</t>
  </si>
  <si>
    <t>Hotel 3</t>
  </si>
  <si>
    <t>Hotel 4</t>
  </si>
  <si>
    <t>Floors</t>
  </si>
  <si>
    <t>Rooms</t>
  </si>
  <si>
    <t>Room's Occupied?</t>
  </si>
  <si>
    <t>There are outputs below.  You will need to determine the best inputs, make assumptions for the values of the inputs, and calculate the answers.</t>
  </si>
  <si>
    <t>There is no 'correct' answer here - the best answers have inputs which will allow for some flexibility, and come to an accurate answer if the assumptions are correct</t>
  </si>
  <si>
    <t>Suggested answer only - yours could look different</t>
  </si>
  <si>
    <t>Inputs</t>
  </si>
  <si>
    <t>Outputs to solve for</t>
  </si>
  <si>
    <t>Number of lightbulbs in my house</t>
  </si>
  <si>
    <t>$ spent to buy bulbs for the whole house</t>
  </si>
  <si>
    <t>Average $ spent on replacement bulbs per year</t>
  </si>
  <si>
    <t>Golfing troubles</t>
  </si>
  <si>
    <t>There are required outputs below.  You will need to determine the best inputs, make assumptions for the values of the inputs, and calculate the answers.</t>
  </si>
  <si>
    <t>How much do americans spend on golf balls every year?</t>
  </si>
  <si>
    <t>How many hours of golf do americans play?</t>
  </si>
  <si>
    <t>How many balls would be used if everyone lost 1 fewer ball?</t>
  </si>
  <si>
    <t>Floor</t>
  </si>
  <si>
    <t>No. of rooms in each floor</t>
  </si>
  <si>
    <t>No. of bulbs in each room</t>
  </si>
  <si>
    <t>Cost of each bulb</t>
  </si>
  <si>
    <t>Average life of bulb(in months)</t>
  </si>
  <si>
    <t>cost of golf ball</t>
  </si>
  <si>
    <t>Total population of america</t>
  </si>
  <si>
    <t>people playing golf</t>
  </si>
  <si>
    <t>no of games played per year</t>
  </si>
  <si>
    <t>no of hours a game last</t>
  </si>
  <si>
    <t>golf ball loss rate per match</t>
  </si>
  <si>
    <t>no. of golf balls required per match</t>
  </si>
  <si>
    <t>Total diffrence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</si>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</sst>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D7"/>
      <name val="Calibri"/>
      <family val="2"/>
      <scheme val="minor"/>
    </font>
    <font>
      <sz val="18"/>
      <color theme="1"/>
      <name val="Garamond"/>
      <family val="1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9" fontId="4" fillId="0" borderId="0" xfId="0" applyNumberFormat="1" applyFont="1"/>
    <xf numFmtId="0" fontId="2" fillId="0" borderId="0" xfId="0" applyFont="1"/>
    <xf numFmtId="0" fontId="0" fillId="2" borderId="0" xfId="0" applyFill="1"/>
    <xf numFmtId="0" fontId="3" fillId="2" borderId="0" xfId="0" applyNumberFormat="1" applyFont="1" applyFill="1"/>
    <xf numFmtId="0" fontId="0" fillId="3" borderId="0" xfId="0" applyFill="1"/>
    <xf numFmtId="0" fontId="5" fillId="3" borderId="0" xfId="0" applyFont="1" applyFill="1"/>
    <xf numFmtId="0" fontId="0" fillId="0" borderId="1" xfId="0" applyBorder="1"/>
    <xf numFmtId="0" fontId="0" fillId="0" borderId="0" xfId="0" applyFill="1"/>
    <xf numFmtId="0" fontId="7" fillId="0" borderId="0" xfId="0" applyFont="1"/>
    <xf numFmtId="0" fontId="0" fillId="0" borderId="0" xfId="0" applyFont="1"/>
    <xf numFmtId="164" fontId="0" fillId="0" borderId="0" xfId="0" applyNumberFormat="1"/>
    <xf numFmtId="44" fontId="4" fillId="0" borderId="0" xfId="1" applyFont="1"/>
    <xf numFmtId="44" fontId="0" fillId="0" borderId="0" xfId="0" applyNumberFormat="1"/>
    <xf numFmtId="44" fontId="0" fillId="0" borderId="0" xfId="1" applyFont="1"/>
    <xf numFmtId="9" fontId="0" fillId="0" borderId="0" xfId="2" applyFont="1"/>
    <xf numFmtId="2" fontId="0" fillId="0" borderId="0" xfId="0" applyNumberFormat="1"/>
    <xf numFmtId="2" fontId="4" fillId="0" borderId="0" xfId="1" applyNumberFormat="1" applyFont="1"/>
    <xf numFmtId="9" fontId="4" fillId="0" borderId="0" xfId="2" applyFont="1"/>
    <xf numFmtId="2" fontId="4" fillId="0" borderId="0" xfId="0" applyNumberFormat="1" applyFont="1"/>
    <xf numFmtId="0" fontId="0" fillId="0" borderId="0" xfId="0" applyBorder="1"/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/>
    </xf>
    <xf numFmtId="0" fontId="5" fillId="3" borderId="0" xfId="0" applyFont="1" applyFill="1" applyAlignment="1">
      <alignment vertical="center" textRotation="90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opLeftCell="B1" zoomScaleNormal="100" workbookViewId="0">
      <selection activeCell="J9" sqref="J9"/>
    </sheetView>
  </sheetViews>
  <sheetFormatPr defaultRowHeight="15" x14ac:dyDescent="0.25"/>
  <cols>
    <col min="3" max="3" width="44.7109375" bestFit="1" customWidth="1"/>
    <col min="5" max="7" width="7.28515625" bestFit="1" customWidth="1"/>
    <col min="9" max="9" width="3.85546875" bestFit="1" customWidth="1"/>
  </cols>
  <sheetData>
    <row r="1" spans="2:16" ht="31.5" x14ac:dyDescent="0.5">
      <c r="B1" s="23" t="s">
        <v>0</v>
      </c>
      <c r="C1" s="23"/>
      <c r="D1" s="23"/>
    </row>
    <row r="4" spans="2:16" x14ac:dyDescent="0.25">
      <c r="C4" t="s">
        <v>8</v>
      </c>
    </row>
    <row r="6" spans="2:16" x14ac:dyDescent="0.25">
      <c r="C6" s="3" t="s">
        <v>1</v>
      </c>
    </row>
    <row r="7" spans="2:16" x14ac:dyDescent="0.25">
      <c r="D7" t="s">
        <v>11</v>
      </c>
      <c r="E7" t="s">
        <v>12</v>
      </c>
      <c r="F7" t="s">
        <v>13</v>
      </c>
      <c r="G7" t="s">
        <v>14</v>
      </c>
    </row>
    <row r="8" spans="2:16" ht="15.75" x14ac:dyDescent="0.25">
      <c r="C8" t="s">
        <v>3</v>
      </c>
      <c r="D8" s="1">
        <v>10</v>
      </c>
      <c r="E8" s="1">
        <v>20</v>
      </c>
      <c r="F8" s="1">
        <v>30</v>
      </c>
      <c r="G8" s="1">
        <v>40</v>
      </c>
      <c r="K8" s="6"/>
      <c r="L8" s="6"/>
      <c r="M8" s="7" t="s">
        <v>15</v>
      </c>
      <c r="N8" s="6"/>
      <c r="O8" s="6"/>
      <c r="P8" s="6"/>
    </row>
    <row r="9" spans="2:16" x14ac:dyDescent="0.25">
      <c r="C9" t="s">
        <v>2</v>
      </c>
      <c r="D9" s="1">
        <v>8</v>
      </c>
      <c r="E9" s="1">
        <v>9</v>
      </c>
      <c r="F9" s="1">
        <v>10</v>
      </c>
      <c r="G9" s="1">
        <v>11</v>
      </c>
      <c r="I9" s="24" t="s">
        <v>16</v>
      </c>
      <c r="J9">
        <f>D15</f>
        <v>112</v>
      </c>
      <c r="K9" s="4">
        <v>4</v>
      </c>
      <c r="L9" s="4">
        <v>5</v>
      </c>
      <c r="M9" s="4">
        <v>6</v>
      </c>
      <c r="N9" s="4">
        <v>7</v>
      </c>
      <c r="O9" s="4">
        <v>8</v>
      </c>
      <c r="P9" s="4">
        <v>9</v>
      </c>
    </row>
    <row r="10" spans="2:16" x14ac:dyDescent="0.25">
      <c r="C10" t="s">
        <v>4</v>
      </c>
      <c r="D10" s="2">
        <v>0.7</v>
      </c>
      <c r="E10" s="2">
        <v>0.8</v>
      </c>
      <c r="F10" s="2">
        <v>0.8</v>
      </c>
      <c r="G10" s="2">
        <v>0.9</v>
      </c>
      <c r="I10" s="24"/>
      <c r="J10" s="5">
        <v>6</v>
      </c>
      <c r="K10">
        <f t="dataTable" ref="K10:P16" dt2D="1" dtr="1" r1="D8" r2="D9"/>
        <v>33.599999999999994</v>
      </c>
      <c r="L10">
        <v>42</v>
      </c>
      <c r="M10">
        <v>50.4</v>
      </c>
      <c r="N10">
        <v>58.8</v>
      </c>
      <c r="O10">
        <v>67.199999999999989</v>
      </c>
      <c r="P10">
        <v>75.599999999999994</v>
      </c>
    </row>
    <row r="11" spans="2:16" x14ac:dyDescent="0.25">
      <c r="C11" t="s">
        <v>5</v>
      </c>
      <c r="D11" s="1">
        <v>2</v>
      </c>
      <c r="E11" s="1">
        <v>3</v>
      </c>
      <c r="F11" s="1">
        <v>4</v>
      </c>
      <c r="G11" s="1">
        <v>5</v>
      </c>
      <c r="I11" s="24"/>
      <c r="J11" s="5">
        <v>7</v>
      </c>
      <c r="K11">
        <v>39.199999999999996</v>
      </c>
      <c r="L11">
        <v>49</v>
      </c>
      <c r="M11">
        <v>58.8</v>
      </c>
      <c r="N11">
        <v>68.599999999999994</v>
      </c>
      <c r="O11">
        <v>78.399999999999991</v>
      </c>
      <c r="P11">
        <v>88.199999999999989</v>
      </c>
    </row>
    <row r="12" spans="2:16" x14ac:dyDescent="0.25">
      <c r="C12" t="s">
        <v>6</v>
      </c>
      <c r="D12" s="1">
        <v>1</v>
      </c>
      <c r="E12" s="1">
        <v>2</v>
      </c>
      <c r="F12" s="1">
        <v>3</v>
      </c>
      <c r="G12" s="1">
        <v>4</v>
      </c>
      <c r="I12" s="24"/>
      <c r="J12" s="5">
        <v>8</v>
      </c>
      <c r="K12">
        <v>44.8</v>
      </c>
      <c r="L12">
        <v>56</v>
      </c>
      <c r="M12">
        <v>67.199999999999989</v>
      </c>
      <c r="N12">
        <v>78.399999999999991</v>
      </c>
      <c r="O12">
        <v>89.6</v>
      </c>
      <c r="P12">
        <v>100.8</v>
      </c>
    </row>
    <row r="13" spans="2:16" x14ac:dyDescent="0.25">
      <c r="I13" s="24"/>
      <c r="J13" s="5">
        <v>9</v>
      </c>
      <c r="K13">
        <v>50.4</v>
      </c>
      <c r="L13">
        <v>62.999999999999993</v>
      </c>
      <c r="M13">
        <v>75.599999999999994</v>
      </c>
      <c r="N13">
        <v>88.199999999999989</v>
      </c>
      <c r="O13">
        <v>100.8</v>
      </c>
      <c r="P13">
        <v>113.39999999999999</v>
      </c>
    </row>
    <row r="14" spans="2:16" x14ac:dyDescent="0.25">
      <c r="C14" s="3" t="s">
        <v>7</v>
      </c>
      <c r="I14" s="24"/>
      <c r="J14" s="5">
        <v>10</v>
      </c>
      <c r="K14">
        <v>56</v>
      </c>
      <c r="L14">
        <v>70</v>
      </c>
      <c r="M14">
        <v>84</v>
      </c>
      <c r="N14">
        <v>98</v>
      </c>
      <c r="O14">
        <v>112</v>
      </c>
      <c r="P14">
        <v>125.99999999999999</v>
      </c>
    </row>
    <row r="15" spans="2:16" x14ac:dyDescent="0.25">
      <c r="C15" t="s">
        <v>9</v>
      </c>
      <c r="D15">
        <f>D8*D9*D10*D11*D12</f>
        <v>112</v>
      </c>
      <c r="E15">
        <f t="shared" ref="E15:F15" si="0">E8*E9*E10*E11*E12</f>
        <v>864</v>
      </c>
      <c r="F15">
        <f t="shared" si="0"/>
        <v>2880</v>
      </c>
      <c r="G15">
        <f>G8*G9*G10*G11*G12</f>
        <v>7920</v>
      </c>
      <c r="I15" s="24"/>
      <c r="J15" s="5">
        <v>11</v>
      </c>
      <c r="K15">
        <v>61.599999999999994</v>
      </c>
      <c r="L15">
        <v>77</v>
      </c>
      <c r="M15">
        <v>92.399999999999991</v>
      </c>
      <c r="N15">
        <v>107.8</v>
      </c>
      <c r="O15">
        <v>123.19999999999999</v>
      </c>
      <c r="P15">
        <v>138.6</v>
      </c>
    </row>
    <row r="16" spans="2:16" x14ac:dyDescent="0.25">
      <c r="C16" t="s">
        <v>10</v>
      </c>
      <c r="D16">
        <f>D15*7</f>
        <v>784</v>
      </c>
      <c r="E16">
        <f t="shared" ref="E16:F16" si="1">E15*7</f>
        <v>6048</v>
      </c>
      <c r="F16">
        <f t="shared" si="1"/>
        <v>20160</v>
      </c>
      <c r="G16">
        <f>G15*7</f>
        <v>55440</v>
      </c>
      <c r="I16" s="24"/>
      <c r="J16" s="5">
        <v>12</v>
      </c>
      <c r="K16">
        <v>67.199999999999989</v>
      </c>
      <c r="L16">
        <v>84</v>
      </c>
      <c r="M16">
        <v>100.8</v>
      </c>
      <c r="N16">
        <v>117.6</v>
      </c>
      <c r="O16">
        <v>134.39999999999998</v>
      </c>
      <c r="P16">
        <v>151.19999999999999</v>
      </c>
    </row>
    <row r="17" spans="3:7" x14ac:dyDescent="0.25">
      <c r="C17" t="s">
        <v>17</v>
      </c>
      <c r="D17">
        <f>D8*D9*D10</f>
        <v>56</v>
      </c>
      <c r="E17">
        <f>E8*E9*E10</f>
        <v>144</v>
      </c>
      <c r="F17">
        <f t="shared" ref="F17:G17" si="2">F8*F9*F10</f>
        <v>240</v>
      </c>
      <c r="G17">
        <f t="shared" si="2"/>
        <v>396</v>
      </c>
    </row>
  </sheetData>
  <mergeCells count="2">
    <mergeCell ref="B1:D1"/>
    <mergeCell ref="I9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F10" sqref="F10"/>
    </sheetView>
  </sheetViews>
  <sheetFormatPr defaultRowHeight="15" x14ac:dyDescent="0.25"/>
  <cols>
    <col min="2" max="2" width="43.7109375" bestFit="1" customWidth="1"/>
    <col min="5" max="5" width="29.28515625" bestFit="1" customWidth="1"/>
  </cols>
  <sheetData>
    <row r="1" spans="2:17" x14ac:dyDescent="0.25">
      <c r="B1" s="8"/>
      <c r="C1" s="8"/>
    </row>
    <row r="2" spans="2:17" x14ac:dyDescent="0.25">
      <c r="B2" s="25" t="s">
        <v>18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7" x14ac:dyDescent="0.25">
      <c r="B3" s="25" t="s">
        <v>19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6" spans="2:17" x14ac:dyDescent="0.25">
      <c r="B6" s="25" t="s">
        <v>20</v>
      </c>
      <c r="C6" s="25"/>
      <c r="D6" s="25"/>
      <c r="E6" s="25"/>
      <c r="F6" s="25"/>
    </row>
    <row r="8" spans="2:17" x14ac:dyDescent="0.25">
      <c r="B8" s="3" t="s">
        <v>21</v>
      </c>
    </row>
    <row r="9" spans="2:17" x14ac:dyDescent="0.25">
      <c r="B9" s="9" t="s">
        <v>31</v>
      </c>
      <c r="C9" s="1">
        <v>2</v>
      </c>
    </row>
    <row r="10" spans="2:17" x14ac:dyDescent="0.25">
      <c r="B10" s="9" t="s">
        <v>32</v>
      </c>
      <c r="C10" s="1">
        <v>8</v>
      </c>
      <c r="E10" t="s">
        <v>35</v>
      </c>
      <c r="F10" s="28">
        <v>6</v>
      </c>
    </row>
    <row r="11" spans="2:17" x14ac:dyDescent="0.25">
      <c r="B11" s="9" t="s">
        <v>33</v>
      </c>
      <c r="C11" s="1">
        <v>4</v>
      </c>
    </row>
    <row r="12" spans="2:17" x14ac:dyDescent="0.25">
      <c r="B12" s="9" t="s">
        <v>34</v>
      </c>
      <c r="C12" s="13">
        <v>2</v>
      </c>
    </row>
    <row r="13" spans="2:17" x14ac:dyDescent="0.25">
      <c r="C13" s="10"/>
    </row>
    <row r="14" spans="2:17" x14ac:dyDescent="0.25">
      <c r="B14" s="3" t="s">
        <v>22</v>
      </c>
      <c r="C14" s="10"/>
    </row>
    <row r="15" spans="2:17" x14ac:dyDescent="0.25">
      <c r="B15" s="11" t="s">
        <v>23</v>
      </c>
      <c r="C15">
        <f>C9*C10*C11</f>
        <v>64</v>
      </c>
    </row>
    <row r="16" spans="2:17" x14ac:dyDescent="0.25">
      <c r="B16" s="11" t="s">
        <v>24</v>
      </c>
      <c r="C16" s="14">
        <f>C15*C12</f>
        <v>128</v>
      </c>
    </row>
    <row r="17" spans="2:3" x14ac:dyDescent="0.25">
      <c r="B17" s="11" t="s">
        <v>25</v>
      </c>
      <c r="C17" s="14">
        <f>(12/F10)*C16</f>
        <v>256</v>
      </c>
    </row>
    <row r="18" spans="2:3" x14ac:dyDescent="0.25">
      <c r="C18" s="12"/>
    </row>
  </sheetData>
  <mergeCells count="3">
    <mergeCell ref="B2:P2"/>
    <mergeCell ref="B3:Q3"/>
    <mergeCell ref="B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workbookViewId="0">
      <selection activeCell="C15" sqref="C15"/>
    </sheetView>
  </sheetViews>
  <sheetFormatPr defaultRowHeight="15" x14ac:dyDescent="0.25"/>
  <cols>
    <col min="2" max="2" width="56" bestFit="1" customWidth="1"/>
    <col min="3" max="3" width="30.140625" bestFit="1" customWidth="1"/>
  </cols>
  <sheetData>
    <row r="1" spans="2:17" ht="23.25" x14ac:dyDescent="0.35">
      <c r="B1" s="26" t="s">
        <v>26</v>
      </c>
      <c r="C1" s="26"/>
      <c r="D1" s="26"/>
    </row>
    <row r="2" spans="2:17" x14ac:dyDescent="0.25">
      <c r="B2" s="21"/>
      <c r="C2" s="21"/>
    </row>
    <row r="3" spans="2:17" x14ac:dyDescent="0.25">
      <c r="B3" s="27" t="s">
        <v>27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2"/>
    </row>
    <row r="4" spans="2:17" x14ac:dyDescent="0.25">
      <c r="B4" s="27" t="s">
        <v>19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6" spans="2:17" x14ac:dyDescent="0.25">
      <c r="B6" s="3" t="s">
        <v>21</v>
      </c>
    </row>
    <row r="7" spans="2:17" x14ac:dyDescent="0.25">
      <c r="B7" s="9" t="s">
        <v>37</v>
      </c>
      <c r="C7" s="18">
        <v>7852169842</v>
      </c>
    </row>
    <row r="8" spans="2:17" x14ac:dyDescent="0.25">
      <c r="B8" s="9" t="s">
        <v>38</v>
      </c>
      <c r="C8" s="19">
        <v>0.1</v>
      </c>
    </row>
    <row r="9" spans="2:17" x14ac:dyDescent="0.25">
      <c r="B9" s="9" t="s">
        <v>39</v>
      </c>
      <c r="C9" s="1">
        <v>1564897</v>
      </c>
    </row>
    <row r="10" spans="2:17" x14ac:dyDescent="0.25">
      <c r="B10" s="9" t="s">
        <v>40</v>
      </c>
      <c r="C10" s="1">
        <v>2</v>
      </c>
    </row>
    <row r="11" spans="2:17" x14ac:dyDescent="0.25">
      <c r="B11" s="9" t="s">
        <v>36</v>
      </c>
      <c r="C11" s="13">
        <v>5</v>
      </c>
    </row>
    <row r="12" spans="2:17" x14ac:dyDescent="0.25">
      <c r="B12" s="9" t="s">
        <v>41</v>
      </c>
      <c r="C12" s="1">
        <v>2</v>
      </c>
    </row>
    <row r="13" spans="2:17" x14ac:dyDescent="0.25">
      <c r="B13" s="9" t="s">
        <v>42</v>
      </c>
      <c r="C13" s="20">
        <v>5</v>
      </c>
    </row>
    <row r="15" spans="2:17" x14ac:dyDescent="0.25">
      <c r="B15" s="3" t="s">
        <v>22</v>
      </c>
    </row>
    <row r="16" spans="2:17" x14ac:dyDescent="0.25">
      <c r="B16" s="11" t="s">
        <v>28</v>
      </c>
      <c r="C16" s="15">
        <f>C7*C8*C9*C11*(C12+C13)</f>
        <v>4.3007429602326968E+16</v>
      </c>
    </row>
    <row r="17" spans="2:3" x14ac:dyDescent="0.25">
      <c r="B17" s="11" t="s">
        <v>29</v>
      </c>
      <c r="C17" s="17">
        <f>C7*C8*C9*C10</f>
        <v>2457567405847255</v>
      </c>
    </row>
    <row r="18" spans="2:3" x14ac:dyDescent="0.25">
      <c r="B18" s="11" t="s">
        <v>30</v>
      </c>
      <c r="C18" s="15">
        <f>C7*C8*C9*C11*(C12+C13-1)</f>
        <v>3.6863511087708832E+16</v>
      </c>
    </row>
    <row r="19" spans="2:3" x14ac:dyDescent="0.25">
      <c r="B19" s="11" t="s">
        <v>43</v>
      </c>
      <c r="C19" s="14">
        <f>C16-C18</f>
        <v>6143918514618136</v>
      </c>
    </row>
    <row r="20" spans="2:3" x14ac:dyDescent="0.25">
      <c r="B20" s="11" t="s">
        <v>44</v>
      </c>
      <c r="C20" s="16">
        <f>C19/C16</f>
        <v>0.14285714285714279</v>
      </c>
    </row>
  </sheetData>
  <mergeCells count="3">
    <mergeCell ref="B1:D1"/>
    <mergeCell ref="B3:P3"/>
    <mergeCell ref="B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Building</vt:lpstr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2019-10-10T19:21:32Z</dcterms:modified>
</cp:coreProperties>
</file>