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J33" i="1"/>
  <c r="J32" i="1"/>
  <c r="J31" i="1"/>
  <c r="J30" i="1"/>
  <c r="J2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" i="1"/>
  <c r="J29" i="1"/>
  <c r="J27" i="1"/>
  <c r="J28" i="1"/>
  <c r="J26" i="1"/>
  <c r="J25" i="1"/>
  <c r="J24" i="1"/>
  <c r="J23" i="1"/>
  <c r="J21" i="1"/>
  <c r="J17" i="1"/>
  <c r="J18" i="1"/>
  <c r="J14" i="1"/>
  <c r="J15" i="1"/>
  <c r="J16" i="1"/>
  <c r="J11" i="1" l="1"/>
  <c r="J10" i="1"/>
  <c r="J9" i="1" l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<sst xmlns="http://schemas.openxmlformats.org/spreadsheetml/2006/main" count="683" uniqueCount="56">
  <si>
    <t>Order ID</t>
  </si>
  <si>
    <t>Product</t>
  </si>
  <si>
    <t>Category</t>
  </si>
  <si>
    <t>Amount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</si>
  <si>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</si>
  <si>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</si>
  <si>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</si>
  <si>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</si>
  <si>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</si>
  <si>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</si>
  <si>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</si>
  <si>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</si>
  <si>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</si>
  <si>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</si>
  <si>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</si>
  <si>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</si>
  <si>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</si>
  <si>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</si>
  <si>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</si>
  <si>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</si>
  <si>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</si>
  <si>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Count(Total Cells)</t>
  </si>
  <si>
    <t>CountIF (Amount Greater than 5000)</t>
  </si>
  <si>
    <t>CountIFs(Germany and less than 5000)</t>
  </si>
  <si>
    <t>CountIFs(Beans and greator than 3000)</t>
  </si>
  <si>
    <t>Sum(Total Amount)</t>
  </si>
  <si>
    <t>Sumif(Germany,Amount)</t>
  </si>
  <si>
    <t>Sumifs(Germany,Amount,Fruit)</t>
  </si>
  <si>
    <t>Sumifs(Germany,Amount,Bananas)</t>
  </si>
  <si>
    <t>Task</t>
  </si>
  <si>
    <t>Solution</t>
  </si>
  <si>
    <t>CountA(Cell non empty)</t>
  </si>
  <si>
    <t>CountBlank(Cell blank)</t>
  </si>
  <si>
    <t>Statistical Functions</t>
  </si>
  <si>
    <t>Round</t>
  </si>
  <si>
    <t>RoundUP</t>
  </si>
  <si>
    <t>RoundDown</t>
  </si>
  <si>
    <t>Random</t>
  </si>
  <si>
    <t>Random Between</t>
  </si>
  <si>
    <t>Average</t>
  </si>
  <si>
    <t>AverageIF</t>
  </si>
  <si>
    <t>Median</t>
  </si>
  <si>
    <t>Mode(Appearing the most)</t>
  </si>
  <si>
    <t>Large(1st largest,2nd,3rd,…etc.)(It takes duplicates also)</t>
  </si>
  <si>
    <t>Max()</t>
  </si>
  <si>
    <t>Min()</t>
  </si>
  <si>
    <t>Standard Deviation</t>
  </si>
  <si>
    <t>Small(1st smallest,2nd,3rd,…etc.)(It takes duplicates also)</t>
  </si>
  <si>
    <t>Sum-Product</t>
  </si>
  <si>
    <t>Qty</t>
  </si>
  <si>
    <t>Price</t>
  </si>
  <si>
    <t>Weighted Average (Sum-Product/Sum of weights)</t>
  </si>
  <si>
    <t>Quartile 1 = 25 Percentile
Quartile 2 = 50 Percentile
Quartile 3 = 75 Percentile
Quartile 4 = 100 Percentile</t>
  </si>
  <si>
    <t>Percentile(0-100)</t>
  </si>
  <si>
    <t>Quartile(1,2,3,4)</t>
  </si>
  <si>
    <t xml:space="preserve">Percentile = (Count person scored &lt;= 75)       * 100
      / (Total Appeared)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</si>
</sst>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0" formatCode="General"/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I1:J11" totalsRowShown="0">
  <autoFilter ref="I1:J11"/>
  <tableColumns count="2">
    <tableColumn id="1" name="Task" dataDxfId="3"/>
    <tableColumn id="2" name="Solution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13:J18" totalsRowShown="0">
  <autoFilter ref="I13:J18"/>
  <tableColumns count="2">
    <tableColumn id="1" name="Task" dataDxfId="1"/>
    <tableColumn id="2" name="Solution" dataDxfId="0">
      <calculatedColumnFormula>ROUNDUP(E8,2)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I20:J35" totalsRowShown="0">
  <autoFilter ref="I20:J35"/>
  <tableColumns count="2">
    <tableColumn id="1" name="Statistical Functions"/>
    <tableColumn id="2" name="Solution">
      <calculatedColumnFormula>avera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tabSelected="1" zoomScale="85" zoomScaleNormal="85" workbookViewId="0">
      <selection activeCell="I32" sqref="I3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4.140625" bestFit="1" customWidth="1"/>
    <col min="5" max="5" width="9.28515625" bestFit="1" customWidth="1"/>
    <col min="6" max="6" width="10.28515625" bestFit="1" customWidth="1"/>
    <col min="7" max="7" width="15.42578125" bestFit="1" customWidth="1"/>
    <col min="9" max="9" width="51.5703125" bestFit="1" customWidth="1"/>
    <col min="10" max="10" width="12.28515625" bestFit="1" customWidth="1"/>
    <col min="12" max="12" width="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3</v>
      </c>
      <c r="G1" t="s">
        <v>4</v>
      </c>
      <c r="I1" s="1" t="s">
        <v>29</v>
      </c>
      <c r="J1" s="2" t="s">
        <v>30</v>
      </c>
    </row>
    <row r="2" spans="1:10" x14ac:dyDescent="0.25">
      <c r="A2">
        <v>1</v>
      </c>
      <c r="B2" t="s">
        <v>5</v>
      </c>
      <c r="C2" t="s">
        <v>6</v>
      </c>
      <c r="D2">
        <v>1</v>
      </c>
      <c r="E2">
        <v>4270</v>
      </c>
      <c r="F2">
        <f>D2*E2</f>
        <v>4270</v>
      </c>
      <c r="G2" t="s">
        <v>7</v>
      </c>
      <c r="I2" s="1" t="s">
        <v>21</v>
      </c>
      <c r="J2" s="2">
        <f>COUNT(E2:E214)</f>
        <v>213</v>
      </c>
    </row>
    <row r="3" spans="1:10" x14ac:dyDescent="0.25">
      <c r="A3">
        <v>2</v>
      </c>
      <c r="B3" t="s">
        <v>8</v>
      </c>
      <c r="C3" t="s">
        <v>6</v>
      </c>
      <c r="D3">
        <v>2</v>
      </c>
      <c r="E3">
        <v>8239</v>
      </c>
      <c r="F3">
        <f t="shared" ref="F3:F66" si="0">D3*E3</f>
        <v>16478</v>
      </c>
      <c r="G3" t="s">
        <v>9</v>
      </c>
      <c r="I3" s="1" t="s">
        <v>22</v>
      </c>
      <c r="J3" s="2">
        <f>COUNTIF(E2:E214,"&gt;5000")</f>
        <v>101</v>
      </c>
    </row>
    <row r="4" spans="1:10" x14ac:dyDescent="0.25">
      <c r="A4">
        <v>3</v>
      </c>
      <c r="B4" t="s">
        <v>10</v>
      </c>
      <c r="C4" t="s">
        <v>11</v>
      </c>
      <c r="D4">
        <v>3</v>
      </c>
      <c r="E4">
        <v>617</v>
      </c>
      <c r="F4">
        <f t="shared" si="0"/>
        <v>1851</v>
      </c>
      <c r="G4" t="s">
        <v>7</v>
      </c>
      <c r="I4" s="1" t="s">
        <v>23</v>
      </c>
      <c r="J4" s="2">
        <f>COUNTIFS(G2:G214,"Germany",E2:E214,"&lt;5000")</f>
        <v>19</v>
      </c>
    </row>
    <row r="5" spans="1:10" x14ac:dyDescent="0.25">
      <c r="A5">
        <v>4</v>
      </c>
      <c r="B5" t="s">
        <v>10</v>
      </c>
      <c r="C5" t="s">
        <v>11</v>
      </c>
      <c r="D5">
        <v>4</v>
      </c>
      <c r="E5">
        <v>8384</v>
      </c>
      <c r="F5">
        <f t="shared" si="0"/>
        <v>33536</v>
      </c>
      <c r="G5" t="s">
        <v>12</v>
      </c>
      <c r="I5" s="1" t="s">
        <v>24</v>
      </c>
      <c r="J5" s="2">
        <f>COUNTIFS(B2:B214,"Beans",E2:E214,"&gt;3000")</f>
        <v>9</v>
      </c>
    </row>
    <row r="6" spans="1:10" x14ac:dyDescent="0.25">
      <c r="A6">
        <v>5</v>
      </c>
      <c r="B6" t="s">
        <v>13</v>
      </c>
      <c r="C6" t="s">
        <v>6</v>
      </c>
      <c r="D6">
        <v>5</v>
      </c>
      <c r="E6">
        <v>2626</v>
      </c>
      <c r="F6">
        <f t="shared" si="0"/>
        <v>13130</v>
      </c>
      <c r="G6" t="s">
        <v>14</v>
      </c>
      <c r="I6" s="1" t="s">
        <v>25</v>
      </c>
      <c r="J6" s="2">
        <f>SUM(E2:E214)</f>
        <v>975940.53799999994</v>
      </c>
    </row>
    <row r="7" spans="1:10" x14ac:dyDescent="0.25">
      <c r="A7">
        <v>6</v>
      </c>
      <c r="B7" t="s">
        <v>15</v>
      </c>
      <c r="C7" t="s">
        <v>11</v>
      </c>
      <c r="D7">
        <v>6</v>
      </c>
      <c r="E7">
        <v>3610</v>
      </c>
      <c r="F7">
        <f t="shared" si="0"/>
        <v>21660</v>
      </c>
      <c r="G7" t="s">
        <v>7</v>
      </c>
      <c r="I7" s="1" t="s">
        <v>26</v>
      </c>
      <c r="J7" s="2">
        <f>SUMIF(G2:G214,"Germany",E2:E214)</f>
        <v>141522</v>
      </c>
    </row>
    <row r="8" spans="1:10" x14ac:dyDescent="0.25">
      <c r="A8">
        <v>7</v>
      </c>
      <c r="B8" t="s">
        <v>8</v>
      </c>
      <c r="C8" t="s">
        <v>6</v>
      </c>
      <c r="D8">
        <v>7</v>
      </c>
      <c r="E8">
        <v>9062</v>
      </c>
      <c r="F8">
        <f t="shared" si="0"/>
        <v>63434</v>
      </c>
      <c r="G8" t="s">
        <v>16</v>
      </c>
      <c r="I8" s="1" t="s">
        <v>27</v>
      </c>
      <c r="J8" s="2">
        <f>SUMIFS(E2:E214,G2:G214,"Germany",C2:C214,"Fruit")</f>
        <v>62414</v>
      </c>
    </row>
    <row r="9" spans="1:10" x14ac:dyDescent="0.25">
      <c r="A9">
        <v>8</v>
      </c>
      <c r="B9" t="s">
        <v>10</v>
      </c>
      <c r="C9" t="s">
        <v>11</v>
      </c>
      <c r="D9">
        <v>8</v>
      </c>
      <c r="E9">
        <v>6906.5379999999996</v>
      </c>
      <c r="F9">
        <f t="shared" si="0"/>
        <v>55252.303999999996</v>
      </c>
      <c r="G9" t="s">
        <v>17</v>
      </c>
      <c r="I9" s="1" t="s">
        <v>28</v>
      </c>
      <c r="J9" s="2">
        <f>SUMIFS(E2:E214,G2:G214,"Germany",B2:B214,"Banana")</f>
        <v>35670</v>
      </c>
    </row>
    <row r="10" spans="1:10" x14ac:dyDescent="0.25">
      <c r="A10">
        <v>9</v>
      </c>
      <c r="B10" t="s">
        <v>18</v>
      </c>
      <c r="C10" t="s">
        <v>11</v>
      </c>
      <c r="D10">
        <v>9</v>
      </c>
      <c r="E10">
        <v>2417</v>
      </c>
      <c r="F10">
        <f t="shared" si="0"/>
        <v>21753</v>
      </c>
      <c r="G10" t="s">
        <v>19</v>
      </c>
      <c r="I10" s="1" t="s">
        <v>31</v>
      </c>
      <c r="J10" s="2">
        <f>COUNTA(E2:E214)</f>
        <v>213</v>
      </c>
    </row>
    <row r="11" spans="1:10" x14ac:dyDescent="0.25">
      <c r="A11">
        <v>10</v>
      </c>
      <c r="B11" t="s">
        <v>18</v>
      </c>
      <c r="C11" t="s">
        <v>11</v>
      </c>
      <c r="D11">
        <v>10</v>
      </c>
      <c r="E11">
        <v>7431</v>
      </c>
      <c r="F11">
        <f t="shared" si="0"/>
        <v>74310</v>
      </c>
      <c r="G11" t="s">
        <v>12</v>
      </c>
      <c r="I11" s="1" t="s">
        <v>32</v>
      </c>
      <c r="J11" s="2">
        <f>COUNTBLANK(E2:E214)</f>
        <v>0</v>
      </c>
    </row>
    <row r="12" spans="1:10" x14ac:dyDescent="0.25">
      <c r="A12">
        <v>11</v>
      </c>
      <c r="B12" t="s">
        <v>10</v>
      </c>
      <c r="C12" t="s">
        <v>11</v>
      </c>
      <c r="D12">
        <v>11</v>
      </c>
      <c r="E12">
        <v>8250</v>
      </c>
      <c r="F12">
        <f t="shared" si="0"/>
        <v>90750</v>
      </c>
      <c r="G12" t="s">
        <v>14</v>
      </c>
    </row>
    <row r="13" spans="1:10" x14ac:dyDescent="0.25">
      <c r="A13">
        <v>12</v>
      </c>
      <c r="B13" t="s">
        <v>8</v>
      </c>
      <c r="C13" t="s">
        <v>6</v>
      </c>
      <c r="D13">
        <v>12</v>
      </c>
      <c r="E13">
        <v>7012</v>
      </c>
      <c r="F13">
        <f t="shared" si="0"/>
        <v>84144</v>
      </c>
      <c r="G13" t="s">
        <v>7</v>
      </c>
      <c r="I13" t="s">
        <v>29</v>
      </c>
      <c r="J13" t="s">
        <v>30</v>
      </c>
    </row>
    <row r="14" spans="1:10" x14ac:dyDescent="0.25">
      <c r="A14">
        <v>13</v>
      </c>
      <c r="B14" t="s">
        <v>5</v>
      </c>
      <c r="C14" t="s">
        <v>6</v>
      </c>
      <c r="D14">
        <v>13</v>
      </c>
      <c r="E14">
        <v>1903</v>
      </c>
      <c r="F14">
        <f t="shared" si="0"/>
        <v>24739</v>
      </c>
      <c r="G14" t="s">
        <v>14</v>
      </c>
      <c r="I14" s="1" t="s">
        <v>34</v>
      </c>
      <c r="J14" s="2">
        <f>ROUND(E9,2)</f>
        <v>6906.54</v>
      </c>
    </row>
    <row r="15" spans="1:10" x14ac:dyDescent="0.25">
      <c r="A15">
        <v>14</v>
      </c>
      <c r="B15" t="s">
        <v>8</v>
      </c>
      <c r="C15" t="s">
        <v>6</v>
      </c>
      <c r="D15">
        <v>14</v>
      </c>
      <c r="E15">
        <v>2824</v>
      </c>
      <c r="F15">
        <f t="shared" si="0"/>
        <v>39536</v>
      </c>
      <c r="G15" t="s">
        <v>12</v>
      </c>
      <c r="I15" s="1" t="s">
        <v>35</v>
      </c>
      <c r="J15" s="2">
        <f>ROUNDUP(E9,2)</f>
        <v>6906.54</v>
      </c>
    </row>
    <row r="16" spans="1:10" x14ac:dyDescent="0.25">
      <c r="A16">
        <v>15</v>
      </c>
      <c r="B16" t="s">
        <v>18</v>
      </c>
      <c r="C16" t="s">
        <v>11</v>
      </c>
      <c r="D16">
        <v>15</v>
      </c>
      <c r="E16">
        <v>0</v>
      </c>
      <c r="F16">
        <f t="shared" si="0"/>
        <v>0</v>
      </c>
      <c r="G16" t="s">
        <v>19</v>
      </c>
      <c r="I16" s="1" t="s">
        <v>36</v>
      </c>
      <c r="J16" s="3">
        <f>ROUNDDOWN(E9,2)</f>
        <v>6906.53</v>
      </c>
    </row>
    <row r="17" spans="1:18" x14ac:dyDescent="0.25">
      <c r="A17">
        <v>16</v>
      </c>
      <c r="B17" t="s">
        <v>10</v>
      </c>
      <c r="C17" t="s">
        <v>11</v>
      </c>
      <c r="D17">
        <v>16</v>
      </c>
      <c r="E17">
        <v>2320</v>
      </c>
      <c r="F17">
        <f t="shared" si="0"/>
        <v>37120</v>
      </c>
      <c r="G17" t="s">
        <v>9</v>
      </c>
      <c r="I17" s="1" t="s">
        <v>37</v>
      </c>
      <c r="J17" s="3">
        <f ca="1">RAND()</f>
        <v>0.52192621070683665</v>
      </c>
    </row>
    <row r="18" spans="1:18" x14ac:dyDescent="0.25">
      <c r="A18">
        <v>17</v>
      </c>
      <c r="B18" t="s">
        <v>10</v>
      </c>
      <c r="C18" t="s">
        <v>11</v>
      </c>
      <c r="D18">
        <v>17</v>
      </c>
      <c r="E18">
        <v>5101</v>
      </c>
      <c r="F18">
        <f t="shared" si="0"/>
        <v>86717</v>
      </c>
      <c r="G18" t="s">
        <v>7</v>
      </c>
      <c r="I18" s="1" t="s">
        <v>38</v>
      </c>
      <c r="J18" s="3">
        <f ca="1">RANDBETWEEN(0,100)</f>
        <v>99</v>
      </c>
    </row>
    <row r="19" spans="1:18" x14ac:dyDescent="0.25">
      <c r="A19">
        <v>18</v>
      </c>
      <c r="B19" t="s">
        <v>10</v>
      </c>
      <c r="C19" t="s">
        <v>11</v>
      </c>
      <c r="D19">
        <v>18</v>
      </c>
      <c r="E19">
        <v>5101</v>
      </c>
      <c r="F19">
        <f t="shared" si="0"/>
        <v>91818</v>
      </c>
      <c r="G19" t="s">
        <v>9</v>
      </c>
    </row>
    <row r="20" spans="1:18" x14ac:dyDescent="0.25">
      <c r="A20">
        <v>19</v>
      </c>
      <c r="B20" t="s">
        <v>8</v>
      </c>
      <c r="C20" t="s">
        <v>6</v>
      </c>
      <c r="D20">
        <v>19</v>
      </c>
      <c r="E20">
        <v>5101</v>
      </c>
      <c r="F20">
        <f t="shared" si="0"/>
        <v>96919</v>
      </c>
      <c r="G20" t="s">
        <v>9</v>
      </c>
      <c r="I20" t="s">
        <v>33</v>
      </c>
      <c r="J20" t="s">
        <v>30</v>
      </c>
    </row>
    <row r="21" spans="1:18" x14ac:dyDescent="0.25">
      <c r="A21">
        <v>20</v>
      </c>
      <c r="B21" t="s">
        <v>18</v>
      </c>
      <c r="C21" t="s">
        <v>11</v>
      </c>
      <c r="D21">
        <v>20</v>
      </c>
      <c r="E21">
        <v>1161</v>
      </c>
      <c r="F21">
        <f t="shared" si="0"/>
        <v>23220</v>
      </c>
      <c r="G21" t="s">
        <v>7</v>
      </c>
      <c r="I21" t="s">
        <v>39</v>
      </c>
      <c r="J21">
        <f>AVERAGE(E2:E214)</f>
        <v>4581.8804600938965</v>
      </c>
    </row>
    <row r="22" spans="1:18" x14ac:dyDescent="0.25">
      <c r="A22">
        <v>21</v>
      </c>
      <c r="B22" t="s">
        <v>15</v>
      </c>
      <c r="C22" t="s">
        <v>11</v>
      </c>
      <c r="D22">
        <v>21</v>
      </c>
      <c r="E22">
        <v>2256</v>
      </c>
      <c r="F22">
        <f t="shared" si="0"/>
        <v>47376</v>
      </c>
      <c r="G22" t="s">
        <v>19</v>
      </c>
      <c r="I22" t="s">
        <v>40</v>
      </c>
      <c r="J22">
        <f>AVERAGEIF(E2:E214,"&lt;&gt;0")</f>
        <v>4807.5888571428568</v>
      </c>
      <c r="M22" s="5" t="s">
        <v>52</v>
      </c>
      <c r="N22" s="6"/>
      <c r="O22" s="6"/>
      <c r="P22" s="6"/>
      <c r="Q22" s="6"/>
      <c r="R22" s="6"/>
    </row>
    <row r="23" spans="1:18" x14ac:dyDescent="0.25">
      <c r="A23">
        <v>22</v>
      </c>
      <c r="B23" t="s">
        <v>10</v>
      </c>
      <c r="C23" t="s">
        <v>11</v>
      </c>
      <c r="D23">
        <v>22</v>
      </c>
      <c r="E23">
        <v>1004</v>
      </c>
      <c r="F23">
        <f t="shared" si="0"/>
        <v>22088</v>
      </c>
      <c r="G23" t="s">
        <v>17</v>
      </c>
      <c r="I23" t="s">
        <v>41</v>
      </c>
      <c r="J23">
        <f>MEDIAN(E2:E214)</f>
        <v>4715</v>
      </c>
      <c r="M23" s="6"/>
      <c r="N23" s="6"/>
      <c r="O23" s="6"/>
      <c r="P23" s="6"/>
      <c r="Q23" s="6"/>
      <c r="R23" s="6"/>
    </row>
    <row r="24" spans="1:18" x14ac:dyDescent="0.25">
      <c r="A24">
        <v>23</v>
      </c>
      <c r="B24" t="s">
        <v>10</v>
      </c>
      <c r="C24" t="s">
        <v>11</v>
      </c>
      <c r="D24">
        <v>23</v>
      </c>
      <c r="E24">
        <v>3642</v>
      </c>
      <c r="F24">
        <f t="shared" si="0"/>
        <v>83766</v>
      </c>
      <c r="G24" t="s">
        <v>12</v>
      </c>
      <c r="I24" t="s">
        <v>42</v>
      </c>
      <c r="J24">
        <f>MODE(E2:E214)</f>
        <v>5101</v>
      </c>
      <c r="M24" s="6"/>
      <c r="N24" s="6"/>
      <c r="O24" s="6"/>
      <c r="P24" s="6"/>
      <c r="Q24" s="6"/>
      <c r="R24" s="6"/>
    </row>
    <row r="25" spans="1:18" x14ac:dyDescent="0.25">
      <c r="A25">
        <v>24</v>
      </c>
      <c r="B25" t="s">
        <v>10</v>
      </c>
      <c r="C25" t="s">
        <v>11</v>
      </c>
      <c r="D25">
        <v>24</v>
      </c>
      <c r="E25">
        <v>4582</v>
      </c>
      <c r="F25">
        <f t="shared" si="0"/>
        <v>109968</v>
      </c>
      <c r="G25" t="s">
        <v>7</v>
      </c>
      <c r="I25" t="s">
        <v>43</v>
      </c>
      <c r="J25">
        <f>LARGE(E2:E214,2)</f>
        <v>9543</v>
      </c>
      <c r="M25" s="6"/>
      <c r="N25" s="6"/>
      <c r="O25" s="6"/>
      <c r="P25" s="6"/>
      <c r="Q25" s="6"/>
      <c r="R25" s="6"/>
    </row>
    <row r="26" spans="1:18" x14ac:dyDescent="0.25">
      <c r="A26">
        <v>25</v>
      </c>
      <c r="B26" t="s">
        <v>13</v>
      </c>
      <c r="C26" t="s">
        <v>6</v>
      </c>
      <c r="D26">
        <v>25</v>
      </c>
      <c r="E26">
        <v>3559</v>
      </c>
      <c r="F26">
        <f t="shared" si="0"/>
        <v>88975</v>
      </c>
      <c r="G26" t="s">
        <v>9</v>
      </c>
      <c r="I26" t="s">
        <v>47</v>
      </c>
      <c r="J26">
        <f>SMALL(E2:E214,42)</f>
        <v>1641</v>
      </c>
    </row>
    <row r="27" spans="1:18" ht="15" customHeight="1" x14ac:dyDescent="0.25">
      <c r="A27">
        <v>26</v>
      </c>
      <c r="B27" t="s">
        <v>5</v>
      </c>
      <c r="C27" t="s">
        <v>6</v>
      </c>
      <c r="D27">
        <v>26</v>
      </c>
      <c r="E27">
        <v>5101</v>
      </c>
      <c r="F27">
        <f t="shared" si="0"/>
        <v>132626</v>
      </c>
      <c r="G27" t="s">
        <v>16</v>
      </c>
      <c r="I27" t="s">
        <v>44</v>
      </c>
      <c r="J27">
        <f>MAX(E2:E214)</f>
        <v>9990</v>
      </c>
      <c r="M27" s="5" t="s">
        <v>55</v>
      </c>
      <c r="N27" s="5"/>
      <c r="O27" s="5"/>
      <c r="P27" s="5"/>
      <c r="Q27" s="5"/>
      <c r="R27" s="5"/>
    </row>
    <row r="28" spans="1:18" x14ac:dyDescent="0.25">
      <c r="A28">
        <v>27</v>
      </c>
      <c r="B28" t="s">
        <v>20</v>
      </c>
      <c r="C28" t="s">
        <v>11</v>
      </c>
      <c r="D28">
        <v>27</v>
      </c>
      <c r="E28">
        <v>7388</v>
      </c>
      <c r="F28">
        <f t="shared" si="0"/>
        <v>199476</v>
      </c>
      <c r="G28" t="s">
        <v>19</v>
      </c>
      <c r="I28" t="s">
        <v>45</v>
      </c>
      <c r="J28">
        <f>MIN(E2:E214)</f>
        <v>0</v>
      </c>
      <c r="M28" s="5"/>
      <c r="N28" s="5"/>
      <c r="O28" s="5"/>
      <c r="P28" s="5"/>
      <c r="Q28" s="5"/>
      <c r="R28" s="5"/>
    </row>
    <row r="29" spans="1:18" x14ac:dyDescent="0.25">
      <c r="A29">
        <v>28</v>
      </c>
      <c r="B29" t="s">
        <v>13</v>
      </c>
      <c r="C29" t="s">
        <v>6</v>
      </c>
      <c r="D29">
        <v>28</v>
      </c>
      <c r="E29">
        <v>7163</v>
      </c>
      <c r="F29">
        <f t="shared" si="0"/>
        <v>200564</v>
      </c>
      <c r="G29" t="s">
        <v>7</v>
      </c>
      <c r="I29" t="s">
        <v>46</v>
      </c>
      <c r="J29">
        <f>_xlfn.STDEV.P(E2:E214)</f>
        <v>2811.8704565070357</v>
      </c>
      <c r="M29" s="5"/>
      <c r="N29" s="5"/>
      <c r="O29" s="5"/>
      <c r="P29" s="5"/>
      <c r="Q29" s="5"/>
      <c r="R29" s="5"/>
    </row>
    <row r="30" spans="1:18" x14ac:dyDescent="0.25">
      <c r="A30">
        <v>29</v>
      </c>
      <c r="B30" t="s">
        <v>13</v>
      </c>
      <c r="C30" t="s">
        <v>6</v>
      </c>
      <c r="D30">
        <v>29</v>
      </c>
      <c r="E30">
        <v>5101</v>
      </c>
      <c r="F30">
        <f t="shared" si="0"/>
        <v>147929</v>
      </c>
      <c r="G30" t="s">
        <v>14</v>
      </c>
      <c r="I30" t="s">
        <v>48</v>
      </c>
      <c r="J30">
        <f>SUMPRODUCT(D2:D214,E2:E214)</f>
        <v>103751746.30399999</v>
      </c>
      <c r="M30" s="5"/>
      <c r="N30" s="5"/>
      <c r="O30" s="5"/>
      <c r="P30" s="5"/>
      <c r="Q30" s="5"/>
      <c r="R30" s="5"/>
    </row>
    <row r="31" spans="1:18" x14ac:dyDescent="0.25">
      <c r="A31">
        <v>30</v>
      </c>
      <c r="B31" t="s">
        <v>18</v>
      </c>
      <c r="C31" t="s">
        <v>11</v>
      </c>
      <c r="D31">
        <v>30</v>
      </c>
      <c r="E31">
        <v>5101</v>
      </c>
      <c r="F31">
        <f t="shared" si="0"/>
        <v>153030</v>
      </c>
      <c r="G31" t="s">
        <v>19</v>
      </c>
      <c r="I31" t="s">
        <v>51</v>
      </c>
      <c r="J31">
        <f>SUMPRODUCT(D2:D214,E2:E214)/SUM(D2:D214)</f>
        <v>4552.3121540959146</v>
      </c>
      <c r="M31" s="4"/>
      <c r="N31" s="4"/>
      <c r="O31" s="4"/>
      <c r="P31" s="4"/>
      <c r="Q31" s="4"/>
      <c r="R31" s="4"/>
    </row>
    <row r="32" spans="1:18" x14ac:dyDescent="0.25">
      <c r="A32">
        <v>31</v>
      </c>
      <c r="B32" t="s">
        <v>20</v>
      </c>
      <c r="C32" t="s">
        <v>11</v>
      </c>
      <c r="D32">
        <v>31</v>
      </c>
      <c r="E32">
        <v>1641</v>
      </c>
      <c r="F32">
        <f t="shared" si="0"/>
        <v>50871</v>
      </c>
      <c r="G32" t="s">
        <v>7</v>
      </c>
      <c r="I32" t="s">
        <v>53</v>
      </c>
      <c r="J32">
        <f>PERCENTILE(E2:E214,0.25)</f>
        <v>2256</v>
      </c>
    </row>
    <row r="33" spans="1:10" x14ac:dyDescent="0.25">
      <c r="A33">
        <v>32</v>
      </c>
      <c r="B33" t="s">
        <v>18</v>
      </c>
      <c r="C33" t="s">
        <v>11</v>
      </c>
      <c r="D33">
        <v>32</v>
      </c>
      <c r="E33">
        <v>0</v>
      </c>
      <c r="F33">
        <f t="shared" si="0"/>
        <v>0</v>
      </c>
      <c r="G33" t="s">
        <v>16</v>
      </c>
      <c r="I33" t="s">
        <v>53</v>
      </c>
      <c r="J33">
        <f>PERCENTILE(E32:E214,0.5)</f>
        <v>4715</v>
      </c>
    </row>
    <row r="34" spans="1:10" x14ac:dyDescent="0.25">
      <c r="A34">
        <v>33</v>
      </c>
      <c r="B34" t="s">
        <v>18</v>
      </c>
      <c r="C34" t="s">
        <v>11</v>
      </c>
      <c r="D34">
        <v>33</v>
      </c>
      <c r="E34">
        <v>2060</v>
      </c>
      <c r="F34">
        <f t="shared" si="0"/>
        <v>67980</v>
      </c>
      <c r="G34" t="s">
        <v>19</v>
      </c>
      <c r="I34" t="s">
        <v>54</v>
      </c>
      <c r="J34">
        <f>QUARTILE(E2:E214,1)</f>
        <v>2256</v>
      </c>
    </row>
    <row r="35" spans="1:10" x14ac:dyDescent="0.25">
      <c r="A35">
        <v>34</v>
      </c>
      <c r="B35" t="s">
        <v>8</v>
      </c>
      <c r="C35" t="s">
        <v>6</v>
      </c>
      <c r="D35">
        <v>34</v>
      </c>
      <c r="E35">
        <v>1557</v>
      </c>
      <c r="F35">
        <f t="shared" si="0"/>
        <v>52938</v>
      </c>
      <c r="G35" t="s">
        <v>14</v>
      </c>
    </row>
    <row r="36" spans="1:10" x14ac:dyDescent="0.25">
      <c r="A36">
        <v>35</v>
      </c>
      <c r="B36" t="s">
        <v>18</v>
      </c>
      <c r="C36" t="s">
        <v>11</v>
      </c>
      <c r="D36">
        <v>35</v>
      </c>
      <c r="E36">
        <v>6509</v>
      </c>
      <c r="F36">
        <f t="shared" si="0"/>
        <v>227815</v>
      </c>
      <c r="G36" t="s">
        <v>19</v>
      </c>
    </row>
    <row r="37" spans="1:10" x14ac:dyDescent="0.25">
      <c r="A37">
        <v>36</v>
      </c>
      <c r="B37" t="s">
        <v>18</v>
      </c>
      <c r="C37" t="s">
        <v>11</v>
      </c>
      <c r="D37">
        <v>36</v>
      </c>
      <c r="E37">
        <v>5718</v>
      </c>
      <c r="F37">
        <f t="shared" si="0"/>
        <v>205848</v>
      </c>
      <c r="G37" t="s">
        <v>16</v>
      </c>
    </row>
    <row r="38" spans="1:10" x14ac:dyDescent="0.25">
      <c r="A38">
        <v>37</v>
      </c>
      <c r="B38" t="s">
        <v>18</v>
      </c>
      <c r="C38" t="s">
        <v>11</v>
      </c>
      <c r="D38">
        <v>37</v>
      </c>
      <c r="E38">
        <v>7655</v>
      </c>
      <c r="F38">
        <f t="shared" si="0"/>
        <v>283235</v>
      </c>
      <c r="G38" t="s">
        <v>7</v>
      </c>
    </row>
    <row r="39" spans="1:10" x14ac:dyDescent="0.25">
      <c r="A39">
        <v>38</v>
      </c>
      <c r="B39" t="s">
        <v>5</v>
      </c>
      <c r="C39" t="s">
        <v>6</v>
      </c>
      <c r="D39">
        <v>38</v>
      </c>
      <c r="E39">
        <v>9116</v>
      </c>
      <c r="F39">
        <f t="shared" si="0"/>
        <v>346408</v>
      </c>
      <c r="G39" t="s">
        <v>9</v>
      </c>
    </row>
    <row r="40" spans="1:10" x14ac:dyDescent="0.25">
      <c r="A40">
        <v>39</v>
      </c>
      <c r="B40" t="s">
        <v>10</v>
      </c>
      <c r="C40" t="s">
        <v>11</v>
      </c>
      <c r="D40">
        <v>39</v>
      </c>
      <c r="E40">
        <v>2795</v>
      </c>
      <c r="F40">
        <f t="shared" si="0"/>
        <v>109005</v>
      </c>
      <c r="G40" t="s">
        <v>7</v>
      </c>
    </row>
    <row r="41" spans="1:10" x14ac:dyDescent="0.25">
      <c r="A41">
        <v>40</v>
      </c>
      <c r="B41" t="s">
        <v>10</v>
      </c>
      <c r="C41" t="s">
        <v>11</v>
      </c>
      <c r="D41">
        <v>40</v>
      </c>
      <c r="E41">
        <v>5084</v>
      </c>
      <c r="F41">
        <f t="shared" si="0"/>
        <v>203360</v>
      </c>
      <c r="G41" t="s">
        <v>7</v>
      </c>
    </row>
    <row r="42" spans="1:10" x14ac:dyDescent="0.25">
      <c r="A42">
        <v>41</v>
      </c>
      <c r="B42" t="s">
        <v>5</v>
      </c>
      <c r="C42" t="s">
        <v>6</v>
      </c>
      <c r="D42">
        <v>41</v>
      </c>
      <c r="E42">
        <v>8941</v>
      </c>
      <c r="F42">
        <f t="shared" si="0"/>
        <v>366581</v>
      </c>
      <c r="G42" t="s">
        <v>9</v>
      </c>
    </row>
    <row r="43" spans="1:10" x14ac:dyDescent="0.25">
      <c r="A43">
        <v>42</v>
      </c>
      <c r="B43" t="s">
        <v>8</v>
      </c>
      <c r="C43" t="s">
        <v>6</v>
      </c>
      <c r="D43">
        <v>42</v>
      </c>
      <c r="E43">
        <v>5341</v>
      </c>
      <c r="F43">
        <f t="shared" si="0"/>
        <v>224322</v>
      </c>
      <c r="G43" t="s">
        <v>19</v>
      </c>
    </row>
    <row r="44" spans="1:10" x14ac:dyDescent="0.25">
      <c r="A44">
        <v>43</v>
      </c>
      <c r="B44" t="s">
        <v>10</v>
      </c>
      <c r="C44" t="s">
        <v>11</v>
      </c>
      <c r="D44">
        <v>43</v>
      </c>
      <c r="E44">
        <v>135</v>
      </c>
      <c r="F44">
        <f t="shared" si="0"/>
        <v>5805</v>
      </c>
      <c r="G44" t="s">
        <v>12</v>
      </c>
    </row>
    <row r="45" spans="1:10" x14ac:dyDescent="0.25">
      <c r="A45">
        <v>44</v>
      </c>
      <c r="B45" t="s">
        <v>10</v>
      </c>
      <c r="C45" t="s">
        <v>11</v>
      </c>
      <c r="D45">
        <v>44</v>
      </c>
      <c r="E45">
        <v>9400</v>
      </c>
      <c r="F45">
        <f t="shared" si="0"/>
        <v>413600</v>
      </c>
      <c r="G45" t="s">
        <v>16</v>
      </c>
    </row>
    <row r="46" spans="1:10" x14ac:dyDescent="0.25">
      <c r="A46">
        <v>45</v>
      </c>
      <c r="B46" t="s">
        <v>13</v>
      </c>
      <c r="C46" t="s">
        <v>6</v>
      </c>
      <c r="D46">
        <v>45</v>
      </c>
      <c r="E46">
        <v>6045</v>
      </c>
      <c r="F46">
        <f t="shared" si="0"/>
        <v>272025</v>
      </c>
      <c r="G46" t="s">
        <v>14</v>
      </c>
    </row>
    <row r="47" spans="1:10" x14ac:dyDescent="0.25">
      <c r="A47">
        <v>46</v>
      </c>
      <c r="B47" t="s">
        <v>18</v>
      </c>
      <c r="C47" t="s">
        <v>11</v>
      </c>
      <c r="D47">
        <v>46</v>
      </c>
      <c r="E47">
        <v>5101</v>
      </c>
      <c r="F47">
        <f t="shared" si="0"/>
        <v>234646</v>
      </c>
      <c r="G47" t="s">
        <v>17</v>
      </c>
    </row>
    <row r="48" spans="1:10" x14ac:dyDescent="0.25">
      <c r="A48">
        <v>47</v>
      </c>
      <c r="B48" t="s">
        <v>15</v>
      </c>
      <c r="C48" t="s">
        <v>11</v>
      </c>
      <c r="D48">
        <v>47</v>
      </c>
      <c r="E48">
        <v>8887</v>
      </c>
      <c r="F48">
        <f t="shared" si="0"/>
        <v>417689</v>
      </c>
      <c r="G48" t="s">
        <v>14</v>
      </c>
    </row>
    <row r="49" spans="1:7" x14ac:dyDescent="0.25">
      <c r="A49">
        <v>48</v>
      </c>
      <c r="B49" t="s">
        <v>15</v>
      </c>
      <c r="C49" t="s">
        <v>11</v>
      </c>
      <c r="D49">
        <v>48</v>
      </c>
      <c r="E49">
        <v>6982</v>
      </c>
      <c r="F49">
        <f t="shared" si="0"/>
        <v>335136</v>
      </c>
      <c r="G49" t="s">
        <v>7</v>
      </c>
    </row>
    <row r="50" spans="1:7" x14ac:dyDescent="0.25">
      <c r="A50">
        <v>49</v>
      </c>
      <c r="B50" t="s">
        <v>10</v>
      </c>
      <c r="C50" t="s">
        <v>11</v>
      </c>
      <c r="D50">
        <v>49</v>
      </c>
      <c r="E50">
        <v>4029</v>
      </c>
      <c r="F50">
        <f t="shared" si="0"/>
        <v>197421</v>
      </c>
      <c r="G50" t="s">
        <v>16</v>
      </c>
    </row>
    <row r="51" spans="1:7" x14ac:dyDescent="0.25">
      <c r="A51">
        <v>50</v>
      </c>
      <c r="B51" t="s">
        <v>5</v>
      </c>
      <c r="C51" t="s">
        <v>6</v>
      </c>
      <c r="D51">
        <v>50</v>
      </c>
      <c r="E51">
        <v>3665</v>
      </c>
      <c r="F51">
        <f t="shared" si="0"/>
        <v>183250</v>
      </c>
      <c r="G51" t="s">
        <v>14</v>
      </c>
    </row>
    <row r="52" spans="1:7" x14ac:dyDescent="0.25">
      <c r="A52">
        <v>51</v>
      </c>
      <c r="B52" t="s">
        <v>10</v>
      </c>
      <c r="C52" t="s">
        <v>11</v>
      </c>
      <c r="D52">
        <v>51</v>
      </c>
      <c r="E52">
        <v>4781</v>
      </c>
      <c r="F52">
        <f t="shared" si="0"/>
        <v>243831</v>
      </c>
      <c r="G52" t="s">
        <v>19</v>
      </c>
    </row>
    <row r="53" spans="1:7" x14ac:dyDescent="0.25">
      <c r="A53">
        <v>52</v>
      </c>
      <c r="B53" t="s">
        <v>20</v>
      </c>
      <c r="C53" t="s">
        <v>11</v>
      </c>
      <c r="D53">
        <v>52</v>
      </c>
      <c r="E53">
        <v>0</v>
      </c>
      <c r="F53">
        <f t="shared" si="0"/>
        <v>0</v>
      </c>
      <c r="G53" t="s">
        <v>16</v>
      </c>
    </row>
    <row r="54" spans="1:7" x14ac:dyDescent="0.25">
      <c r="A54">
        <v>53</v>
      </c>
      <c r="B54" t="s">
        <v>18</v>
      </c>
      <c r="C54" t="s">
        <v>11</v>
      </c>
      <c r="D54">
        <v>53</v>
      </c>
      <c r="E54">
        <v>6331</v>
      </c>
      <c r="F54">
        <f t="shared" si="0"/>
        <v>335543</v>
      </c>
      <c r="G54" t="s">
        <v>19</v>
      </c>
    </row>
    <row r="55" spans="1:7" x14ac:dyDescent="0.25">
      <c r="A55">
        <v>54</v>
      </c>
      <c r="B55" t="s">
        <v>18</v>
      </c>
      <c r="C55" t="s">
        <v>11</v>
      </c>
      <c r="D55">
        <v>54</v>
      </c>
      <c r="E55">
        <v>4364</v>
      </c>
      <c r="F55">
        <f t="shared" si="0"/>
        <v>235656</v>
      </c>
      <c r="G55" t="s">
        <v>12</v>
      </c>
    </row>
    <row r="56" spans="1:7" x14ac:dyDescent="0.25">
      <c r="A56">
        <v>55</v>
      </c>
      <c r="B56" t="s">
        <v>5</v>
      </c>
      <c r="C56" t="s">
        <v>6</v>
      </c>
      <c r="D56">
        <v>55</v>
      </c>
      <c r="E56">
        <v>607</v>
      </c>
      <c r="F56">
        <f t="shared" si="0"/>
        <v>33385</v>
      </c>
      <c r="G56" t="s">
        <v>9</v>
      </c>
    </row>
    <row r="57" spans="1:7" x14ac:dyDescent="0.25">
      <c r="A57">
        <v>56</v>
      </c>
      <c r="B57" t="s">
        <v>10</v>
      </c>
      <c r="C57" t="s">
        <v>11</v>
      </c>
      <c r="D57">
        <v>56</v>
      </c>
      <c r="E57">
        <v>1054</v>
      </c>
      <c r="F57">
        <f t="shared" si="0"/>
        <v>59024</v>
      </c>
      <c r="G57" t="s">
        <v>17</v>
      </c>
    </row>
    <row r="58" spans="1:7" x14ac:dyDescent="0.25">
      <c r="A58">
        <v>57</v>
      </c>
      <c r="B58" t="s">
        <v>5</v>
      </c>
      <c r="C58" t="s">
        <v>6</v>
      </c>
      <c r="D58">
        <v>57</v>
      </c>
      <c r="E58">
        <v>7659</v>
      </c>
      <c r="F58">
        <f t="shared" si="0"/>
        <v>436563</v>
      </c>
      <c r="G58" t="s">
        <v>7</v>
      </c>
    </row>
    <row r="59" spans="1:7" x14ac:dyDescent="0.25">
      <c r="A59">
        <v>58</v>
      </c>
      <c r="B59" t="s">
        <v>8</v>
      </c>
      <c r="C59" t="s">
        <v>6</v>
      </c>
      <c r="D59">
        <v>58</v>
      </c>
      <c r="E59">
        <v>277</v>
      </c>
      <c r="F59">
        <f t="shared" si="0"/>
        <v>16066</v>
      </c>
      <c r="G59" t="s">
        <v>14</v>
      </c>
    </row>
    <row r="60" spans="1:7" x14ac:dyDescent="0.25">
      <c r="A60">
        <v>59</v>
      </c>
      <c r="B60" t="s">
        <v>10</v>
      </c>
      <c r="C60" t="s">
        <v>11</v>
      </c>
      <c r="D60">
        <v>59</v>
      </c>
      <c r="E60">
        <v>5101</v>
      </c>
      <c r="F60">
        <f t="shared" si="0"/>
        <v>300959</v>
      </c>
      <c r="G60" t="s">
        <v>7</v>
      </c>
    </row>
    <row r="61" spans="1:7" x14ac:dyDescent="0.25">
      <c r="A61">
        <v>60</v>
      </c>
      <c r="B61" t="s">
        <v>15</v>
      </c>
      <c r="C61" t="s">
        <v>11</v>
      </c>
      <c r="D61">
        <v>60</v>
      </c>
      <c r="E61">
        <v>1113</v>
      </c>
      <c r="F61">
        <f t="shared" si="0"/>
        <v>66780</v>
      </c>
      <c r="G61" t="s">
        <v>16</v>
      </c>
    </row>
    <row r="62" spans="1:7" x14ac:dyDescent="0.25">
      <c r="A62">
        <v>61</v>
      </c>
      <c r="B62" t="s">
        <v>18</v>
      </c>
      <c r="C62" t="s">
        <v>11</v>
      </c>
      <c r="D62">
        <v>61</v>
      </c>
      <c r="E62">
        <v>1128</v>
      </c>
      <c r="F62">
        <f t="shared" si="0"/>
        <v>68808</v>
      </c>
      <c r="G62" t="s">
        <v>7</v>
      </c>
    </row>
    <row r="63" spans="1:7" x14ac:dyDescent="0.25">
      <c r="A63">
        <v>62</v>
      </c>
      <c r="B63" t="s">
        <v>8</v>
      </c>
      <c r="C63" t="s">
        <v>6</v>
      </c>
      <c r="D63">
        <v>62</v>
      </c>
      <c r="E63">
        <v>9231</v>
      </c>
      <c r="F63">
        <f t="shared" si="0"/>
        <v>572322</v>
      </c>
      <c r="G63" t="s">
        <v>12</v>
      </c>
    </row>
    <row r="64" spans="1:7" x14ac:dyDescent="0.25">
      <c r="A64">
        <v>63</v>
      </c>
      <c r="B64" t="s">
        <v>10</v>
      </c>
      <c r="C64" t="s">
        <v>11</v>
      </c>
      <c r="D64">
        <v>63</v>
      </c>
      <c r="E64">
        <v>4387</v>
      </c>
      <c r="F64">
        <f t="shared" si="0"/>
        <v>276381</v>
      </c>
      <c r="G64" t="s">
        <v>7</v>
      </c>
    </row>
    <row r="65" spans="1:7" x14ac:dyDescent="0.25">
      <c r="A65">
        <v>64</v>
      </c>
      <c r="B65" t="s">
        <v>18</v>
      </c>
      <c r="C65" t="s">
        <v>11</v>
      </c>
      <c r="D65">
        <v>64</v>
      </c>
      <c r="E65">
        <v>2763</v>
      </c>
      <c r="F65">
        <f t="shared" si="0"/>
        <v>176832</v>
      </c>
      <c r="G65" t="s">
        <v>12</v>
      </c>
    </row>
    <row r="66" spans="1:7" x14ac:dyDescent="0.25">
      <c r="A66">
        <v>65</v>
      </c>
      <c r="B66" t="s">
        <v>10</v>
      </c>
      <c r="C66" t="s">
        <v>11</v>
      </c>
      <c r="D66">
        <v>65</v>
      </c>
      <c r="E66">
        <v>7898</v>
      </c>
      <c r="F66">
        <f t="shared" si="0"/>
        <v>513370</v>
      </c>
      <c r="G66" t="s">
        <v>9</v>
      </c>
    </row>
    <row r="67" spans="1:7" x14ac:dyDescent="0.25">
      <c r="A67">
        <v>66</v>
      </c>
      <c r="B67" t="s">
        <v>10</v>
      </c>
      <c r="C67" t="s">
        <v>11</v>
      </c>
      <c r="D67">
        <v>66</v>
      </c>
      <c r="E67">
        <v>2427</v>
      </c>
      <c r="F67">
        <f t="shared" ref="F67:F130" si="1">D67*E67</f>
        <v>160182</v>
      </c>
      <c r="G67" t="s">
        <v>19</v>
      </c>
    </row>
    <row r="68" spans="1:7" x14ac:dyDescent="0.25">
      <c r="A68">
        <v>67</v>
      </c>
      <c r="B68" t="s">
        <v>10</v>
      </c>
      <c r="C68" t="s">
        <v>11</v>
      </c>
      <c r="D68">
        <v>67</v>
      </c>
      <c r="E68">
        <v>8663</v>
      </c>
      <c r="F68">
        <f t="shared" si="1"/>
        <v>580421</v>
      </c>
      <c r="G68" t="s">
        <v>17</v>
      </c>
    </row>
    <row r="69" spans="1:7" x14ac:dyDescent="0.25">
      <c r="A69">
        <v>68</v>
      </c>
      <c r="B69" t="s">
        <v>5</v>
      </c>
      <c r="C69" t="s">
        <v>6</v>
      </c>
      <c r="D69">
        <v>68</v>
      </c>
      <c r="E69">
        <v>2789</v>
      </c>
      <c r="F69">
        <f t="shared" si="1"/>
        <v>189652</v>
      </c>
      <c r="G69" t="s">
        <v>14</v>
      </c>
    </row>
    <row r="70" spans="1:7" x14ac:dyDescent="0.25">
      <c r="A70">
        <v>69</v>
      </c>
      <c r="B70" t="s">
        <v>10</v>
      </c>
      <c r="C70" t="s">
        <v>11</v>
      </c>
      <c r="D70">
        <v>69</v>
      </c>
      <c r="E70">
        <v>4054</v>
      </c>
      <c r="F70">
        <f t="shared" si="1"/>
        <v>279726</v>
      </c>
      <c r="G70" t="s">
        <v>7</v>
      </c>
    </row>
    <row r="71" spans="1:7" x14ac:dyDescent="0.25">
      <c r="A71">
        <v>70</v>
      </c>
      <c r="B71" t="s">
        <v>20</v>
      </c>
      <c r="C71" t="s">
        <v>11</v>
      </c>
      <c r="D71">
        <v>70</v>
      </c>
      <c r="E71">
        <v>2262</v>
      </c>
      <c r="F71">
        <f t="shared" si="1"/>
        <v>158340</v>
      </c>
      <c r="G71" t="s">
        <v>7</v>
      </c>
    </row>
    <row r="72" spans="1:7" x14ac:dyDescent="0.25">
      <c r="A72">
        <v>71</v>
      </c>
      <c r="B72" t="s">
        <v>20</v>
      </c>
      <c r="C72" t="s">
        <v>11</v>
      </c>
      <c r="D72">
        <v>71</v>
      </c>
      <c r="E72">
        <v>5600</v>
      </c>
      <c r="F72">
        <f t="shared" si="1"/>
        <v>397600</v>
      </c>
      <c r="G72" t="s">
        <v>9</v>
      </c>
    </row>
    <row r="73" spans="1:7" x14ac:dyDescent="0.25">
      <c r="A73">
        <v>72</v>
      </c>
      <c r="B73" t="s">
        <v>10</v>
      </c>
      <c r="C73" t="s">
        <v>11</v>
      </c>
      <c r="D73">
        <v>72</v>
      </c>
      <c r="E73">
        <v>5101</v>
      </c>
      <c r="F73">
        <f t="shared" si="1"/>
        <v>367272</v>
      </c>
      <c r="G73" t="s">
        <v>7</v>
      </c>
    </row>
    <row r="74" spans="1:7" x14ac:dyDescent="0.25">
      <c r="A74">
        <v>73</v>
      </c>
      <c r="B74" t="s">
        <v>15</v>
      </c>
      <c r="C74" t="s">
        <v>11</v>
      </c>
      <c r="D74">
        <v>73</v>
      </c>
      <c r="E74">
        <v>6295</v>
      </c>
      <c r="F74">
        <f t="shared" si="1"/>
        <v>459535</v>
      </c>
      <c r="G74" t="s">
        <v>12</v>
      </c>
    </row>
    <row r="75" spans="1:7" x14ac:dyDescent="0.25">
      <c r="A75">
        <v>74</v>
      </c>
      <c r="B75" t="s">
        <v>10</v>
      </c>
      <c r="C75" t="s">
        <v>11</v>
      </c>
      <c r="D75">
        <v>74</v>
      </c>
      <c r="E75">
        <v>474</v>
      </c>
      <c r="F75">
        <f t="shared" si="1"/>
        <v>35076</v>
      </c>
      <c r="G75" t="s">
        <v>14</v>
      </c>
    </row>
    <row r="76" spans="1:7" x14ac:dyDescent="0.25">
      <c r="A76">
        <v>75</v>
      </c>
      <c r="B76" t="s">
        <v>18</v>
      </c>
      <c r="C76" t="s">
        <v>11</v>
      </c>
      <c r="D76">
        <v>75</v>
      </c>
      <c r="E76">
        <v>4325</v>
      </c>
      <c r="F76">
        <f t="shared" si="1"/>
        <v>324375</v>
      </c>
      <c r="G76" t="s">
        <v>19</v>
      </c>
    </row>
    <row r="77" spans="1:7" x14ac:dyDescent="0.25">
      <c r="A77">
        <v>76</v>
      </c>
      <c r="B77" t="s">
        <v>10</v>
      </c>
      <c r="C77" t="s">
        <v>11</v>
      </c>
      <c r="D77">
        <v>76</v>
      </c>
      <c r="E77">
        <v>592</v>
      </c>
      <c r="F77">
        <f t="shared" si="1"/>
        <v>44992</v>
      </c>
      <c r="G77" t="s">
        <v>7</v>
      </c>
    </row>
    <row r="78" spans="1:7" x14ac:dyDescent="0.25">
      <c r="A78">
        <v>77</v>
      </c>
      <c r="B78" t="s">
        <v>15</v>
      </c>
      <c r="C78" t="s">
        <v>11</v>
      </c>
      <c r="D78">
        <v>77</v>
      </c>
      <c r="E78">
        <v>4330</v>
      </c>
      <c r="F78">
        <f t="shared" si="1"/>
        <v>333410</v>
      </c>
      <c r="G78" t="s">
        <v>7</v>
      </c>
    </row>
    <row r="79" spans="1:7" x14ac:dyDescent="0.25">
      <c r="A79">
        <v>78</v>
      </c>
      <c r="B79" t="s">
        <v>10</v>
      </c>
      <c r="C79" t="s">
        <v>11</v>
      </c>
      <c r="D79">
        <v>78</v>
      </c>
      <c r="E79">
        <v>9405</v>
      </c>
      <c r="F79">
        <f t="shared" si="1"/>
        <v>733590</v>
      </c>
      <c r="G79" t="s">
        <v>9</v>
      </c>
    </row>
    <row r="80" spans="1:7" x14ac:dyDescent="0.25">
      <c r="A80">
        <v>79</v>
      </c>
      <c r="B80" t="s">
        <v>18</v>
      </c>
      <c r="C80" t="s">
        <v>11</v>
      </c>
      <c r="D80">
        <v>79</v>
      </c>
      <c r="E80">
        <v>7671</v>
      </c>
      <c r="F80">
        <f t="shared" si="1"/>
        <v>606009</v>
      </c>
      <c r="G80" t="s">
        <v>19</v>
      </c>
    </row>
    <row r="81" spans="1:7" x14ac:dyDescent="0.25">
      <c r="A81">
        <v>80</v>
      </c>
      <c r="B81" t="s">
        <v>5</v>
      </c>
      <c r="C81" t="s">
        <v>6</v>
      </c>
      <c r="D81">
        <v>80</v>
      </c>
      <c r="E81">
        <v>5101</v>
      </c>
      <c r="F81">
        <f t="shared" si="1"/>
        <v>408080</v>
      </c>
      <c r="G81" t="s">
        <v>9</v>
      </c>
    </row>
    <row r="82" spans="1:7" x14ac:dyDescent="0.25">
      <c r="A82">
        <v>81</v>
      </c>
      <c r="B82" t="s">
        <v>10</v>
      </c>
      <c r="C82" t="s">
        <v>11</v>
      </c>
      <c r="D82">
        <v>81</v>
      </c>
      <c r="E82">
        <v>6007</v>
      </c>
      <c r="F82">
        <f t="shared" si="1"/>
        <v>486567</v>
      </c>
      <c r="G82" t="s">
        <v>12</v>
      </c>
    </row>
    <row r="83" spans="1:7" x14ac:dyDescent="0.25">
      <c r="A83">
        <v>82</v>
      </c>
      <c r="B83" t="s">
        <v>10</v>
      </c>
      <c r="C83" t="s">
        <v>11</v>
      </c>
      <c r="D83">
        <v>82</v>
      </c>
      <c r="E83">
        <v>5030</v>
      </c>
      <c r="F83">
        <f t="shared" si="1"/>
        <v>412460</v>
      </c>
      <c r="G83" t="s">
        <v>14</v>
      </c>
    </row>
    <row r="84" spans="1:7" x14ac:dyDescent="0.25">
      <c r="A84">
        <v>83</v>
      </c>
      <c r="B84" t="s">
        <v>5</v>
      </c>
      <c r="C84" t="s">
        <v>6</v>
      </c>
      <c r="D84">
        <v>83</v>
      </c>
      <c r="E84">
        <v>6763</v>
      </c>
      <c r="F84">
        <f t="shared" si="1"/>
        <v>561329</v>
      </c>
      <c r="G84" t="s">
        <v>9</v>
      </c>
    </row>
    <row r="85" spans="1:7" x14ac:dyDescent="0.25">
      <c r="A85">
        <v>84</v>
      </c>
      <c r="B85" t="s">
        <v>10</v>
      </c>
      <c r="C85" t="s">
        <v>11</v>
      </c>
      <c r="D85">
        <v>84</v>
      </c>
      <c r="E85">
        <v>4248</v>
      </c>
      <c r="F85">
        <f t="shared" si="1"/>
        <v>356832</v>
      </c>
      <c r="G85" t="s">
        <v>16</v>
      </c>
    </row>
    <row r="86" spans="1:7" x14ac:dyDescent="0.25">
      <c r="A86">
        <v>85</v>
      </c>
      <c r="B86" t="s">
        <v>10</v>
      </c>
      <c r="C86" t="s">
        <v>11</v>
      </c>
      <c r="D86">
        <v>85</v>
      </c>
      <c r="E86">
        <v>9543</v>
      </c>
      <c r="F86">
        <f t="shared" si="1"/>
        <v>811155</v>
      </c>
      <c r="G86" t="s">
        <v>19</v>
      </c>
    </row>
    <row r="87" spans="1:7" x14ac:dyDescent="0.25">
      <c r="A87">
        <v>86</v>
      </c>
      <c r="B87" t="s">
        <v>8</v>
      </c>
      <c r="C87" t="s">
        <v>6</v>
      </c>
      <c r="D87">
        <v>86</v>
      </c>
      <c r="E87">
        <v>2054</v>
      </c>
      <c r="F87">
        <f t="shared" si="1"/>
        <v>176644</v>
      </c>
      <c r="G87" t="s">
        <v>9</v>
      </c>
    </row>
    <row r="88" spans="1:7" x14ac:dyDescent="0.25">
      <c r="A88">
        <v>87</v>
      </c>
      <c r="B88" t="s">
        <v>13</v>
      </c>
      <c r="C88" t="s">
        <v>6</v>
      </c>
      <c r="D88">
        <v>87</v>
      </c>
      <c r="E88">
        <v>7094</v>
      </c>
      <c r="F88">
        <f t="shared" si="1"/>
        <v>617178</v>
      </c>
      <c r="G88" t="s">
        <v>14</v>
      </c>
    </row>
    <row r="89" spans="1:7" x14ac:dyDescent="0.25">
      <c r="A89">
        <v>88</v>
      </c>
      <c r="B89" t="s">
        <v>5</v>
      </c>
      <c r="C89" t="s">
        <v>6</v>
      </c>
      <c r="D89">
        <v>88</v>
      </c>
      <c r="E89">
        <v>6087</v>
      </c>
      <c r="F89">
        <f t="shared" si="1"/>
        <v>535656</v>
      </c>
      <c r="G89" t="s">
        <v>7</v>
      </c>
    </row>
    <row r="90" spans="1:7" x14ac:dyDescent="0.25">
      <c r="A90">
        <v>89</v>
      </c>
      <c r="B90" t="s">
        <v>18</v>
      </c>
      <c r="C90" t="s">
        <v>11</v>
      </c>
      <c r="D90">
        <v>89</v>
      </c>
      <c r="E90">
        <v>0</v>
      </c>
      <c r="F90">
        <f t="shared" si="1"/>
        <v>0</v>
      </c>
      <c r="G90" t="s">
        <v>16</v>
      </c>
    </row>
    <row r="91" spans="1:7" x14ac:dyDescent="0.25">
      <c r="A91">
        <v>90</v>
      </c>
      <c r="B91" t="s">
        <v>20</v>
      </c>
      <c r="C91" t="s">
        <v>11</v>
      </c>
      <c r="D91">
        <v>90</v>
      </c>
      <c r="E91">
        <v>9333</v>
      </c>
      <c r="F91">
        <f t="shared" si="1"/>
        <v>839970</v>
      </c>
      <c r="G91" t="s">
        <v>7</v>
      </c>
    </row>
    <row r="92" spans="1:7" x14ac:dyDescent="0.25">
      <c r="A92">
        <v>91</v>
      </c>
      <c r="B92" t="s">
        <v>20</v>
      </c>
      <c r="C92" t="s">
        <v>11</v>
      </c>
      <c r="D92">
        <v>91</v>
      </c>
      <c r="E92">
        <v>8775</v>
      </c>
      <c r="F92">
        <f t="shared" si="1"/>
        <v>798525</v>
      </c>
      <c r="G92" t="s">
        <v>14</v>
      </c>
    </row>
    <row r="93" spans="1:7" x14ac:dyDescent="0.25">
      <c r="A93">
        <v>92</v>
      </c>
      <c r="B93" t="s">
        <v>8</v>
      </c>
      <c r="C93" t="s">
        <v>6</v>
      </c>
      <c r="D93">
        <v>92</v>
      </c>
      <c r="E93">
        <v>2011</v>
      </c>
      <c r="F93">
        <f t="shared" si="1"/>
        <v>185012</v>
      </c>
      <c r="G93" t="s">
        <v>9</v>
      </c>
    </row>
    <row r="94" spans="1:7" x14ac:dyDescent="0.25">
      <c r="A94">
        <v>93</v>
      </c>
      <c r="B94" t="s">
        <v>10</v>
      </c>
      <c r="C94" t="s">
        <v>11</v>
      </c>
      <c r="D94">
        <v>93</v>
      </c>
      <c r="E94">
        <v>5101</v>
      </c>
      <c r="F94">
        <f t="shared" si="1"/>
        <v>474393</v>
      </c>
      <c r="G94" t="s">
        <v>7</v>
      </c>
    </row>
    <row r="95" spans="1:7" x14ac:dyDescent="0.25">
      <c r="A95">
        <v>94</v>
      </c>
      <c r="B95" t="s">
        <v>10</v>
      </c>
      <c r="C95" t="s">
        <v>11</v>
      </c>
      <c r="D95">
        <v>94</v>
      </c>
      <c r="E95">
        <v>4904</v>
      </c>
      <c r="F95">
        <f t="shared" si="1"/>
        <v>460976</v>
      </c>
      <c r="G95" t="s">
        <v>17</v>
      </c>
    </row>
    <row r="96" spans="1:7" x14ac:dyDescent="0.25">
      <c r="A96">
        <v>95</v>
      </c>
      <c r="B96" t="s">
        <v>13</v>
      </c>
      <c r="C96" t="s">
        <v>6</v>
      </c>
      <c r="D96">
        <v>95</v>
      </c>
      <c r="E96">
        <v>1002</v>
      </c>
      <c r="F96">
        <f t="shared" si="1"/>
        <v>95190</v>
      </c>
      <c r="G96" t="s">
        <v>16</v>
      </c>
    </row>
    <row r="97" spans="1:7" x14ac:dyDescent="0.25">
      <c r="A97">
        <v>96</v>
      </c>
      <c r="B97" t="s">
        <v>15</v>
      </c>
      <c r="C97" t="s">
        <v>11</v>
      </c>
      <c r="D97">
        <v>96</v>
      </c>
      <c r="E97">
        <v>8141</v>
      </c>
      <c r="F97">
        <f t="shared" si="1"/>
        <v>781536</v>
      </c>
      <c r="G97" t="s">
        <v>9</v>
      </c>
    </row>
    <row r="98" spans="1:7" x14ac:dyDescent="0.25">
      <c r="A98">
        <v>97</v>
      </c>
      <c r="B98" t="s">
        <v>15</v>
      </c>
      <c r="C98" t="s">
        <v>11</v>
      </c>
      <c r="D98">
        <v>97</v>
      </c>
      <c r="E98">
        <v>3644</v>
      </c>
      <c r="F98">
        <f t="shared" si="1"/>
        <v>353468</v>
      </c>
      <c r="G98" t="s">
        <v>12</v>
      </c>
    </row>
    <row r="99" spans="1:7" x14ac:dyDescent="0.25">
      <c r="A99">
        <v>98</v>
      </c>
      <c r="B99" t="s">
        <v>15</v>
      </c>
      <c r="C99" t="s">
        <v>11</v>
      </c>
      <c r="D99">
        <v>98</v>
      </c>
      <c r="E99">
        <v>1380</v>
      </c>
      <c r="F99">
        <f t="shared" si="1"/>
        <v>135240</v>
      </c>
      <c r="G99" t="s">
        <v>16</v>
      </c>
    </row>
    <row r="100" spans="1:7" x14ac:dyDescent="0.25">
      <c r="A100">
        <v>99</v>
      </c>
      <c r="B100" t="s">
        <v>8</v>
      </c>
      <c r="C100" t="s">
        <v>6</v>
      </c>
      <c r="D100">
        <v>99</v>
      </c>
      <c r="E100">
        <v>8354</v>
      </c>
      <c r="F100">
        <f t="shared" si="1"/>
        <v>827046</v>
      </c>
      <c r="G100" t="s">
        <v>14</v>
      </c>
    </row>
    <row r="101" spans="1:7" x14ac:dyDescent="0.25">
      <c r="A101">
        <v>100</v>
      </c>
      <c r="B101" t="s">
        <v>10</v>
      </c>
      <c r="C101" t="s">
        <v>11</v>
      </c>
      <c r="D101">
        <v>100</v>
      </c>
      <c r="E101">
        <v>5182</v>
      </c>
      <c r="F101">
        <f t="shared" si="1"/>
        <v>518200</v>
      </c>
      <c r="G101" t="s">
        <v>7</v>
      </c>
    </row>
    <row r="102" spans="1:7" x14ac:dyDescent="0.25">
      <c r="A102">
        <v>101</v>
      </c>
      <c r="B102" t="s">
        <v>18</v>
      </c>
      <c r="C102" t="s">
        <v>11</v>
      </c>
      <c r="D102">
        <v>101</v>
      </c>
      <c r="E102">
        <v>2193</v>
      </c>
      <c r="F102">
        <f t="shared" si="1"/>
        <v>221493</v>
      </c>
      <c r="G102" t="s">
        <v>19</v>
      </c>
    </row>
    <row r="103" spans="1:7" x14ac:dyDescent="0.25">
      <c r="A103">
        <v>102</v>
      </c>
      <c r="B103" t="s">
        <v>20</v>
      </c>
      <c r="C103" t="s">
        <v>11</v>
      </c>
      <c r="D103">
        <v>102</v>
      </c>
      <c r="E103">
        <v>3647</v>
      </c>
      <c r="F103">
        <f t="shared" si="1"/>
        <v>371994</v>
      </c>
      <c r="G103" t="s">
        <v>7</v>
      </c>
    </row>
    <row r="104" spans="1:7" x14ac:dyDescent="0.25">
      <c r="A104">
        <v>103</v>
      </c>
      <c r="B104" t="s">
        <v>18</v>
      </c>
      <c r="C104" t="s">
        <v>11</v>
      </c>
      <c r="D104">
        <v>103</v>
      </c>
      <c r="E104">
        <v>4104</v>
      </c>
      <c r="F104">
        <f t="shared" si="1"/>
        <v>422712</v>
      </c>
      <c r="G104" t="s">
        <v>7</v>
      </c>
    </row>
    <row r="105" spans="1:7" x14ac:dyDescent="0.25">
      <c r="A105">
        <v>104</v>
      </c>
      <c r="B105" t="s">
        <v>5</v>
      </c>
      <c r="C105" t="s">
        <v>6</v>
      </c>
      <c r="D105">
        <v>104</v>
      </c>
      <c r="E105">
        <v>7457</v>
      </c>
      <c r="F105">
        <f t="shared" si="1"/>
        <v>775528</v>
      </c>
      <c r="G105" t="s">
        <v>7</v>
      </c>
    </row>
    <row r="106" spans="1:7" x14ac:dyDescent="0.25">
      <c r="A106">
        <v>105</v>
      </c>
      <c r="B106" t="s">
        <v>20</v>
      </c>
      <c r="C106" t="s">
        <v>11</v>
      </c>
      <c r="D106">
        <v>105</v>
      </c>
      <c r="E106">
        <v>3767</v>
      </c>
      <c r="F106">
        <f t="shared" si="1"/>
        <v>395535</v>
      </c>
      <c r="G106" t="s">
        <v>12</v>
      </c>
    </row>
    <row r="107" spans="1:7" x14ac:dyDescent="0.25">
      <c r="A107">
        <v>106</v>
      </c>
      <c r="B107" t="s">
        <v>8</v>
      </c>
      <c r="C107" t="s">
        <v>6</v>
      </c>
      <c r="D107">
        <v>106</v>
      </c>
      <c r="E107">
        <v>4685</v>
      </c>
      <c r="F107">
        <f t="shared" si="1"/>
        <v>496610</v>
      </c>
      <c r="G107" t="s">
        <v>14</v>
      </c>
    </row>
    <row r="108" spans="1:7" x14ac:dyDescent="0.25">
      <c r="A108">
        <v>107</v>
      </c>
      <c r="B108" t="s">
        <v>10</v>
      </c>
      <c r="C108" t="s">
        <v>11</v>
      </c>
      <c r="D108">
        <v>107</v>
      </c>
      <c r="E108">
        <v>3917</v>
      </c>
      <c r="F108">
        <f t="shared" si="1"/>
        <v>419119</v>
      </c>
      <c r="G108" t="s">
        <v>7</v>
      </c>
    </row>
    <row r="109" spans="1:7" x14ac:dyDescent="0.25">
      <c r="A109">
        <v>108</v>
      </c>
      <c r="B109" t="s">
        <v>18</v>
      </c>
      <c r="C109" t="s">
        <v>11</v>
      </c>
      <c r="D109">
        <v>108</v>
      </c>
      <c r="E109">
        <v>521</v>
      </c>
      <c r="F109">
        <f t="shared" si="1"/>
        <v>56268</v>
      </c>
      <c r="G109" t="s">
        <v>12</v>
      </c>
    </row>
    <row r="110" spans="1:7" x14ac:dyDescent="0.25">
      <c r="A110">
        <v>109</v>
      </c>
      <c r="B110" t="s">
        <v>18</v>
      </c>
      <c r="C110" t="s">
        <v>11</v>
      </c>
      <c r="D110">
        <v>109</v>
      </c>
      <c r="E110">
        <v>5605</v>
      </c>
      <c r="F110">
        <f t="shared" si="1"/>
        <v>610945</v>
      </c>
      <c r="G110" t="s">
        <v>19</v>
      </c>
    </row>
    <row r="111" spans="1:7" x14ac:dyDescent="0.25">
      <c r="A111">
        <v>110</v>
      </c>
      <c r="B111" t="s">
        <v>8</v>
      </c>
      <c r="C111" t="s">
        <v>6</v>
      </c>
      <c r="D111">
        <v>110</v>
      </c>
      <c r="E111">
        <v>0</v>
      </c>
      <c r="F111">
        <f t="shared" si="1"/>
        <v>0</v>
      </c>
      <c r="G111" t="s">
        <v>14</v>
      </c>
    </row>
    <row r="112" spans="1:7" x14ac:dyDescent="0.25">
      <c r="A112">
        <v>111</v>
      </c>
      <c r="B112" t="s">
        <v>10</v>
      </c>
      <c r="C112" t="s">
        <v>11</v>
      </c>
      <c r="D112">
        <v>111</v>
      </c>
      <c r="E112">
        <v>6941</v>
      </c>
      <c r="F112">
        <f t="shared" si="1"/>
        <v>770451</v>
      </c>
      <c r="G112" t="s">
        <v>12</v>
      </c>
    </row>
    <row r="113" spans="1:7" x14ac:dyDescent="0.25">
      <c r="A113">
        <v>112</v>
      </c>
      <c r="B113" t="s">
        <v>8</v>
      </c>
      <c r="C113" t="s">
        <v>6</v>
      </c>
      <c r="D113">
        <v>112</v>
      </c>
      <c r="E113">
        <v>7231</v>
      </c>
      <c r="F113">
        <f t="shared" si="1"/>
        <v>809872</v>
      </c>
      <c r="G113" t="s">
        <v>9</v>
      </c>
    </row>
    <row r="114" spans="1:7" x14ac:dyDescent="0.25">
      <c r="A114">
        <v>113</v>
      </c>
      <c r="B114" t="s">
        <v>8</v>
      </c>
      <c r="C114" t="s">
        <v>6</v>
      </c>
      <c r="D114">
        <v>113</v>
      </c>
      <c r="E114">
        <v>8891</v>
      </c>
      <c r="F114">
        <f t="shared" si="1"/>
        <v>1004683</v>
      </c>
      <c r="G114" t="s">
        <v>16</v>
      </c>
    </row>
    <row r="115" spans="1:7" x14ac:dyDescent="0.25">
      <c r="A115">
        <v>114</v>
      </c>
      <c r="B115" t="s">
        <v>10</v>
      </c>
      <c r="C115" t="s">
        <v>11</v>
      </c>
      <c r="D115">
        <v>114</v>
      </c>
      <c r="E115">
        <v>107</v>
      </c>
      <c r="F115">
        <f t="shared" si="1"/>
        <v>12198</v>
      </c>
      <c r="G115" t="s">
        <v>19</v>
      </c>
    </row>
    <row r="116" spans="1:7" x14ac:dyDescent="0.25">
      <c r="A116">
        <v>115</v>
      </c>
      <c r="B116" t="s">
        <v>10</v>
      </c>
      <c r="C116" t="s">
        <v>11</v>
      </c>
      <c r="D116">
        <v>115</v>
      </c>
      <c r="E116">
        <v>4243</v>
      </c>
      <c r="F116">
        <f t="shared" si="1"/>
        <v>487945</v>
      </c>
      <c r="G116" t="s">
        <v>7</v>
      </c>
    </row>
    <row r="117" spans="1:7" x14ac:dyDescent="0.25">
      <c r="A117">
        <v>116</v>
      </c>
      <c r="B117" t="s">
        <v>15</v>
      </c>
      <c r="C117" t="s">
        <v>11</v>
      </c>
      <c r="D117">
        <v>116</v>
      </c>
      <c r="E117">
        <v>4514</v>
      </c>
      <c r="F117">
        <f t="shared" si="1"/>
        <v>523624</v>
      </c>
      <c r="G117" t="s">
        <v>7</v>
      </c>
    </row>
    <row r="118" spans="1:7" x14ac:dyDescent="0.25">
      <c r="A118">
        <v>117</v>
      </c>
      <c r="B118" t="s">
        <v>20</v>
      </c>
      <c r="C118" t="s">
        <v>11</v>
      </c>
      <c r="D118">
        <v>117</v>
      </c>
      <c r="E118">
        <v>5480</v>
      </c>
      <c r="F118">
        <f t="shared" si="1"/>
        <v>641160</v>
      </c>
      <c r="G118" t="s">
        <v>7</v>
      </c>
    </row>
    <row r="119" spans="1:7" x14ac:dyDescent="0.25">
      <c r="A119">
        <v>118</v>
      </c>
      <c r="B119" t="s">
        <v>10</v>
      </c>
      <c r="C119" t="s">
        <v>11</v>
      </c>
      <c r="D119">
        <v>118</v>
      </c>
      <c r="E119">
        <v>5002</v>
      </c>
      <c r="F119">
        <f t="shared" si="1"/>
        <v>590236</v>
      </c>
      <c r="G119" t="s">
        <v>19</v>
      </c>
    </row>
    <row r="120" spans="1:7" x14ac:dyDescent="0.25">
      <c r="A120">
        <v>119</v>
      </c>
      <c r="B120" t="s">
        <v>10</v>
      </c>
      <c r="C120" t="s">
        <v>11</v>
      </c>
      <c r="D120">
        <v>119</v>
      </c>
      <c r="E120">
        <v>8530</v>
      </c>
      <c r="F120">
        <f t="shared" si="1"/>
        <v>1015070</v>
      </c>
      <c r="G120" t="s">
        <v>12</v>
      </c>
    </row>
    <row r="121" spans="1:7" x14ac:dyDescent="0.25">
      <c r="A121">
        <v>120</v>
      </c>
      <c r="B121" t="s">
        <v>15</v>
      </c>
      <c r="C121" t="s">
        <v>11</v>
      </c>
      <c r="D121">
        <v>120</v>
      </c>
      <c r="E121">
        <v>4819</v>
      </c>
      <c r="F121">
        <f t="shared" si="1"/>
        <v>578280</v>
      </c>
      <c r="G121" t="s">
        <v>17</v>
      </c>
    </row>
    <row r="122" spans="1:7" x14ac:dyDescent="0.25">
      <c r="A122">
        <v>121</v>
      </c>
      <c r="B122" t="s">
        <v>8</v>
      </c>
      <c r="C122" t="s">
        <v>6</v>
      </c>
      <c r="D122">
        <v>121</v>
      </c>
      <c r="E122">
        <v>6343</v>
      </c>
      <c r="F122">
        <f t="shared" si="1"/>
        <v>767503</v>
      </c>
      <c r="G122" t="s">
        <v>9</v>
      </c>
    </row>
    <row r="123" spans="1:7" x14ac:dyDescent="0.25">
      <c r="A123">
        <v>122</v>
      </c>
      <c r="B123" t="s">
        <v>15</v>
      </c>
      <c r="C123" t="s">
        <v>11</v>
      </c>
      <c r="D123">
        <v>122</v>
      </c>
      <c r="E123">
        <v>2318</v>
      </c>
      <c r="F123">
        <f t="shared" si="1"/>
        <v>282796</v>
      </c>
      <c r="G123" t="s">
        <v>9</v>
      </c>
    </row>
    <row r="124" spans="1:7" x14ac:dyDescent="0.25">
      <c r="A124">
        <v>123</v>
      </c>
      <c r="B124" t="s">
        <v>15</v>
      </c>
      <c r="C124" t="s">
        <v>11</v>
      </c>
      <c r="D124">
        <v>123</v>
      </c>
      <c r="E124">
        <v>220</v>
      </c>
      <c r="F124">
        <f t="shared" si="1"/>
        <v>27060</v>
      </c>
      <c r="G124" t="s">
        <v>9</v>
      </c>
    </row>
    <row r="125" spans="1:7" x14ac:dyDescent="0.25">
      <c r="A125">
        <v>124</v>
      </c>
      <c r="B125" t="s">
        <v>15</v>
      </c>
      <c r="C125" t="s">
        <v>11</v>
      </c>
      <c r="D125">
        <v>124</v>
      </c>
      <c r="E125">
        <v>6341</v>
      </c>
      <c r="F125">
        <f t="shared" si="1"/>
        <v>786284</v>
      </c>
      <c r="G125" t="s">
        <v>17</v>
      </c>
    </row>
    <row r="126" spans="1:7" x14ac:dyDescent="0.25">
      <c r="A126">
        <v>125</v>
      </c>
      <c r="B126" t="s">
        <v>18</v>
      </c>
      <c r="C126" t="s">
        <v>11</v>
      </c>
      <c r="D126">
        <v>125</v>
      </c>
      <c r="E126">
        <v>330</v>
      </c>
      <c r="F126">
        <f t="shared" si="1"/>
        <v>41250</v>
      </c>
      <c r="G126" t="s">
        <v>14</v>
      </c>
    </row>
    <row r="127" spans="1:7" x14ac:dyDescent="0.25">
      <c r="A127">
        <v>126</v>
      </c>
      <c r="B127" t="s">
        <v>8</v>
      </c>
      <c r="C127" t="s">
        <v>6</v>
      </c>
      <c r="D127">
        <v>126</v>
      </c>
      <c r="E127">
        <v>3027</v>
      </c>
      <c r="F127">
        <f t="shared" si="1"/>
        <v>381402</v>
      </c>
      <c r="G127" t="s">
        <v>9</v>
      </c>
    </row>
    <row r="128" spans="1:7" x14ac:dyDescent="0.25">
      <c r="A128">
        <v>127</v>
      </c>
      <c r="B128" t="s">
        <v>15</v>
      </c>
      <c r="C128" t="s">
        <v>11</v>
      </c>
      <c r="D128">
        <v>127</v>
      </c>
      <c r="E128">
        <v>850</v>
      </c>
      <c r="F128">
        <f t="shared" si="1"/>
        <v>107950</v>
      </c>
      <c r="G128" t="s">
        <v>17</v>
      </c>
    </row>
    <row r="129" spans="1:7" x14ac:dyDescent="0.25">
      <c r="A129">
        <v>128</v>
      </c>
      <c r="B129" t="s">
        <v>10</v>
      </c>
      <c r="C129" t="s">
        <v>11</v>
      </c>
      <c r="D129">
        <v>128</v>
      </c>
      <c r="E129">
        <v>0</v>
      </c>
      <c r="F129">
        <f t="shared" si="1"/>
        <v>0</v>
      </c>
      <c r="G129" t="s">
        <v>9</v>
      </c>
    </row>
    <row r="130" spans="1:7" x14ac:dyDescent="0.25">
      <c r="A130">
        <v>129</v>
      </c>
      <c r="B130" t="s">
        <v>8</v>
      </c>
      <c r="C130" t="s">
        <v>6</v>
      </c>
      <c r="D130">
        <v>129</v>
      </c>
      <c r="E130">
        <v>3800</v>
      </c>
      <c r="F130">
        <f t="shared" si="1"/>
        <v>490200</v>
      </c>
      <c r="G130" t="s">
        <v>7</v>
      </c>
    </row>
    <row r="131" spans="1:7" x14ac:dyDescent="0.25">
      <c r="A131">
        <v>130</v>
      </c>
      <c r="B131" t="s">
        <v>5</v>
      </c>
      <c r="C131" t="s">
        <v>6</v>
      </c>
      <c r="D131">
        <v>130</v>
      </c>
      <c r="E131">
        <v>5751</v>
      </c>
      <c r="F131">
        <f t="shared" ref="F131:F194" si="2">D131*E131</f>
        <v>747630</v>
      </c>
      <c r="G131" t="s">
        <v>9</v>
      </c>
    </row>
    <row r="132" spans="1:7" x14ac:dyDescent="0.25">
      <c r="A132">
        <v>131</v>
      </c>
      <c r="B132" t="s">
        <v>18</v>
      </c>
      <c r="C132" t="s">
        <v>11</v>
      </c>
      <c r="D132">
        <v>131</v>
      </c>
      <c r="E132">
        <v>1704</v>
      </c>
      <c r="F132">
        <f t="shared" si="2"/>
        <v>223224</v>
      </c>
      <c r="G132" t="s">
        <v>9</v>
      </c>
    </row>
    <row r="133" spans="1:7" x14ac:dyDescent="0.25">
      <c r="A133">
        <v>132</v>
      </c>
      <c r="B133" t="s">
        <v>10</v>
      </c>
      <c r="C133" t="s">
        <v>11</v>
      </c>
      <c r="D133">
        <v>132</v>
      </c>
      <c r="E133">
        <v>7966</v>
      </c>
      <c r="F133">
        <f t="shared" si="2"/>
        <v>1051512</v>
      </c>
      <c r="G133" t="s">
        <v>16</v>
      </c>
    </row>
    <row r="134" spans="1:7" x14ac:dyDescent="0.25">
      <c r="A134">
        <v>133</v>
      </c>
      <c r="B134" t="s">
        <v>10</v>
      </c>
      <c r="C134" t="s">
        <v>11</v>
      </c>
      <c r="D134">
        <v>133</v>
      </c>
      <c r="E134">
        <v>852</v>
      </c>
      <c r="F134">
        <f t="shared" si="2"/>
        <v>113316</v>
      </c>
      <c r="G134" t="s">
        <v>7</v>
      </c>
    </row>
    <row r="135" spans="1:7" x14ac:dyDescent="0.25">
      <c r="A135">
        <v>134</v>
      </c>
      <c r="B135" t="s">
        <v>13</v>
      </c>
      <c r="C135" t="s">
        <v>6</v>
      </c>
      <c r="D135">
        <v>134</v>
      </c>
      <c r="E135">
        <v>8416</v>
      </c>
      <c r="F135">
        <f t="shared" si="2"/>
        <v>1127744</v>
      </c>
      <c r="G135" t="s">
        <v>16</v>
      </c>
    </row>
    <row r="136" spans="1:7" x14ac:dyDescent="0.25">
      <c r="A136">
        <v>135</v>
      </c>
      <c r="B136" t="s">
        <v>10</v>
      </c>
      <c r="C136" t="s">
        <v>11</v>
      </c>
      <c r="D136">
        <v>135</v>
      </c>
      <c r="E136">
        <v>7144</v>
      </c>
      <c r="F136">
        <f t="shared" si="2"/>
        <v>964440</v>
      </c>
      <c r="G136" t="s">
        <v>19</v>
      </c>
    </row>
    <row r="137" spans="1:7" x14ac:dyDescent="0.25">
      <c r="A137">
        <v>136</v>
      </c>
      <c r="B137" t="s">
        <v>8</v>
      </c>
      <c r="C137" t="s">
        <v>6</v>
      </c>
      <c r="D137">
        <v>136</v>
      </c>
      <c r="E137">
        <v>7854</v>
      </c>
      <c r="F137">
        <f t="shared" si="2"/>
        <v>1068144</v>
      </c>
      <c r="G137" t="s">
        <v>7</v>
      </c>
    </row>
    <row r="138" spans="1:7" x14ac:dyDescent="0.25">
      <c r="A138">
        <v>137</v>
      </c>
      <c r="B138" t="s">
        <v>15</v>
      </c>
      <c r="C138" t="s">
        <v>11</v>
      </c>
      <c r="D138">
        <v>137</v>
      </c>
      <c r="E138">
        <v>859</v>
      </c>
      <c r="F138">
        <f t="shared" si="2"/>
        <v>117683</v>
      </c>
      <c r="G138" t="s">
        <v>7</v>
      </c>
    </row>
    <row r="139" spans="1:7" x14ac:dyDescent="0.25">
      <c r="A139">
        <v>138</v>
      </c>
      <c r="B139" t="s">
        <v>8</v>
      </c>
      <c r="C139" t="s">
        <v>6</v>
      </c>
      <c r="D139">
        <v>138</v>
      </c>
      <c r="E139">
        <v>8049</v>
      </c>
      <c r="F139">
        <f t="shared" si="2"/>
        <v>1110762</v>
      </c>
      <c r="G139" t="s">
        <v>7</v>
      </c>
    </row>
    <row r="140" spans="1:7" x14ac:dyDescent="0.25">
      <c r="A140">
        <v>139</v>
      </c>
      <c r="B140" t="s">
        <v>10</v>
      </c>
      <c r="C140" t="s">
        <v>11</v>
      </c>
      <c r="D140">
        <v>139</v>
      </c>
      <c r="E140">
        <v>2836</v>
      </c>
      <c r="F140">
        <f t="shared" si="2"/>
        <v>394204</v>
      </c>
      <c r="G140" t="s">
        <v>14</v>
      </c>
    </row>
    <row r="141" spans="1:7" x14ac:dyDescent="0.25">
      <c r="A141">
        <v>140</v>
      </c>
      <c r="B141" t="s">
        <v>5</v>
      </c>
      <c r="C141" t="s">
        <v>6</v>
      </c>
      <c r="D141">
        <v>140</v>
      </c>
      <c r="E141">
        <v>1743</v>
      </c>
      <c r="F141">
        <f t="shared" si="2"/>
        <v>244020</v>
      </c>
      <c r="G141" t="s">
        <v>7</v>
      </c>
    </row>
    <row r="142" spans="1:7" x14ac:dyDescent="0.25">
      <c r="A142">
        <v>141</v>
      </c>
      <c r="B142" t="s">
        <v>18</v>
      </c>
      <c r="C142" t="s">
        <v>11</v>
      </c>
      <c r="D142">
        <v>141</v>
      </c>
      <c r="E142">
        <v>3844</v>
      </c>
      <c r="F142">
        <f t="shared" si="2"/>
        <v>542004</v>
      </c>
      <c r="G142" t="s">
        <v>19</v>
      </c>
    </row>
    <row r="143" spans="1:7" x14ac:dyDescent="0.25">
      <c r="A143">
        <v>142</v>
      </c>
      <c r="B143" t="s">
        <v>18</v>
      </c>
      <c r="C143" t="s">
        <v>11</v>
      </c>
      <c r="D143">
        <v>142</v>
      </c>
      <c r="E143">
        <v>7490</v>
      </c>
      <c r="F143">
        <f t="shared" si="2"/>
        <v>1063580</v>
      </c>
      <c r="G143" t="s">
        <v>19</v>
      </c>
    </row>
    <row r="144" spans="1:7" x14ac:dyDescent="0.25">
      <c r="A144">
        <v>143</v>
      </c>
      <c r="B144" t="s">
        <v>8</v>
      </c>
      <c r="C144" t="s">
        <v>6</v>
      </c>
      <c r="D144">
        <v>143</v>
      </c>
      <c r="E144">
        <v>4483</v>
      </c>
      <c r="F144">
        <f t="shared" si="2"/>
        <v>641069</v>
      </c>
      <c r="G144" t="s">
        <v>14</v>
      </c>
    </row>
    <row r="145" spans="1:7" x14ac:dyDescent="0.25">
      <c r="A145">
        <v>144</v>
      </c>
      <c r="B145" t="s">
        <v>18</v>
      </c>
      <c r="C145" t="s">
        <v>11</v>
      </c>
      <c r="D145">
        <v>144</v>
      </c>
      <c r="E145">
        <v>7333</v>
      </c>
      <c r="F145">
        <f t="shared" si="2"/>
        <v>1055952</v>
      </c>
      <c r="G145" t="s">
        <v>12</v>
      </c>
    </row>
    <row r="146" spans="1:7" x14ac:dyDescent="0.25">
      <c r="A146">
        <v>145</v>
      </c>
      <c r="B146" t="s">
        <v>5</v>
      </c>
      <c r="C146" t="s">
        <v>6</v>
      </c>
      <c r="D146">
        <v>145</v>
      </c>
      <c r="E146">
        <v>7654</v>
      </c>
      <c r="F146">
        <f t="shared" si="2"/>
        <v>1109830</v>
      </c>
      <c r="G146" t="s">
        <v>7</v>
      </c>
    </row>
    <row r="147" spans="1:7" x14ac:dyDescent="0.25">
      <c r="A147">
        <v>146</v>
      </c>
      <c r="B147" t="s">
        <v>18</v>
      </c>
      <c r="C147" t="s">
        <v>11</v>
      </c>
      <c r="D147">
        <v>146</v>
      </c>
      <c r="E147">
        <v>3944</v>
      </c>
      <c r="F147">
        <f t="shared" si="2"/>
        <v>575824</v>
      </c>
      <c r="G147" t="s">
        <v>9</v>
      </c>
    </row>
    <row r="148" spans="1:7" x14ac:dyDescent="0.25">
      <c r="A148">
        <v>147</v>
      </c>
      <c r="B148" t="s">
        <v>13</v>
      </c>
      <c r="C148" t="s">
        <v>6</v>
      </c>
      <c r="D148">
        <v>147</v>
      </c>
      <c r="E148">
        <v>5761</v>
      </c>
      <c r="F148">
        <f t="shared" si="2"/>
        <v>846867</v>
      </c>
      <c r="G148" t="s">
        <v>14</v>
      </c>
    </row>
    <row r="149" spans="1:7" x14ac:dyDescent="0.25">
      <c r="A149">
        <v>148</v>
      </c>
      <c r="B149" t="s">
        <v>10</v>
      </c>
      <c r="C149" t="s">
        <v>11</v>
      </c>
      <c r="D149">
        <v>148</v>
      </c>
      <c r="E149">
        <v>6864</v>
      </c>
      <c r="F149">
        <f t="shared" si="2"/>
        <v>1015872</v>
      </c>
      <c r="G149" t="s">
        <v>17</v>
      </c>
    </row>
    <row r="150" spans="1:7" x14ac:dyDescent="0.25">
      <c r="A150">
        <v>149</v>
      </c>
      <c r="B150" t="s">
        <v>10</v>
      </c>
      <c r="C150" t="s">
        <v>11</v>
      </c>
      <c r="D150">
        <v>149</v>
      </c>
      <c r="E150">
        <v>0</v>
      </c>
      <c r="F150">
        <f t="shared" si="2"/>
        <v>0</v>
      </c>
      <c r="G150" t="s">
        <v>14</v>
      </c>
    </row>
    <row r="151" spans="1:7" x14ac:dyDescent="0.25">
      <c r="A151">
        <v>150</v>
      </c>
      <c r="B151" t="s">
        <v>10</v>
      </c>
      <c r="C151" t="s">
        <v>11</v>
      </c>
      <c r="D151">
        <v>150</v>
      </c>
      <c r="E151">
        <v>1841</v>
      </c>
      <c r="F151">
        <f t="shared" si="2"/>
        <v>276150</v>
      </c>
      <c r="G151" t="s">
        <v>7</v>
      </c>
    </row>
    <row r="152" spans="1:7" x14ac:dyDescent="0.25">
      <c r="A152">
        <v>151</v>
      </c>
      <c r="B152" t="s">
        <v>10</v>
      </c>
      <c r="C152" t="s">
        <v>11</v>
      </c>
      <c r="D152">
        <v>151</v>
      </c>
      <c r="E152">
        <v>424</v>
      </c>
      <c r="F152">
        <f t="shared" si="2"/>
        <v>64024</v>
      </c>
      <c r="G152" t="s">
        <v>16</v>
      </c>
    </row>
    <row r="153" spans="1:7" x14ac:dyDescent="0.25">
      <c r="A153">
        <v>152</v>
      </c>
      <c r="B153" t="s">
        <v>10</v>
      </c>
      <c r="C153" t="s">
        <v>11</v>
      </c>
      <c r="D153">
        <v>152</v>
      </c>
      <c r="E153">
        <v>8765</v>
      </c>
      <c r="F153">
        <f t="shared" si="2"/>
        <v>1332280</v>
      </c>
      <c r="G153" t="s">
        <v>9</v>
      </c>
    </row>
    <row r="154" spans="1:7" x14ac:dyDescent="0.25">
      <c r="A154">
        <v>153</v>
      </c>
      <c r="B154" t="s">
        <v>10</v>
      </c>
      <c r="C154" t="s">
        <v>11</v>
      </c>
      <c r="D154">
        <v>153</v>
      </c>
      <c r="E154">
        <v>5583</v>
      </c>
      <c r="F154">
        <f t="shared" si="2"/>
        <v>854199</v>
      </c>
      <c r="G154" t="s">
        <v>7</v>
      </c>
    </row>
    <row r="155" spans="1:7" x14ac:dyDescent="0.25">
      <c r="A155">
        <v>154</v>
      </c>
      <c r="B155" t="s">
        <v>8</v>
      </c>
      <c r="C155" t="s">
        <v>6</v>
      </c>
      <c r="D155">
        <v>154</v>
      </c>
      <c r="E155">
        <v>4390</v>
      </c>
      <c r="F155">
        <f t="shared" si="2"/>
        <v>676060</v>
      </c>
      <c r="G155" t="s">
        <v>17</v>
      </c>
    </row>
    <row r="156" spans="1:7" x14ac:dyDescent="0.25">
      <c r="A156">
        <v>155</v>
      </c>
      <c r="B156" t="s">
        <v>8</v>
      </c>
      <c r="C156" t="s">
        <v>6</v>
      </c>
      <c r="D156">
        <v>155</v>
      </c>
      <c r="E156">
        <v>352</v>
      </c>
      <c r="F156">
        <f t="shared" si="2"/>
        <v>54560</v>
      </c>
      <c r="G156" t="s">
        <v>12</v>
      </c>
    </row>
    <row r="157" spans="1:7" x14ac:dyDescent="0.25">
      <c r="A157">
        <v>156</v>
      </c>
      <c r="B157" t="s">
        <v>18</v>
      </c>
      <c r="C157" t="s">
        <v>11</v>
      </c>
      <c r="D157">
        <v>156</v>
      </c>
      <c r="E157">
        <v>8489</v>
      </c>
      <c r="F157">
        <f t="shared" si="2"/>
        <v>1324284</v>
      </c>
      <c r="G157" t="s">
        <v>7</v>
      </c>
    </row>
    <row r="158" spans="1:7" x14ac:dyDescent="0.25">
      <c r="A158">
        <v>157</v>
      </c>
      <c r="B158" t="s">
        <v>10</v>
      </c>
      <c r="C158" t="s">
        <v>11</v>
      </c>
      <c r="D158">
        <v>157</v>
      </c>
      <c r="E158">
        <v>7090</v>
      </c>
      <c r="F158">
        <f t="shared" si="2"/>
        <v>1113130</v>
      </c>
      <c r="G158" t="s">
        <v>19</v>
      </c>
    </row>
    <row r="159" spans="1:7" x14ac:dyDescent="0.25">
      <c r="A159">
        <v>158</v>
      </c>
      <c r="B159" t="s">
        <v>10</v>
      </c>
      <c r="C159" t="s">
        <v>11</v>
      </c>
      <c r="D159">
        <v>158</v>
      </c>
      <c r="E159">
        <v>7880</v>
      </c>
      <c r="F159">
        <f t="shared" si="2"/>
        <v>1245040</v>
      </c>
      <c r="G159" t="s">
        <v>7</v>
      </c>
    </row>
    <row r="160" spans="1:7" x14ac:dyDescent="0.25">
      <c r="A160">
        <v>159</v>
      </c>
      <c r="B160" t="s">
        <v>15</v>
      </c>
      <c r="C160" t="s">
        <v>11</v>
      </c>
      <c r="D160">
        <v>159</v>
      </c>
      <c r="E160">
        <v>3861</v>
      </c>
      <c r="F160">
        <f t="shared" si="2"/>
        <v>613899</v>
      </c>
      <c r="G160" t="s">
        <v>7</v>
      </c>
    </row>
    <row r="161" spans="1:7" x14ac:dyDescent="0.25">
      <c r="A161">
        <v>160</v>
      </c>
      <c r="B161" t="s">
        <v>8</v>
      </c>
      <c r="C161" t="s">
        <v>6</v>
      </c>
      <c r="D161">
        <v>160</v>
      </c>
      <c r="E161">
        <v>7927</v>
      </c>
      <c r="F161">
        <f t="shared" si="2"/>
        <v>1268320</v>
      </c>
      <c r="G161" t="s">
        <v>14</v>
      </c>
    </row>
    <row r="162" spans="1:7" x14ac:dyDescent="0.25">
      <c r="A162">
        <v>161</v>
      </c>
      <c r="B162" t="s">
        <v>10</v>
      </c>
      <c r="C162" t="s">
        <v>11</v>
      </c>
      <c r="D162">
        <v>161</v>
      </c>
      <c r="E162">
        <v>6162</v>
      </c>
      <c r="F162">
        <f t="shared" si="2"/>
        <v>992082</v>
      </c>
      <c r="G162" t="s">
        <v>7</v>
      </c>
    </row>
    <row r="163" spans="1:7" x14ac:dyDescent="0.25">
      <c r="A163">
        <v>162</v>
      </c>
      <c r="B163" t="s">
        <v>20</v>
      </c>
      <c r="C163" t="s">
        <v>11</v>
      </c>
      <c r="D163">
        <v>162</v>
      </c>
      <c r="E163">
        <v>5523</v>
      </c>
      <c r="F163">
        <f t="shared" si="2"/>
        <v>894726</v>
      </c>
      <c r="G163" t="s">
        <v>16</v>
      </c>
    </row>
    <row r="164" spans="1:7" x14ac:dyDescent="0.25">
      <c r="A164">
        <v>163</v>
      </c>
      <c r="B164" t="s">
        <v>8</v>
      </c>
      <c r="C164" t="s">
        <v>6</v>
      </c>
      <c r="D164">
        <v>163</v>
      </c>
      <c r="E164">
        <v>5936</v>
      </c>
      <c r="F164">
        <f t="shared" si="2"/>
        <v>967568</v>
      </c>
      <c r="G164" t="s">
        <v>9</v>
      </c>
    </row>
    <row r="165" spans="1:7" x14ac:dyDescent="0.25">
      <c r="A165">
        <v>164</v>
      </c>
      <c r="B165" t="s">
        <v>5</v>
      </c>
      <c r="C165" t="s">
        <v>6</v>
      </c>
      <c r="D165">
        <v>164</v>
      </c>
      <c r="E165">
        <v>7251</v>
      </c>
      <c r="F165">
        <f t="shared" si="2"/>
        <v>1189164</v>
      </c>
      <c r="G165" t="s">
        <v>14</v>
      </c>
    </row>
    <row r="166" spans="1:7" x14ac:dyDescent="0.25">
      <c r="A166">
        <v>165</v>
      </c>
      <c r="B166" t="s">
        <v>15</v>
      </c>
      <c r="C166" t="s">
        <v>11</v>
      </c>
      <c r="D166">
        <v>165</v>
      </c>
      <c r="E166">
        <v>0</v>
      </c>
      <c r="F166">
        <f t="shared" si="2"/>
        <v>0</v>
      </c>
      <c r="G166" t="s">
        <v>16</v>
      </c>
    </row>
    <row r="167" spans="1:7" x14ac:dyDescent="0.25">
      <c r="A167">
        <v>166</v>
      </c>
      <c r="B167" t="s">
        <v>10</v>
      </c>
      <c r="C167" t="s">
        <v>11</v>
      </c>
      <c r="D167">
        <v>166</v>
      </c>
      <c r="E167">
        <v>3210</v>
      </c>
      <c r="F167">
        <f t="shared" si="2"/>
        <v>532860</v>
      </c>
      <c r="G167" t="s">
        <v>14</v>
      </c>
    </row>
    <row r="168" spans="1:7" x14ac:dyDescent="0.25">
      <c r="A168">
        <v>167</v>
      </c>
      <c r="B168" t="s">
        <v>5</v>
      </c>
      <c r="C168" t="s">
        <v>6</v>
      </c>
      <c r="D168">
        <v>167</v>
      </c>
      <c r="E168">
        <v>682</v>
      </c>
      <c r="F168">
        <f t="shared" si="2"/>
        <v>113894</v>
      </c>
      <c r="G168" t="s">
        <v>14</v>
      </c>
    </row>
    <row r="169" spans="1:7" x14ac:dyDescent="0.25">
      <c r="A169">
        <v>168</v>
      </c>
      <c r="B169" t="s">
        <v>10</v>
      </c>
      <c r="C169" t="s">
        <v>11</v>
      </c>
      <c r="D169">
        <v>168</v>
      </c>
      <c r="E169">
        <v>793</v>
      </c>
      <c r="F169">
        <f t="shared" si="2"/>
        <v>133224</v>
      </c>
      <c r="G169" t="s">
        <v>16</v>
      </c>
    </row>
    <row r="170" spans="1:7" x14ac:dyDescent="0.25">
      <c r="A170">
        <v>169</v>
      </c>
      <c r="B170" t="s">
        <v>5</v>
      </c>
      <c r="C170" t="s">
        <v>6</v>
      </c>
      <c r="D170">
        <v>169</v>
      </c>
      <c r="E170">
        <v>5346</v>
      </c>
      <c r="F170">
        <f t="shared" si="2"/>
        <v>903474</v>
      </c>
      <c r="G170" t="s">
        <v>14</v>
      </c>
    </row>
    <row r="171" spans="1:7" x14ac:dyDescent="0.25">
      <c r="A171">
        <v>170</v>
      </c>
      <c r="B171" t="s">
        <v>10</v>
      </c>
      <c r="C171" t="s">
        <v>11</v>
      </c>
      <c r="D171">
        <v>170</v>
      </c>
      <c r="E171">
        <v>7103</v>
      </c>
      <c r="F171">
        <f t="shared" si="2"/>
        <v>1207510</v>
      </c>
      <c r="G171" t="s">
        <v>17</v>
      </c>
    </row>
    <row r="172" spans="1:7" x14ac:dyDescent="0.25">
      <c r="A172">
        <v>171</v>
      </c>
      <c r="B172" t="s">
        <v>5</v>
      </c>
      <c r="C172" t="s">
        <v>6</v>
      </c>
      <c r="D172">
        <v>171</v>
      </c>
      <c r="E172">
        <v>4603</v>
      </c>
      <c r="F172">
        <f t="shared" si="2"/>
        <v>787113</v>
      </c>
      <c r="G172" t="s">
        <v>7</v>
      </c>
    </row>
    <row r="173" spans="1:7" x14ac:dyDescent="0.25">
      <c r="A173">
        <v>172</v>
      </c>
      <c r="B173" t="s">
        <v>18</v>
      </c>
      <c r="C173" t="s">
        <v>11</v>
      </c>
      <c r="D173">
        <v>172</v>
      </c>
      <c r="E173">
        <v>8160</v>
      </c>
      <c r="F173">
        <f t="shared" si="2"/>
        <v>1403520</v>
      </c>
      <c r="G173" t="s">
        <v>19</v>
      </c>
    </row>
    <row r="174" spans="1:7" x14ac:dyDescent="0.25">
      <c r="A174">
        <v>173</v>
      </c>
      <c r="B174" t="s">
        <v>18</v>
      </c>
      <c r="C174" t="s">
        <v>11</v>
      </c>
      <c r="D174">
        <v>173</v>
      </c>
      <c r="E174">
        <v>7171</v>
      </c>
      <c r="F174">
        <f t="shared" si="2"/>
        <v>1240583</v>
      </c>
      <c r="G174" t="s">
        <v>9</v>
      </c>
    </row>
    <row r="175" spans="1:7" x14ac:dyDescent="0.25">
      <c r="A175">
        <v>174</v>
      </c>
      <c r="B175" t="s">
        <v>10</v>
      </c>
      <c r="C175" t="s">
        <v>11</v>
      </c>
      <c r="D175">
        <v>174</v>
      </c>
      <c r="E175">
        <v>3552</v>
      </c>
      <c r="F175">
        <f t="shared" si="2"/>
        <v>618048</v>
      </c>
      <c r="G175" t="s">
        <v>17</v>
      </c>
    </row>
    <row r="176" spans="1:7" x14ac:dyDescent="0.25">
      <c r="A176">
        <v>175</v>
      </c>
      <c r="B176" t="s">
        <v>10</v>
      </c>
      <c r="C176" t="s">
        <v>11</v>
      </c>
      <c r="D176">
        <v>175</v>
      </c>
      <c r="E176">
        <v>7273</v>
      </c>
      <c r="F176">
        <f t="shared" si="2"/>
        <v>1272775</v>
      </c>
      <c r="G176" t="s">
        <v>16</v>
      </c>
    </row>
    <row r="177" spans="1:7" x14ac:dyDescent="0.25">
      <c r="A177">
        <v>176</v>
      </c>
      <c r="B177" t="s">
        <v>10</v>
      </c>
      <c r="C177" t="s">
        <v>11</v>
      </c>
      <c r="D177">
        <v>176</v>
      </c>
      <c r="E177">
        <v>2402</v>
      </c>
      <c r="F177">
        <f t="shared" si="2"/>
        <v>422752</v>
      </c>
      <c r="G177" t="s">
        <v>14</v>
      </c>
    </row>
    <row r="178" spans="1:7" x14ac:dyDescent="0.25">
      <c r="A178">
        <v>177</v>
      </c>
      <c r="B178" t="s">
        <v>10</v>
      </c>
      <c r="C178" t="s">
        <v>11</v>
      </c>
      <c r="D178">
        <v>177</v>
      </c>
      <c r="E178">
        <v>1197</v>
      </c>
      <c r="F178">
        <f t="shared" si="2"/>
        <v>211869</v>
      </c>
      <c r="G178" t="s">
        <v>16</v>
      </c>
    </row>
    <row r="179" spans="1:7" x14ac:dyDescent="0.25">
      <c r="A179">
        <v>178</v>
      </c>
      <c r="B179" t="s">
        <v>13</v>
      </c>
      <c r="C179" t="s">
        <v>6</v>
      </c>
      <c r="D179">
        <v>178</v>
      </c>
      <c r="E179">
        <v>5015</v>
      </c>
      <c r="F179">
        <f t="shared" si="2"/>
        <v>892670</v>
      </c>
      <c r="G179" t="s">
        <v>16</v>
      </c>
    </row>
    <row r="180" spans="1:7" x14ac:dyDescent="0.25">
      <c r="A180">
        <v>179</v>
      </c>
      <c r="B180" t="s">
        <v>15</v>
      </c>
      <c r="C180" t="s">
        <v>11</v>
      </c>
      <c r="D180">
        <v>179</v>
      </c>
      <c r="E180">
        <v>5818</v>
      </c>
      <c r="F180">
        <f t="shared" si="2"/>
        <v>1041422</v>
      </c>
      <c r="G180" t="s">
        <v>7</v>
      </c>
    </row>
    <row r="181" spans="1:7" x14ac:dyDescent="0.25">
      <c r="A181">
        <v>180</v>
      </c>
      <c r="B181" t="s">
        <v>10</v>
      </c>
      <c r="C181" t="s">
        <v>11</v>
      </c>
      <c r="D181">
        <v>180</v>
      </c>
      <c r="E181">
        <v>4399</v>
      </c>
      <c r="F181">
        <f t="shared" si="2"/>
        <v>791820</v>
      </c>
      <c r="G181" t="s">
        <v>9</v>
      </c>
    </row>
    <row r="182" spans="1:7" x14ac:dyDescent="0.25">
      <c r="A182">
        <v>181</v>
      </c>
      <c r="B182" t="s">
        <v>5</v>
      </c>
      <c r="C182" t="s">
        <v>6</v>
      </c>
      <c r="D182">
        <v>181</v>
      </c>
      <c r="E182">
        <v>3011</v>
      </c>
      <c r="F182">
        <f t="shared" si="2"/>
        <v>544991</v>
      </c>
      <c r="G182" t="s">
        <v>7</v>
      </c>
    </row>
    <row r="183" spans="1:7" x14ac:dyDescent="0.25">
      <c r="A183">
        <v>182</v>
      </c>
      <c r="B183" t="s">
        <v>18</v>
      </c>
      <c r="C183" t="s">
        <v>11</v>
      </c>
      <c r="D183">
        <v>182</v>
      </c>
      <c r="E183">
        <v>4715</v>
      </c>
      <c r="F183">
        <f t="shared" si="2"/>
        <v>858130</v>
      </c>
      <c r="G183" t="s">
        <v>9</v>
      </c>
    </row>
    <row r="184" spans="1:7" x14ac:dyDescent="0.25">
      <c r="A184">
        <v>183</v>
      </c>
      <c r="B184" t="s">
        <v>18</v>
      </c>
      <c r="C184" t="s">
        <v>11</v>
      </c>
      <c r="D184">
        <v>183</v>
      </c>
      <c r="E184">
        <v>5321</v>
      </c>
      <c r="F184">
        <f t="shared" si="2"/>
        <v>973743</v>
      </c>
      <c r="G184" t="s">
        <v>19</v>
      </c>
    </row>
    <row r="185" spans="1:7" x14ac:dyDescent="0.25">
      <c r="A185">
        <v>184</v>
      </c>
      <c r="B185" t="s">
        <v>10</v>
      </c>
      <c r="C185" t="s">
        <v>11</v>
      </c>
      <c r="D185">
        <v>184</v>
      </c>
      <c r="E185">
        <v>8894</v>
      </c>
      <c r="F185">
        <f t="shared" si="2"/>
        <v>1636496</v>
      </c>
      <c r="G185" t="s">
        <v>7</v>
      </c>
    </row>
    <row r="186" spans="1:7" x14ac:dyDescent="0.25">
      <c r="A186">
        <v>185</v>
      </c>
      <c r="B186" t="s">
        <v>5</v>
      </c>
      <c r="C186" t="s">
        <v>6</v>
      </c>
      <c r="D186">
        <v>185</v>
      </c>
      <c r="E186">
        <v>4846</v>
      </c>
      <c r="F186">
        <f t="shared" si="2"/>
        <v>896510</v>
      </c>
      <c r="G186" t="s">
        <v>9</v>
      </c>
    </row>
    <row r="187" spans="1:7" x14ac:dyDescent="0.25">
      <c r="A187">
        <v>186</v>
      </c>
      <c r="B187" t="s">
        <v>8</v>
      </c>
      <c r="C187" t="s">
        <v>6</v>
      </c>
      <c r="D187">
        <v>186</v>
      </c>
      <c r="E187">
        <v>284</v>
      </c>
      <c r="F187">
        <f t="shared" si="2"/>
        <v>52824</v>
      </c>
      <c r="G187" t="s">
        <v>14</v>
      </c>
    </row>
    <row r="188" spans="1:7" x14ac:dyDescent="0.25">
      <c r="A188">
        <v>187</v>
      </c>
      <c r="B188" t="s">
        <v>15</v>
      </c>
      <c r="C188" t="s">
        <v>11</v>
      </c>
      <c r="D188">
        <v>187</v>
      </c>
      <c r="E188">
        <v>8283</v>
      </c>
      <c r="F188">
        <f t="shared" si="2"/>
        <v>1548921</v>
      </c>
      <c r="G188" t="s">
        <v>9</v>
      </c>
    </row>
    <row r="189" spans="1:7" x14ac:dyDescent="0.25">
      <c r="A189">
        <v>188</v>
      </c>
      <c r="B189" t="s">
        <v>15</v>
      </c>
      <c r="C189" t="s">
        <v>11</v>
      </c>
      <c r="D189">
        <v>188</v>
      </c>
      <c r="E189">
        <v>9990</v>
      </c>
      <c r="F189">
        <f t="shared" si="2"/>
        <v>1878120</v>
      </c>
      <c r="G189" t="s">
        <v>12</v>
      </c>
    </row>
    <row r="190" spans="1:7" x14ac:dyDescent="0.25">
      <c r="A190">
        <v>189</v>
      </c>
      <c r="B190" t="s">
        <v>10</v>
      </c>
      <c r="C190" t="s">
        <v>11</v>
      </c>
      <c r="D190">
        <v>189</v>
      </c>
      <c r="E190">
        <v>0</v>
      </c>
      <c r="F190">
        <f t="shared" si="2"/>
        <v>0</v>
      </c>
      <c r="G190" t="s">
        <v>16</v>
      </c>
    </row>
    <row r="191" spans="1:7" x14ac:dyDescent="0.25">
      <c r="A191">
        <v>190</v>
      </c>
      <c r="B191" t="s">
        <v>18</v>
      </c>
      <c r="C191" t="s">
        <v>11</v>
      </c>
      <c r="D191">
        <v>190</v>
      </c>
      <c r="E191">
        <v>1942</v>
      </c>
      <c r="F191">
        <f t="shared" si="2"/>
        <v>368980</v>
      </c>
      <c r="G191" t="s">
        <v>19</v>
      </c>
    </row>
    <row r="192" spans="1:7" x14ac:dyDescent="0.25">
      <c r="A192">
        <v>191</v>
      </c>
      <c r="B192" t="s">
        <v>10</v>
      </c>
      <c r="C192" t="s">
        <v>11</v>
      </c>
      <c r="D192">
        <v>191</v>
      </c>
      <c r="E192">
        <v>7223</v>
      </c>
      <c r="F192">
        <f t="shared" si="2"/>
        <v>1379593</v>
      </c>
      <c r="G192" t="s">
        <v>7</v>
      </c>
    </row>
    <row r="193" spans="1:7" x14ac:dyDescent="0.25">
      <c r="A193">
        <v>192</v>
      </c>
      <c r="B193" t="s">
        <v>5</v>
      </c>
      <c r="C193" t="s">
        <v>6</v>
      </c>
      <c r="D193">
        <v>192</v>
      </c>
      <c r="E193">
        <v>4673</v>
      </c>
      <c r="F193">
        <f t="shared" si="2"/>
        <v>897216</v>
      </c>
      <c r="G193" t="s">
        <v>7</v>
      </c>
    </row>
    <row r="194" spans="1:7" x14ac:dyDescent="0.25">
      <c r="A194">
        <v>193</v>
      </c>
      <c r="B194" t="s">
        <v>5</v>
      </c>
      <c r="C194" t="s">
        <v>6</v>
      </c>
      <c r="D194">
        <v>193</v>
      </c>
      <c r="E194">
        <v>9104</v>
      </c>
      <c r="F194">
        <f t="shared" si="2"/>
        <v>1757072</v>
      </c>
      <c r="G194" t="s">
        <v>19</v>
      </c>
    </row>
    <row r="195" spans="1:7" x14ac:dyDescent="0.25">
      <c r="A195">
        <v>194</v>
      </c>
      <c r="B195" t="s">
        <v>18</v>
      </c>
      <c r="C195" t="s">
        <v>11</v>
      </c>
      <c r="D195">
        <v>194</v>
      </c>
      <c r="E195">
        <v>6078</v>
      </c>
      <c r="F195">
        <f t="shared" ref="F195:F214" si="3">D195*E195</f>
        <v>1179132</v>
      </c>
      <c r="G195" t="s">
        <v>7</v>
      </c>
    </row>
    <row r="196" spans="1:7" x14ac:dyDescent="0.25">
      <c r="A196">
        <v>195</v>
      </c>
      <c r="B196" t="s">
        <v>13</v>
      </c>
      <c r="C196" t="s">
        <v>6</v>
      </c>
      <c r="D196">
        <v>195</v>
      </c>
      <c r="E196">
        <v>3278</v>
      </c>
      <c r="F196">
        <f t="shared" si="3"/>
        <v>639210</v>
      </c>
      <c r="G196" t="s">
        <v>14</v>
      </c>
    </row>
    <row r="197" spans="1:7" x14ac:dyDescent="0.25">
      <c r="A197">
        <v>196</v>
      </c>
      <c r="B197" t="s">
        <v>10</v>
      </c>
      <c r="C197" t="s">
        <v>11</v>
      </c>
      <c r="D197">
        <v>196</v>
      </c>
      <c r="E197">
        <v>136</v>
      </c>
      <c r="F197">
        <f t="shared" si="3"/>
        <v>26656</v>
      </c>
      <c r="G197" t="s">
        <v>12</v>
      </c>
    </row>
    <row r="198" spans="1:7" x14ac:dyDescent="0.25">
      <c r="A198">
        <v>197</v>
      </c>
      <c r="B198" t="s">
        <v>10</v>
      </c>
      <c r="C198" t="s">
        <v>11</v>
      </c>
      <c r="D198">
        <v>197</v>
      </c>
      <c r="E198">
        <v>8377</v>
      </c>
      <c r="F198">
        <f t="shared" si="3"/>
        <v>1650269</v>
      </c>
      <c r="G198" t="s">
        <v>16</v>
      </c>
    </row>
    <row r="199" spans="1:7" x14ac:dyDescent="0.25">
      <c r="A199">
        <v>198</v>
      </c>
      <c r="B199" t="s">
        <v>10</v>
      </c>
      <c r="C199" t="s">
        <v>11</v>
      </c>
      <c r="D199">
        <v>198</v>
      </c>
      <c r="E199">
        <v>2382</v>
      </c>
      <c r="F199">
        <f t="shared" si="3"/>
        <v>471636</v>
      </c>
      <c r="G199" t="s">
        <v>7</v>
      </c>
    </row>
    <row r="200" spans="1:7" x14ac:dyDescent="0.25">
      <c r="A200">
        <v>199</v>
      </c>
      <c r="B200" t="s">
        <v>10</v>
      </c>
      <c r="C200" t="s">
        <v>11</v>
      </c>
      <c r="D200">
        <v>199</v>
      </c>
      <c r="E200">
        <v>8702</v>
      </c>
      <c r="F200">
        <f t="shared" si="3"/>
        <v>1731698</v>
      </c>
      <c r="G200" t="s">
        <v>14</v>
      </c>
    </row>
    <row r="201" spans="1:7" x14ac:dyDescent="0.25">
      <c r="A201">
        <v>200</v>
      </c>
      <c r="B201" t="s">
        <v>10</v>
      </c>
      <c r="C201" t="s">
        <v>11</v>
      </c>
      <c r="D201">
        <v>200</v>
      </c>
      <c r="E201">
        <v>5021</v>
      </c>
      <c r="F201">
        <f t="shared" si="3"/>
        <v>1004200</v>
      </c>
      <c r="G201" t="s">
        <v>7</v>
      </c>
    </row>
    <row r="202" spans="1:7" x14ac:dyDescent="0.25">
      <c r="A202">
        <v>201</v>
      </c>
      <c r="B202" t="s">
        <v>18</v>
      </c>
      <c r="C202" t="s">
        <v>11</v>
      </c>
      <c r="D202">
        <v>201</v>
      </c>
      <c r="E202">
        <v>1760</v>
      </c>
      <c r="F202">
        <f t="shared" si="3"/>
        <v>353760</v>
      </c>
      <c r="G202" t="s">
        <v>16</v>
      </c>
    </row>
    <row r="203" spans="1:7" x14ac:dyDescent="0.25">
      <c r="A203">
        <v>202</v>
      </c>
      <c r="B203" t="s">
        <v>10</v>
      </c>
      <c r="C203" t="s">
        <v>11</v>
      </c>
      <c r="D203">
        <v>202</v>
      </c>
      <c r="E203">
        <v>4766</v>
      </c>
      <c r="F203">
        <f t="shared" si="3"/>
        <v>962732</v>
      </c>
      <c r="G203" t="s">
        <v>14</v>
      </c>
    </row>
    <row r="204" spans="1:7" x14ac:dyDescent="0.25">
      <c r="A204">
        <v>203</v>
      </c>
      <c r="B204" t="s">
        <v>13</v>
      </c>
      <c r="C204" t="s">
        <v>6</v>
      </c>
      <c r="D204">
        <v>203</v>
      </c>
      <c r="E204">
        <v>1541</v>
      </c>
      <c r="F204">
        <f t="shared" si="3"/>
        <v>312823</v>
      </c>
      <c r="G204" t="s">
        <v>9</v>
      </c>
    </row>
    <row r="205" spans="1:7" x14ac:dyDescent="0.25">
      <c r="A205">
        <v>204</v>
      </c>
      <c r="B205" t="s">
        <v>15</v>
      </c>
      <c r="C205" t="s">
        <v>11</v>
      </c>
      <c r="D205">
        <v>204</v>
      </c>
      <c r="E205">
        <v>2782</v>
      </c>
      <c r="F205">
        <f t="shared" si="3"/>
        <v>567528</v>
      </c>
      <c r="G205" t="s">
        <v>9</v>
      </c>
    </row>
    <row r="206" spans="1:7" x14ac:dyDescent="0.25">
      <c r="A206">
        <v>205</v>
      </c>
      <c r="B206" t="s">
        <v>18</v>
      </c>
      <c r="C206" t="s">
        <v>11</v>
      </c>
      <c r="D206">
        <v>205</v>
      </c>
      <c r="E206">
        <v>2455</v>
      </c>
      <c r="F206">
        <f t="shared" si="3"/>
        <v>503275</v>
      </c>
      <c r="G206" t="s">
        <v>12</v>
      </c>
    </row>
    <row r="207" spans="1:7" x14ac:dyDescent="0.25">
      <c r="A207">
        <v>206</v>
      </c>
      <c r="B207" t="s">
        <v>18</v>
      </c>
      <c r="C207" t="s">
        <v>11</v>
      </c>
      <c r="D207">
        <v>206</v>
      </c>
      <c r="E207">
        <v>4512</v>
      </c>
      <c r="F207">
        <f t="shared" si="3"/>
        <v>929472</v>
      </c>
      <c r="G207" t="s">
        <v>17</v>
      </c>
    </row>
    <row r="208" spans="1:7" x14ac:dyDescent="0.25">
      <c r="A208">
        <v>207</v>
      </c>
      <c r="B208" t="s">
        <v>18</v>
      </c>
      <c r="C208" t="s">
        <v>11</v>
      </c>
      <c r="D208">
        <v>207</v>
      </c>
      <c r="E208">
        <v>8752</v>
      </c>
      <c r="F208">
        <f t="shared" si="3"/>
        <v>1811664</v>
      </c>
      <c r="G208" t="s">
        <v>14</v>
      </c>
    </row>
    <row r="209" spans="1:7" x14ac:dyDescent="0.25">
      <c r="A209">
        <v>208</v>
      </c>
      <c r="B209" t="s">
        <v>5</v>
      </c>
      <c r="C209" t="s">
        <v>6</v>
      </c>
      <c r="D209">
        <v>208</v>
      </c>
      <c r="E209">
        <v>9127</v>
      </c>
      <c r="F209">
        <f t="shared" si="3"/>
        <v>1898416</v>
      </c>
      <c r="G209" t="s">
        <v>7</v>
      </c>
    </row>
    <row r="210" spans="1:7" x14ac:dyDescent="0.25">
      <c r="A210">
        <v>209</v>
      </c>
      <c r="B210" t="s">
        <v>18</v>
      </c>
      <c r="C210" t="s">
        <v>11</v>
      </c>
      <c r="D210">
        <v>209</v>
      </c>
      <c r="E210">
        <v>1777</v>
      </c>
      <c r="F210">
        <f t="shared" si="3"/>
        <v>371393</v>
      </c>
      <c r="G210" t="s">
        <v>19</v>
      </c>
    </row>
    <row r="211" spans="1:7" x14ac:dyDescent="0.25">
      <c r="A211">
        <v>210</v>
      </c>
      <c r="B211" t="s">
        <v>13</v>
      </c>
      <c r="C211" t="s">
        <v>6</v>
      </c>
      <c r="D211">
        <v>210</v>
      </c>
      <c r="E211">
        <v>680</v>
      </c>
      <c r="F211">
        <f t="shared" si="3"/>
        <v>142800</v>
      </c>
      <c r="G211" t="s">
        <v>19</v>
      </c>
    </row>
    <row r="212" spans="1:7" x14ac:dyDescent="0.25">
      <c r="A212">
        <v>211</v>
      </c>
      <c r="B212" t="s">
        <v>15</v>
      </c>
      <c r="C212" t="s">
        <v>11</v>
      </c>
      <c r="D212">
        <v>211</v>
      </c>
      <c r="E212">
        <v>958</v>
      </c>
      <c r="F212">
        <f t="shared" si="3"/>
        <v>202138</v>
      </c>
      <c r="G212" t="s">
        <v>7</v>
      </c>
    </row>
    <row r="213" spans="1:7" x14ac:dyDescent="0.25">
      <c r="A213">
        <v>212</v>
      </c>
      <c r="B213" t="s">
        <v>5</v>
      </c>
      <c r="C213" t="s">
        <v>6</v>
      </c>
      <c r="D213">
        <v>212</v>
      </c>
      <c r="E213">
        <v>2613</v>
      </c>
      <c r="F213">
        <f t="shared" si="3"/>
        <v>553956</v>
      </c>
      <c r="G213" t="s">
        <v>16</v>
      </c>
    </row>
    <row r="214" spans="1:7" x14ac:dyDescent="0.25">
      <c r="A214">
        <v>213</v>
      </c>
      <c r="B214" t="s">
        <v>5</v>
      </c>
      <c r="C214" t="s">
        <v>6</v>
      </c>
      <c r="D214">
        <v>213</v>
      </c>
      <c r="E214">
        <v>0</v>
      </c>
      <c r="F214">
        <f t="shared" si="3"/>
        <v>0</v>
      </c>
      <c r="G214" t="s">
        <v>16</v>
      </c>
    </row>
  </sheetData>
  <mergeCells count="2">
    <mergeCell ref="M22:R25"/>
    <mergeCell ref="M27:R30"/>
  </mergeCells>
  <pageMargins left="0.7" right="0.7" top="0.75" bottom="0.75" header="0.3" footer="0.3"/>
  <pageSetup orientation="portrait" r:id="rId1"/>
  <ignoredErrors>
    <ignoredError sqref="J16:J17 J14 J18 J21:J32 J34" calculatedColumn="1"/>
    <ignoredError sqref="J33" formulaRange="1" calculatedColum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2019-08-08T09:04:55Z</dcterms:modified>
</cp:coreProperties>
</file>