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hat-if Analysis" sheetId="1" r:id="rId1"/>
    <sheet name="Forecast Graph" sheetId="4" r:id="rId2"/>
    <sheet name="Forecasting a model" sheetId="2" r:id="rId3"/>
  </sheets>
  <definedNames>
    <definedName name="Datesheet1">'Forecasting a model'!$A$3:$A$32</definedName>
    <definedName name="Units_Sold">'Forecasting a model'!$B$3:$B$32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32" i="2"/>
  <c r="C31" i="2"/>
  <c r="C30" i="2"/>
  <c r="C29" i="2"/>
  <c r="C28" i="2"/>
  <c r="C27" i="2"/>
  <c r="C23" i="2"/>
  <c r="C22" i="2"/>
  <c r="C21" i="2"/>
  <c r="C20" i="2"/>
  <c r="C19" i="2"/>
  <c r="C18" i="2"/>
  <c r="C17" i="2"/>
  <c r="C16" i="2"/>
  <c r="C15" i="2"/>
  <c r="C11" i="2"/>
  <c r="C10" i="2"/>
  <c r="C9" i="2"/>
  <c r="C7" i="2"/>
  <c r="C6" i="2"/>
  <c r="C5" i="2"/>
  <c r="C4" i="2"/>
  <c r="C3" i="2"/>
  <c r="B3" i="2"/>
  <c r="B31" i="2"/>
  <c r="B5" i="2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2" i="2"/>
  <c r="B22" i="1"/>
  <c r="E17" i="1" s="1"/>
  <c r="H9" i="1"/>
  <c r="D9" i="1"/>
  <c r="B44" i="2"/>
  <c r="C32" i="4"/>
  <c r="C36" i="4"/>
  <c r="C40" i="4"/>
  <c r="C44" i="4"/>
  <c r="C48" i="4"/>
  <c r="C52" i="4"/>
  <c r="C37" i="4"/>
  <c r="C45" i="4"/>
  <c r="C49" i="4"/>
  <c r="C33" i="4"/>
  <c r="C41" i="4"/>
  <c r="C53" i="4"/>
  <c r="C34" i="4"/>
  <c r="C38" i="4"/>
  <c r="C42" i="4"/>
  <c r="C46" i="4"/>
  <c r="C50" i="4"/>
  <c r="C54" i="4"/>
  <c r="C35" i="4"/>
  <c r="C39" i="4"/>
  <c r="C43" i="4"/>
  <c r="C47" i="4"/>
  <c r="C51" i="4"/>
  <c r="C55" i="4"/>
  <c r="D36" i="2"/>
  <c r="D40" i="2"/>
  <c r="D38" i="2"/>
  <c r="D39" i="2"/>
  <c r="D37" i="2"/>
  <c r="D35" i="2"/>
  <c r="B43" i="2"/>
  <c r="C36" i="2"/>
  <c r="C40" i="2"/>
  <c r="C38" i="2"/>
  <c r="C39" i="2"/>
  <c r="C37" i="2"/>
  <c r="C35" i="2"/>
  <c r="B35" i="2" l="1"/>
  <c r="F35" i="2" s="1"/>
  <c r="B36" i="2"/>
  <c r="B39" i="2"/>
  <c r="B37" i="2"/>
  <c r="B38" i="2"/>
  <c r="B40" i="2"/>
  <c r="H23" i="1"/>
  <c r="H17" i="1"/>
  <c r="D55" i="4"/>
  <c r="D47" i="4"/>
  <c r="D39" i="4"/>
  <c r="D54" i="4"/>
  <c r="D46" i="4"/>
  <c r="D38" i="4"/>
  <c r="D53" i="4"/>
  <c r="D33" i="4"/>
  <c r="D45" i="4"/>
  <c r="D52" i="4"/>
  <c r="D44" i="4"/>
  <c r="D36" i="4"/>
  <c r="E32" i="4"/>
  <c r="E55" i="4"/>
  <c r="E47" i="4"/>
  <c r="E39" i="4"/>
  <c r="E54" i="4"/>
  <c r="E46" i="4"/>
  <c r="E38" i="4"/>
  <c r="E53" i="4"/>
  <c r="E33" i="4"/>
  <c r="E45" i="4"/>
  <c r="E52" i="4"/>
  <c r="E44" i="4"/>
  <c r="E36" i="4"/>
  <c r="D51" i="4"/>
  <c r="D43" i="4"/>
  <c r="D35" i="4"/>
  <c r="D50" i="4"/>
  <c r="D42" i="4"/>
  <c r="D34" i="4"/>
  <c r="D41" i="4"/>
  <c r="D49" i="4"/>
  <c r="D37" i="4"/>
  <c r="D48" i="4"/>
  <c r="D40" i="4"/>
  <c r="D32" i="4"/>
  <c r="E51" i="4"/>
  <c r="E43" i="4"/>
  <c r="E35" i="4"/>
  <c r="E50" i="4"/>
  <c r="E42" i="4"/>
  <c r="E34" i="4"/>
  <c r="E41" i="4"/>
  <c r="E49" i="4"/>
  <c r="E37" i="4"/>
  <c r="E48" i="4"/>
  <c r="E40" i="4"/>
  <c r="E37" i="2" l="1"/>
  <c r="F37" i="2"/>
  <c r="E39" i="2"/>
  <c r="F39" i="2"/>
  <c r="E38" i="2"/>
  <c r="F38" i="2"/>
  <c r="E40" i="2"/>
  <c r="F40" i="2"/>
  <c r="E36" i="2"/>
  <c r="F36" i="2"/>
  <c r="E35" i="2"/>
</calcChain>
</file>

<file path=xl/sharedStrings.xml><?xml version="1.0" encoding="utf-8"?>
<sst xmlns="http://schemas.openxmlformats.org/spreadsheetml/2006/main" count="44" uniqueCount="24">
  <si>
    <t>Input</t>
  </si>
  <si>
    <t>Product1</t>
  </si>
  <si>
    <t>Units</t>
  </si>
  <si>
    <t>Price</t>
  </si>
  <si>
    <t>Revenue</t>
  </si>
  <si>
    <t>Goal</t>
  </si>
  <si>
    <t>GOAL SEEK</t>
  </si>
  <si>
    <t>What-if analysis</t>
  </si>
  <si>
    <t>Scenario Manager</t>
  </si>
  <si>
    <t>1-D DataTable</t>
  </si>
  <si>
    <t>(Column)</t>
  </si>
  <si>
    <t>(Row)</t>
  </si>
  <si>
    <t>2-D DataTable</t>
  </si>
  <si>
    <t>Date</t>
  </si>
  <si>
    <t>Units Sold</t>
  </si>
  <si>
    <t>Linear</t>
  </si>
  <si>
    <t>Seasonality</t>
  </si>
  <si>
    <t>Forecast(Units Sold)</t>
  </si>
  <si>
    <t>Lower Confidence Bound(Units Sold)</t>
  </si>
  <si>
    <t>Upper Confidence Bound(Units Sold)</t>
  </si>
  <si>
    <t>Confidence</t>
  </si>
  <si>
    <t>Upper Bound</t>
  </si>
  <si>
    <t>Lower Bound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</si>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</sst>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17" fontId="0" fillId="0" borderId="0" xfId="0" applyNumberFormat="1"/>
    <xf numFmtId="17" fontId="0" fillId="2" borderId="0" xfId="0" applyNumberFormat="1" applyFill="1"/>
    <xf numFmtId="0" fontId="0" fillId="2" borderId="0" xfId="0" applyFill="1"/>
    <xf numFmtId="0" fontId="4" fillId="3" borderId="0" xfId="0" applyFont="1" applyFill="1"/>
    <xf numFmtId="17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Graph'!$B$1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Graph'!$B$2:$B$55</c:f>
              <c:numCache>
                <c:formatCode>General</c:formatCode>
                <c:ptCount val="54"/>
                <c:pt idx="0">
                  <c:v>710</c:v>
                </c:pt>
                <c:pt idx="1">
                  <c:v>623</c:v>
                </c:pt>
                <c:pt idx="2">
                  <c:v>735</c:v>
                </c:pt>
                <c:pt idx="3">
                  <c:v>692</c:v>
                </c:pt>
                <c:pt idx="4">
                  <c:v>512</c:v>
                </c:pt>
                <c:pt idx="5">
                  <c:v>622</c:v>
                </c:pt>
                <c:pt idx="6">
                  <c:v>599</c:v>
                </c:pt>
                <c:pt idx="7">
                  <c:v>658</c:v>
                </c:pt>
                <c:pt idx="8">
                  <c:v>702</c:v>
                </c:pt>
                <c:pt idx="9">
                  <c:v>2100</c:v>
                </c:pt>
                <c:pt idx="10">
                  <c:v>2500</c:v>
                </c:pt>
                <c:pt idx="11">
                  <c:v>3200</c:v>
                </c:pt>
                <c:pt idx="12">
                  <c:v>646</c:v>
                </c:pt>
                <c:pt idx="13">
                  <c:v>512</c:v>
                </c:pt>
                <c:pt idx="14">
                  <c:v>747</c:v>
                </c:pt>
                <c:pt idx="15">
                  <c:v>640</c:v>
                </c:pt>
                <c:pt idx="16">
                  <c:v>581</c:v>
                </c:pt>
                <c:pt idx="17">
                  <c:v>509</c:v>
                </c:pt>
                <c:pt idx="18">
                  <c:v>604</c:v>
                </c:pt>
                <c:pt idx="19">
                  <c:v>763</c:v>
                </c:pt>
                <c:pt idx="20">
                  <c:v>622</c:v>
                </c:pt>
                <c:pt idx="21">
                  <c:v>2100</c:v>
                </c:pt>
                <c:pt idx="22">
                  <c:v>2500</c:v>
                </c:pt>
                <c:pt idx="23">
                  <c:v>3200</c:v>
                </c:pt>
                <c:pt idx="24">
                  <c:v>503</c:v>
                </c:pt>
                <c:pt idx="25">
                  <c:v>777</c:v>
                </c:pt>
                <c:pt idx="26">
                  <c:v>777</c:v>
                </c:pt>
                <c:pt idx="27">
                  <c:v>597</c:v>
                </c:pt>
                <c:pt idx="28">
                  <c:v>594</c:v>
                </c:pt>
                <c:pt idx="29">
                  <c:v>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7-4B97-96FB-A59081F76142}"/>
            </c:ext>
          </c:extLst>
        </c:ser>
        <c:ser>
          <c:idx val="1"/>
          <c:order val="1"/>
          <c:tx>
            <c:strRef>
              <c:f>'Forecast Graph'!$C$1</c:f>
              <c:strCache>
                <c:ptCount val="1"/>
                <c:pt idx="0">
                  <c:v>Forecast(Units Sold)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Graph'!$A$2:$A$55</c:f>
              <c:numCache>
                <c:formatCode>mmm-yy</c:formatCode>
                <c:ptCount val="5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</c:numCache>
            </c:numRef>
          </c:cat>
          <c:val>
            <c:numRef>
              <c:f>'Forecast Graph'!$C$2:$C$55</c:f>
              <c:numCache>
                <c:formatCode>General</c:formatCode>
                <c:ptCount val="54"/>
                <c:pt idx="29">
                  <c:v>604</c:v>
                </c:pt>
                <c:pt idx="30">
                  <c:v>618.13497413547179</c:v>
                </c:pt>
                <c:pt idx="31">
                  <c:v>721.41140774492385</c:v>
                </c:pt>
                <c:pt idx="32">
                  <c:v>672.07153265372881</c:v>
                </c:pt>
                <c:pt idx="33">
                  <c:v>2110.7489128081706</c:v>
                </c:pt>
                <c:pt idx="34">
                  <c:v>2510.2616782154373</c:v>
                </c:pt>
                <c:pt idx="35">
                  <c:v>3213.921888255918</c:v>
                </c:pt>
                <c:pt idx="36">
                  <c:v>659.54647138108385</c:v>
                </c:pt>
                <c:pt idx="37">
                  <c:v>525.78655473268964</c:v>
                </c:pt>
                <c:pt idx="38">
                  <c:v>760.15367462231256</c:v>
                </c:pt>
                <c:pt idx="39">
                  <c:v>652.91946295581147</c:v>
                </c:pt>
                <c:pt idx="40">
                  <c:v>593.62948051734099</c:v>
                </c:pt>
                <c:pt idx="41">
                  <c:v>577.32001344493119</c:v>
                </c:pt>
                <c:pt idx="42">
                  <c:v>616.05135681191678</c:v>
                </c:pt>
                <c:pt idx="43">
                  <c:v>719.32779042136883</c:v>
                </c:pt>
                <c:pt idx="44">
                  <c:v>669.98791533017379</c:v>
                </c:pt>
                <c:pt idx="45">
                  <c:v>2108.6652954846154</c:v>
                </c:pt>
                <c:pt idx="46">
                  <c:v>2508.1780608918821</c:v>
                </c:pt>
                <c:pt idx="47">
                  <c:v>3211.8382709323632</c:v>
                </c:pt>
                <c:pt idx="48">
                  <c:v>657.46285405752883</c:v>
                </c:pt>
                <c:pt idx="49">
                  <c:v>523.70293740913462</c:v>
                </c:pt>
                <c:pt idx="50">
                  <c:v>758.07005729875755</c:v>
                </c:pt>
                <c:pt idx="51">
                  <c:v>650.83584563225645</c:v>
                </c:pt>
                <c:pt idx="52">
                  <c:v>591.54586319378598</c:v>
                </c:pt>
                <c:pt idx="53">
                  <c:v>575.23639612137617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7-4B97-96FB-A59081F76142}"/>
            </c:ext>
          </c:extLst>
        </c:ser>
        <c:ser>
          <c:idx val="2"/>
          <c:order val="2"/>
          <c:tx>
            <c:strRef>
              <c:f>'Forecast Graph'!$D$1</c:f>
              <c:strCache>
                <c:ptCount val="1"/>
                <c:pt idx="0">
                  <c:v>Lower Confidence Bound(Units Sold)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Graph'!$A$2:$A$55</c:f>
              <c:numCache>
                <c:formatCode>mmm-yy</c:formatCode>
                <c:ptCount val="5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</c:numCache>
            </c:numRef>
          </c:cat>
          <c:val>
            <c:numRef>
              <c:f>'Forecast Graph'!$D$2:$D$55</c:f>
              <c:numCache>
                <c:formatCode>General</c:formatCode>
                <c:ptCount val="54"/>
                <c:pt idx="29" formatCode="0.00">
                  <c:v>604</c:v>
                </c:pt>
                <c:pt idx="30" formatCode="0.00">
                  <c:v>477.93621390813547</c:v>
                </c:pt>
                <c:pt idx="31" formatCode="0.00">
                  <c:v>580.08653721073131</c:v>
                </c:pt>
                <c:pt idx="32" formatCode="0.00">
                  <c:v>529.61186153490098</c:v>
                </c:pt>
                <c:pt idx="33" formatCode="0.00">
                  <c:v>1967.14581997239</c:v>
                </c:pt>
                <c:pt idx="34" formatCode="0.00">
                  <c:v>2365.5066110397329</c:v>
                </c:pt>
                <c:pt idx="35" formatCode="0.00">
                  <c:v>3068.0063619751554</c:v>
                </c:pt>
                <c:pt idx="36" formatCode="0.00">
                  <c:v>512.46206842266577</c:v>
                </c:pt>
                <c:pt idx="37" formatCode="0.00">
                  <c:v>377.52492403899146</c:v>
                </c:pt>
                <c:pt idx="38" formatCode="0.00">
                  <c:v>610.70653096229682</c:v>
                </c:pt>
                <c:pt idx="39" formatCode="0.00">
                  <c:v>502.2785862271906</c:v>
                </c:pt>
                <c:pt idx="40" formatCode="0.00">
                  <c:v>441.78671504058275</c:v>
                </c:pt>
                <c:pt idx="41" formatCode="0.00">
                  <c:v>424.26726725033052</c:v>
                </c:pt>
                <c:pt idx="42" formatCode="0.00">
                  <c:v>461.76295559531286</c:v>
                </c:pt>
                <c:pt idx="43" formatCode="0.00">
                  <c:v>563.81355190205295</c:v>
                </c:pt>
                <c:pt idx="44" formatCode="0.00">
                  <c:v>513.23993303795874</c:v>
                </c:pt>
                <c:pt idx="45" formatCode="0.00">
                  <c:v>1950.6757237633328</c:v>
                </c:pt>
                <c:pt idx="46" formatCode="0.00">
                  <c:v>2348.9391141683859</c:v>
                </c:pt>
                <c:pt idx="47" formatCode="0.00">
                  <c:v>3051.3422229845464</c:v>
                </c:pt>
                <c:pt idx="48" formatCode="0.00">
                  <c:v>495.70203728215097</c:v>
                </c:pt>
                <c:pt idx="49" formatCode="0.00">
                  <c:v>360.66974209020111</c:v>
                </c:pt>
                <c:pt idx="50" formatCode="0.00">
                  <c:v>593.75693087714399</c:v>
                </c:pt>
                <c:pt idx="51" formatCode="0.00">
                  <c:v>485.23529197722496</c:v>
                </c:pt>
                <c:pt idx="52" formatCode="0.00">
                  <c:v>424.65044187699334</c:v>
                </c:pt>
                <c:pt idx="53" formatCode="0.00">
                  <c:v>407.03872169393304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B7-4B97-96FB-A59081F76142}"/>
            </c:ext>
          </c:extLst>
        </c:ser>
        <c:ser>
          <c:idx val="3"/>
          <c:order val="3"/>
          <c:tx>
            <c:strRef>
              <c:f>'Forecast Graph'!$E$1</c:f>
              <c:strCache>
                <c:ptCount val="1"/>
                <c:pt idx="0">
                  <c:v>Upper Confidence Bound(Units Sold)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Graph'!$A$2:$A$55</c:f>
              <c:numCache>
                <c:formatCode>mmm-yy</c:formatCode>
                <c:ptCount val="5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</c:numCache>
            </c:numRef>
          </c:cat>
          <c:val>
            <c:numRef>
              <c:f>'Forecast Graph'!$E$2:$E$55</c:f>
              <c:numCache>
                <c:formatCode>General</c:formatCode>
                <c:ptCount val="54"/>
                <c:pt idx="29" formatCode="0.00">
                  <c:v>604</c:v>
                </c:pt>
                <c:pt idx="30" formatCode="0.00">
                  <c:v>758.33373436280817</c:v>
                </c:pt>
                <c:pt idx="31" formatCode="0.00">
                  <c:v>862.73627827911639</c:v>
                </c:pt>
                <c:pt idx="32" formatCode="0.00">
                  <c:v>814.53120377255664</c:v>
                </c:pt>
                <c:pt idx="33" formatCode="0.00">
                  <c:v>2254.3520056439511</c:v>
                </c:pt>
                <c:pt idx="34" formatCode="0.00">
                  <c:v>2655.0167453911417</c:v>
                </c:pt>
                <c:pt idx="35" formatCode="0.00">
                  <c:v>3359.8374145366806</c:v>
                </c:pt>
                <c:pt idx="36" formatCode="0.00">
                  <c:v>806.63087433950193</c:v>
                </c:pt>
                <c:pt idx="37" formatCode="0.00">
                  <c:v>674.04818542638782</c:v>
                </c:pt>
                <c:pt idx="38" formatCode="0.00">
                  <c:v>909.60081828232831</c:v>
                </c:pt>
                <c:pt idx="39" formatCode="0.00">
                  <c:v>803.56033968443239</c:v>
                </c:pt>
                <c:pt idx="40" formatCode="0.00">
                  <c:v>745.47224599409924</c:v>
                </c:pt>
                <c:pt idx="41" formatCode="0.00">
                  <c:v>730.37275963953186</c:v>
                </c:pt>
                <c:pt idx="42" formatCode="0.00">
                  <c:v>770.33975802852069</c:v>
                </c:pt>
                <c:pt idx="43" formatCode="0.00">
                  <c:v>874.84202894068471</c:v>
                </c:pt>
                <c:pt idx="44" formatCode="0.00">
                  <c:v>826.73589762238885</c:v>
                </c:pt>
                <c:pt idx="45" formatCode="0.00">
                  <c:v>2266.654867205898</c:v>
                </c:pt>
                <c:pt idx="46" formatCode="0.00">
                  <c:v>2667.4170076153782</c:v>
                </c:pt>
                <c:pt idx="47" formatCode="0.00">
                  <c:v>3372.33431888018</c:v>
                </c:pt>
                <c:pt idx="48" formatCode="0.00">
                  <c:v>819.22367083290669</c:v>
                </c:pt>
                <c:pt idx="49" formatCode="0.00">
                  <c:v>686.73613272806813</c:v>
                </c:pt>
                <c:pt idx="50" formatCode="0.00">
                  <c:v>922.38318372037111</c:v>
                </c:pt>
                <c:pt idx="51" formatCode="0.00">
                  <c:v>816.43639928728794</c:v>
                </c:pt>
                <c:pt idx="52" formatCode="0.00">
                  <c:v>758.44128451057861</c:v>
                </c:pt>
                <c:pt idx="53" formatCode="0.00">
                  <c:v>743.43407054881936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B7-4B97-96FB-A59081F7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135823"/>
        <c:axId val="1159138319"/>
      </c:lineChart>
      <c:catAx>
        <c:axId val="115913582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138319"/>
        <c:crosses val="autoZero"/>
        <c:auto val="1"/>
        <c:lblAlgn val="ctr"/>
        <c:lblOffset val="100"/>
        <c:noMultiLvlLbl val="0"/>
      </c:catAx>
      <c:valAx>
        <c:axId val="11591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13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9525</xdr:rowOff>
    </xdr:from>
    <xdr:to>
      <xdr:col>4</xdr:col>
      <xdr:colOff>2381250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E55" totalsRowShown="0">
  <autoFilter ref="A1:E55"/>
  <tableColumns count="5">
    <tableColumn id="1" name="Date" dataDxfId="3"/>
    <tableColumn id="2" name="Units Sold"/>
    <tableColumn id="3" name="Forecast(Units Sold)" dataDxfId="2">
      <calculatedColumnFormula>_xlfn.FORECAST.ETS(A2,$B$2:$B$31,$A$2:$A$31,1,1)</calculatedColumnFormula>
    </tableColumn>
    <tableColumn id="4" name="Lower Confidence Bound(Units Sold)" dataDxfId="1">
      <calculatedColumnFormula>C2-_xlfn.FORECAST.ETS.CONFINT(A2,$B$2:$B$31,$A$2:$A$31,0.95,1,1)</calculatedColumnFormula>
    </tableColumn>
    <tableColumn id="5" name="Upper Confidence Bound(Units Sold)" dataDxfId="0">
      <calculatedColumnFormula>C2+_xlfn.FORECAST.ETS.CONFINT(A2,$B$2:$B$31,$A$2:$A$31,0.95,1,1)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zoomScale="130" zoomScaleNormal="130" workbookViewId="0">
      <selection activeCell="G24" sqref="G24:G28"/>
    </sheetView>
  </sheetViews>
  <sheetFormatPr defaultRowHeight="15" x14ac:dyDescent="0.25"/>
  <cols>
    <col min="5" max="5" width="8.85546875" bestFit="1" customWidth="1"/>
    <col min="6" max="6" width="3.7109375" bestFit="1" customWidth="1"/>
    <col min="7" max="7" width="8.85546875" bestFit="1" customWidth="1"/>
  </cols>
  <sheetData>
    <row r="2" spans="1:14" ht="18.75" x14ac:dyDescent="0.3">
      <c r="C2" s="4" t="s">
        <v>7</v>
      </c>
      <c r="D2" s="4"/>
    </row>
    <row r="3" spans="1:14" x14ac:dyDescent="0.25">
      <c r="C3" s="2" t="s">
        <v>6</v>
      </c>
      <c r="D3" s="2"/>
      <c r="G3" s="2" t="s">
        <v>8</v>
      </c>
      <c r="H3" s="2"/>
    </row>
    <row r="5" spans="1:14" x14ac:dyDescent="0.25">
      <c r="C5" t="s">
        <v>0</v>
      </c>
      <c r="D5" t="s">
        <v>1</v>
      </c>
      <c r="G5" t="s">
        <v>0</v>
      </c>
      <c r="H5" t="s">
        <v>1</v>
      </c>
    </row>
    <row r="6" spans="1:14" x14ac:dyDescent="0.25">
      <c r="C6" t="s">
        <v>2</v>
      </c>
      <c r="D6" s="1">
        <v>60</v>
      </c>
      <c r="G6" t="s">
        <v>2</v>
      </c>
      <c r="H6" s="1">
        <v>60</v>
      </c>
    </row>
    <row r="7" spans="1:14" x14ac:dyDescent="0.25">
      <c r="C7" t="s">
        <v>3</v>
      </c>
      <c r="D7" s="1">
        <v>1000</v>
      </c>
      <c r="G7" t="s">
        <v>3</v>
      </c>
      <c r="H7" s="1">
        <v>800</v>
      </c>
    </row>
    <row r="9" spans="1:14" x14ac:dyDescent="0.25">
      <c r="C9" t="s">
        <v>4</v>
      </c>
      <c r="D9">
        <f>D7*D6</f>
        <v>60000</v>
      </c>
      <c r="G9" t="s">
        <v>4</v>
      </c>
      <c r="H9">
        <f>H6*H7</f>
        <v>48000</v>
      </c>
    </row>
    <row r="12" spans="1:14" x14ac:dyDescent="0.25">
      <c r="C12" t="s">
        <v>5</v>
      </c>
      <c r="D12">
        <v>60000</v>
      </c>
    </row>
    <row r="15" spans="1:14" x14ac:dyDescent="0.25">
      <c r="D15" s="3" t="s">
        <v>10</v>
      </c>
      <c r="G15" s="3" t="s">
        <v>11</v>
      </c>
    </row>
    <row r="16" spans="1:14" x14ac:dyDescent="0.25">
      <c r="A16" s="2" t="s">
        <v>9</v>
      </c>
      <c r="B16" s="2"/>
      <c r="D16" t="s">
        <v>2</v>
      </c>
      <c r="E16" t="s">
        <v>4</v>
      </c>
      <c r="G16" t="s">
        <v>3</v>
      </c>
      <c r="I16">
        <v>1200</v>
      </c>
      <c r="J16">
        <v>1250</v>
      </c>
      <c r="K16">
        <v>1300</v>
      </c>
      <c r="L16">
        <v>1350</v>
      </c>
      <c r="M16">
        <v>1400</v>
      </c>
      <c r="N16">
        <v>1450</v>
      </c>
    </row>
    <row r="17" spans="1:14" x14ac:dyDescent="0.25">
      <c r="E17">
        <f>B22</f>
        <v>60000</v>
      </c>
      <c r="G17" t="s">
        <v>4</v>
      </c>
      <c r="H17">
        <f>B22</f>
        <v>60000</v>
      </c>
      <c r="I17">
        <f t="dataTable" ref="I17:N17" dt2D="0" dtr="1" r1="B20" ca="1"/>
        <v>72000</v>
      </c>
      <c r="J17">
        <v>75000</v>
      </c>
      <c r="K17">
        <v>78000</v>
      </c>
      <c r="L17">
        <v>81000</v>
      </c>
      <c r="M17">
        <v>84000</v>
      </c>
      <c r="N17">
        <v>87000</v>
      </c>
    </row>
    <row r="18" spans="1:14" x14ac:dyDescent="0.25">
      <c r="A18" t="s">
        <v>0</v>
      </c>
      <c r="B18" t="s">
        <v>1</v>
      </c>
      <c r="D18">
        <v>55</v>
      </c>
      <c r="E18">
        <f t="dataTable" ref="E18:E22" dt2D="0" dtr="0" r1="B19" ca="1"/>
        <v>55000</v>
      </c>
    </row>
    <row r="19" spans="1:14" x14ac:dyDescent="0.25">
      <c r="A19" t="s">
        <v>2</v>
      </c>
      <c r="B19" s="1">
        <v>60</v>
      </c>
      <c r="D19">
        <v>64</v>
      </c>
      <c r="E19">
        <v>64000</v>
      </c>
    </row>
    <row r="20" spans="1:14" x14ac:dyDescent="0.25">
      <c r="A20" t="s">
        <v>3</v>
      </c>
      <c r="B20" s="1">
        <v>1000</v>
      </c>
      <c r="D20">
        <v>70</v>
      </c>
      <c r="E20">
        <v>70000</v>
      </c>
    </row>
    <row r="21" spans="1:14" x14ac:dyDescent="0.25">
      <c r="D21">
        <v>78</v>
      </c>
      <c r="E21">
        <v>78000</v>
      </c>
      <c r="H21" s="2" t="s">
        <v>12</v>
      </c>
      <c r="I21" s="2"/>
    </row>
    <row r="22" spans="1:14" x14ac:dyDescent="0.25">
      <c r="A22" t="s">
        <v>4</v>
      </c>
      <c r="B22">
        <f>B19*B20</f>
        <v>60000</v>
      </c>
      <c r="D22">
        <v>90</v>
      </c>
      <c r="E22">
        <v>90000</v>
      </c>
      <c r="H22" s="2" t="s">
        <v>3</v>
      </c>
      <c r="I22" s="2"/>
      <c r="J22" s="2"/>
      <c r="K22" s="2"/>
      <c r="L22" s="2"/>
      <c r="M22" s="2"/>
      <c r="N22" s="2"/>
    </row>
    <row r="23" spans="1:14" x14ac:dyDescent="0.25">
      <c r="H23">
        <f>B22</f>
        <v>60000</v>
      </c>
      <c r="I23">
        <v>1200</v>
      </c>
      <c r="J23">
        <v>1250</v>
      </c>
      <c r="K23">
        <v>1300</v>
      </c>
      <c r="L23">
        <v>1350</v>
      </c>
      <c r="M23">
        <v>1400</v>
      </c>
      <c r="N23">
        <v>1450</v>
      </c>
    </row>
    <row r="24" spans="1:14" x14ac:dyDescent="0.25">
      <c r="G24" s="5" t="s">
        <v>2</v>
      </c>
      <c r="H24">
        <v>55</v>
      </c>
      <c r="I24">
        <f t="dataTable" ref="I24:N28" dt2D="1" dtr="1" r1="B20" r2="B19"/>
        <v>66000</v>
      </c>
      <c r="J24">
        <v>68750</v>
      </c>
      <c r="K24">
        <v>71500</v>
      </c>
      <c r="L24">
        <v>74250</v>
      </c>
      <c r="M24">
        <v>77000</v>
      </c>
      <c r="N24">
        <v>79750</v>
      </c>
    </row>
    <row r="25" spans="1:14" x14ac:dyDescent="0.25">
      <c r="G25" s="5"/>
      <c r="H25">
        <v>64</v>
      </c>
      <c r="I25">
        <v>76800</v>
      </c>
      <c r="J25">
        <v>80000</v>
      </c>
      <c r="K25">
        <v>83200</v>
      </c>
      <c r="L25">
        <v>86400</v>
      </c>
      <c r="M25">
        <v>89600</v>
      </c>
      <c r="N25">
        <v>92800</v>
      </c>
    </row>
    <row r="26" spans="1:14" x14ac:dyDescent="0.25">
      <c r="G26" s="5"/>
      <c r="H26">
        <v>70</v>
      </c>
      <c r="I26">
        <v>84000</v>
      </c>
      <c r="J26">
        <v>87500</v>
      </c>
      <c r="K26">
        <v>91000</v>
      </c>
      <c r="L26">
        <v>94500</v>
      </c>
      <c r="M26">
        <v>98000</v>
      </c>
      <c r="N26">
        <v>101500</v>
      </c>
    </row>
    <row r="27" spans="1:14" x14ac:dyDescent="0.25">
      <c r="G27" s="5"/>
      <c r="H27">
        <v>78</v>
      </c>
      <c r="I27">
        <v>93600</v>
      </c>
      <c r="J27">
        <v>97500</v>
      </c>
      <c r="K27">
        <v>101400</v>
      </c>
      <c r="L27">
        <v>105300</v>
      </c>
      <c r="M27">
        <v>109200</v>
      </c>
      <c r="N27">
        <v>113100</v>
      </c>
    </row>
    <row r="28" spans="1:14" x14ac:dyDescent="0.25">
      <c r="G28" s="5"/>
      <c r="H28">
        <v>90</v>
      </c>
      <c r="I28">
        <v>108000</v>
      </c>
      <c r="J28">
        <v>112500</v>
      </c>
      <c r="K28">
        <v>117000</v>
      </c>
      <c r="L28">
        <v>121500</v>
      </c>
      <c r="M28">
        <v>126000</v>
      </c>
      <c r="N28">
        <v>130500</v>
      </c>
    </row>
  </sheetData>
  <scenarios current="0" show="0">
    <scenario name="Product1" locked="1" count="2" user="Author" comment="Created by Author on 27-09-2019">
      <inputCells r="H6" val="60"/>
      <inputCells r="H7" val="800"/>
    </scenario>
  </scenarios>
  <mergeCells count="7">
    <mergeCell ref="G24:G28"/>
    <mergeCell ref="H22:N22"/>
    <mergeCell ref="C3:D3"/>
    <mergeCell ref="C2:D2"/>
    <mergeCell ref="G3:H3"/>
    <mergeCell ref="A16:B16"/>
    <mergeCell ref="H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F18" sqref="F18"/>
    </sheetView>
  </sheetViews>
  <sheetFormatPr defaultRowHeight="15" x14ac:dyDescent="0.25"/>
  <cols>
    <col min="2" max="2" width="12.140625" customWidth="1"/>
    <col min="3" max="3" width="21" customWidth="1"/>
    <col min="4" max="4" width="35.7109375" customWidth="1"/>
    <col min="5" max="5" width="35.85546875" customWidth="1"/>
  </cols>
  <sheetData>
    <row r="1" spans="1:5" x14ac:dyDescent="0.25">
      <c r="A1" t="s">
        <v>13</v>
      </c>
      <c r="B1" t="s">
        <v>14</v>
      </c>
      <c r="C1" t="s">
        <v>17</v>
      </c>
      <c r="D1" t="s">
        <v>18</v>
      </c>
      <c r="E1" t="s">
        <v>19</v>
      </c>
    </row>
    <row r="2" spans="1:5" x14ac:dyDescent="0.25">
      <c r="A2" s="10">
        <v>42005</v>
      </c>
      <c r="B2" s="11">
        <v>710</v>
      </c>
    </row>
    <row r="3" spans="1:5" x14ac:dyDescent="0.25">
      <c r="A3" s="10">
        <v>42036</v>
      </c>
      <c r="B3" s="11">
        <v>623</v>
      </c>
    </row>
    <row r="4" spans="1:5" x14ac:dyDescent="0.25">
      <c r="A4" s="10">
        <v>42064</v>
      </c>
      <c r="B4" s="11">
        <v>735</v>
      </c>
    </row>
    <row r="5" spans="1:5" x14ac:dyDescent="0.25">
      <c r="A5" s="10">
        <v>42095</v>
      </c>
      <c r="B5" s="11">
        <v>692</v>
      </c>
    </row>
    <row r="6" spans="1:5" x14ac:dyDescent="0.25">
      <c r="A6" s="10">
        <v>42125</v>
      </c>
      <c r="B6" s="11">
        <v>512</v>
      </c>
    </row>
    <row r="7" spans="1:5" x14ac:dyDescent="0.25">
      <c r="A7" s="10">
        <v>42156</v>
      </c>
      <c r="B7" s="11">
        <v>622</v>
      </c>
    </row>
    <row r="8" spans="1:5" x14ac:dyDescent="0.25">
      <c r="A8" s="10">
        <v>42186</v>
      </c>
      <c r="B8" s="11">
        <v>599</v>
      </c>
    </row>
    <row r="9" spans="1:5" x14ac:dyDescent="0.25">
      <c r="A9" s="10">
        <v>42217</v>
      </c>
      <c r="B9" s="11">
        <v>658</v>
      </c>
    </row>
    <row r="10" spans="1:5" x14ac:dyDescent="0.25">
      <c r="A10" s="10">
        <v>42248</v>
      </c>
      <c r="B10" s="11">
        <v>702</v>
      </c>
    </row>
    <row r="11" spans="1:5" x14ac:dyDescent="0.25">
      <c r="A11" s="10">
        <v>42278</v>
      </c>
      <c r="B11" s="11">
        <v>2100</v>
      </c>
    </row>
    <row r="12" spans="1:5" x14ac:dyDescent="0.25">
      <c r="A12" s="10">
        <v>42309</v>
      </c>
      <c r="B12" s="11">
        <v>2500</v>
      </c>
    </row>
    <row r="13" spans="1:5" x14ac:dyDescent="0.25">
      <c r="A13" s="10">
        <v>42339</v>
      </c>
      <c r="B13" s="11">
        <v>3200</v>
      </c>
    </row>
    <row r="14" spans="1:5" x14ac:dyDescent="0.25">
      <c r="A14" s="10">
        <v>42370</v>
      </c>
      <c r="B14" s="11">
        <v>646</v>
      </c>
    </row>
    <row r="15" spans="1:5" x14ac:dyDescent="0.25">
      <c r="A15" s="10">
        <v>42401</v>
      </c>
      <c r="B15" s="11">
        <v>512</v>
      </c>
    </row>
    <row r="16" spans="1:5" x14ac:dyDescent="0.25">
      <c r="A16" s="10">
        <v>42430</v>
      </c>
      <c r="B16" s="11">
        <v>747</v>
      </c>
    </row>
    <row r="17" spans="1:5" x14ac:dyDescent="0.25">
      <c r="A17" s="10">
        <v>42461</v>
      </c>
      <c r="B17" s="11">
        <v>640</v>
      </c>
    </row>
    <row r="18" spans="1:5" x14ac:dyDescent="0.25">
      <c r="A18" s="10">
        <v>42491</v>
      </c>
      <c r="B18" s="11">
        <v>581</v>
      </c>
    </row>
    <row r="19" spans="1:5" x14ac:dyDescent="0.25">
      <c r="A19" s="10">
        <v>42522</v>
      </c>
      <c r="B19" s="11">
        <v>509</v>
      </c>
    </row>
    <row r="20" spans="1:5" x14ac:dyDescent="0.25">
      <c r="A20" s="10">
        <v>42552</v>
      </c>
      <c r="B20" s="11">
        <v>604</v>
      </c>
    </row>
    <row r="21" spans="1:5" x14ac:dyDescent="0.25">
      <c r="A21" s="10">
        <v>42583</v>
      </c>
      <c r="B21" s="11">
        <v>763</v>
      </c>
    </row>
    <row r="22" spans="1:5" x14ac:dyDescent="0.25">
      <c r="A22" s="10">
        <v>42614</v>
      </c>
      <c r="B22" s="11">
        <v>622</v>
      </c>
    </row>
    <row r="23" spans="1:5" x14ac:dyDescent="0.25">
      <c r="A23" s="10">
        <v>42644</v>
      </c>
      <c r="B23" s="11">
        <v>2100</v>
      </c>
    </row>
    <row r="24" spans="1:5" x14ac:dyDescent="0.25">
      <c r="A24" s="10">
        <v>42675</v>
      </c>
      <c r="B24" s="11">
        <v>2500</v>
      </c>
    </row>
    <row r="25" spans="1:5" x14ac:dyDescent="0.25">
      <c r="A25" s="10">
        <v>42705</v>
      </c>
      <c r="B25" s="11">
        <v>3200</v>
      </c>
    </row>
    <row r="26" spans="1:5" x14ac:dyDescent="0.25">
      <c r="A26" s="10">
        <v>42736</v>
      </c>
      <c r="B26" s="11">
        <v>503</v>
      </c>
    </row>
    <row r="27" spans="1:5" x14ac:dyDescent="0.25">
      <c r="A27" s="10">
        <v>42767</v>
      </c>
      <c r="B27" s="11">
        <v>777</v>
      </c>
    </row>
    <row r="28" spans="1:5" x14ac:dyDescent="0.25">
      <c r="A28" s="10">
        <v>42795</v>
      </c>
      <c r="B28" s="11">
        <v>777</v>
      </c>
    </row>
    <row r="29" spans="1:5" x14ac:dyDescent="0.25">
      <c r="A29" s="10">
        <v>42826</v>
      </c>
      <c r="B29" s="11">
        <v>597</v>
      </c>
    </row>
    <row r="30" spans="1:5" x14ac:dyDescent="0.25">
      <c r="A30" s="10">
        <v>42856</v>
      </c>
      <c r="B30" s="11">
        <v>594</v>
      </c>
    </row>
    <row r="31" spans="1:5" x14ac:dyDescent="0.25">
      <c r="A31" s="10">
        <v>42887</v>
      </c>
      <c r="B31" s="11">
        <v>604</v>
      </c>
      <c r="C31" s="11">
        <v>604</v>
      </c>
      <c r="D31" s="12">
        <v>604</v>
      </c>
      <c r="E31" s="12">
        <v>604</v>
      </c>
    </row>
    <row r="32" spans="1:5" x14ac:dyDescent="0.25">
      <c r="A32" s="10">
        <v>42917</v>
      </c>
      <c r="C32" s="11">
        <f>_xlfn.FORECAST.ETS(A32,$B$2:$B$31,$A$2:$A$31,1,1)</f>
        <v>618.13497413547179</v>
      </c>
      <c r="D32" s="12">
        <f>C32-_xlfn.FORECAST.ETS.CONFINT(A32,$B$2:$B$31,$A$2:$A$31,0.95,1,1)</f>
        <v>477.93621390813547</v>
      </c>
      <c r="E32" s="12">
        <f>C32+_xlfn.FORECAST.ETS.CONFINT(A32,$B$2:$B$31,$A$2:$A$31,0.95,1,1)</f>
        <v>758.33373436280817</v>
      </c>
    </row>
    <row r="33" spans="1:5" x14ac:dyDescent="0.25">
      <c r="A33" s="10">
        <v>42948</v>
      </c>
      <c r="C33" s="11">
        <f>_xlfn.FORECAST.ETS(A33,$B$2:$B$31,$A$2:$A$31,1,1)</f>
        <v>721.41140774492385</v>
      </c>
      <c r="D33" s="12">
        <f>C33-_xlfn.FORECAST.ETS.CONFINT(A33,$B$2:$B$31,$A$2:$A$31,0.95,1,1)</f>
        <v>580.08653721073131</v>
      </c>
      <c r="E33" s="12">
        <f>C33+_xlfn.FORECAST.ETS.CONFINT(A33,$B$2:$B$31,$A$2:$A$31,0.95,1,1)</f>
        <v>862.73627827911639</v>
      </c>
    </row>
    <row r="34" spans="1:5" x14ac:dyDescent="0.25">
      <c r="A34" s="10">
        <v>42979</v>
      </c>
      <c r="C34" s="11">
        <f>_xlfn.FORECAST.ETS(A34,$B$2:$B$31,$A$2:$A$31,1,1)</f>
        <v>672.07153265372881</v>
      </c>
      <c r="D34" s="12">
        <f>C34-_xlfn.FORECAST.ETS.CONFINT(A34,$B$2:$B$31,$A$2:$A$31,0.95,1,1)</f>
        <v>529.61186153490098</v>
      </c>
      <c r="E34" s="12">
        <f>C34+_xlfn.FORECAST.ETS.CONFINT(A34,$B$2:$B$31,$A$2:$A$31,0.95,1,1)</f>
        <v>814.53120377255664</v>
      </c>
    </row>
    <row r="35" spans="1:5" x14ac:dyDescent="0.25">
      <c r="A35" s="10">
        <v>43009</v>
      </c>
      <c r="C35" s="11">
        <f>_xlfn.FORECAST.ETS(A35,$B$2:$B$31,$A$2:$A$31,1,1)</f>
        <v>2110.7489128081706</v>
      </c>
      <c r="D35" s="12">
        <f>C35-_xlfn.FORECAST.ETS.CONFINT(A35,$B$2:$B$31,$A$2:$A$31,0.95,1,1)</f>
        <v>1967.14581997239</v>
      </c>
      <c r="E35" s="12">
        <f>C35+_xlfn.FORECAST.ETS.CONFINT(A35,$B$2:$B$31,$A$2:$A$31,0.95,1,1)</f>
        <v>2254.3520056439511</v>
      </c>
    </row>
    <row r="36" spans="1:5" x14ac:dyDescent="0.25">
      <c r="A36" s="10">
        <v>43040</v>
      </c>
      <c r="C36" s="11">
        <f>_xlfn.FORECAST.ETS(A36,$B$2:$B$31,$A$2:$A$31,1,1)</f>
        <v>2510.2616782154373</v>
      </c>
      <c r="D36" s="12">
        <f>C36-_xlfn.FORECAST.ETS.CONFINT(A36,$B$2:$B$31,$A$2:$A$31,0.95,1,1)</f>
        <v>2365.5066110397329</v>
      </c>
      <c r="E36" s="12">
        <f>C36+_xlfn.FORECAST.ETS.CONFINT(A36,$B$2:$B$31,$A$2:$A$31,0.95,1,1)</f>
        <v>2655.0167453911417</v>
      </c>
    </row>
    <row r="37" spans="1:5" x14ac:dyDescent="0.25">
      <c r="A37" s="10">
        <v>43070</v>
      </c>
      <c r="C37" s="11">
        <f>_xlfn.FORECAST.ETS(A37,$B$2:$B$31,$A$2:$A$31,1,1)</f>
        <v>3213.921888255918</v>
      </c>
      <c r="D37" s="12">
        <f>C37-_xlfn.FORECAST.ETS.CONFINT(A37,$B$2:$B$31,$A$2:$A$31,0.95,1,1)</f>
        <v>3068.0063619751554</v>
      </c>
      <c r="E37" s="12">
        <f>C37+_xlfn.FORECAST.ETS.CONFINT(A37,$B$2:$B$31,$A$2:$A$31,0.95,1,1)</f>
        <v>3359.8374145366806</v>
      </c>
    </row>
    <row r="38" spans="1:5" x14ac:dyDescent="0.25">
      <c r="A38" s="10">
        <v>43101</v>
      </c>
      <c r="C38" s="11">
        <f>_xlfn.FORECAST.ETS(A38,$B$2:$B$31,$A$2:$A$31,1,1)</f>
        <v>659.54647138108385</v>
      </c>
      <c r="D38" s="12">
        <f>C38-_xlfn.FORECAST.ETS.CONFINT(A38,$B$2:$B$31,$A$2:$A$31,0.95,1,1)</f>
        <v>512.46206842266577</v>
      </c>
      <c r="E38" s="12">
        <f>C38+_xlfn.FORECAST.ETS.CONFINT(A38,$B$2:$B$31,$A$2:$A$31,0.95,1,1)</f>
        <v>806.63087433950193</v>
      </c>
    </row>
    <row r="39" spans="1:5" x14ac:dyDescent="0.25">
      <c r="A39" s="10">
        <v>43132</v>
      </c>
      <c r="C39" s="11">
        <f>_xlfn.FORECAST.ETS(A39,$B$2:$B$31,$A$2:$A$31,1,1)</f>
        <v>525.78655473268964</v>
      </c>
      <c r="D39" s="12">
        <f>C39-_xlfn.FORECAST.ETS.CONFINT(A39,$B$2:$B$31,$A$2:$A$31,0.95,1,1)</f>
        <v>377.52492403899146</v>
      </c>
      <c r="E39" s="12">
        <f>C39+_xlfn.FORECAST.ETS.CONFINT(A39,$B$2:$B$31,$A$2:$A$31,0.95,1,1)</f>
        <v>674.04818542638782</v>
      </c>
    </row>
    <row r="40" spans="1:5" x14ac:dyDescent="0.25">
      <c r="A40" s="10">
        <v>43160</v>
      </c>
      <c r="C40" s="11">
        <f>_xlfn.FORECAST.ETS(A40,$B$2:$B$31,$A$2:$A$31,1,1)</f>
        <v>760.15367462231256</v>
      </c>
      <c r="D40" s="12">
        <f>C40-_xlfn.FORECAST.ETS.CONFINT(A40,$B$2:$B$31,$A$2:$A$31,0.95,1,1)</f>
        <v>610.70653096229682</v>
      </c>
      <c r="E40" s="12">
        <f>C40+_xlfn.FORECAST.ETS.CONFINT(A40,$B$2:$B$31,$A$2:$A$31,0.95,1,1)</f>
        <v>909.60081828232831</v>
      </c>
    </row>
    <row r="41" spans="1:5" x14ac:dyDescent="0.25">
      <c r="A41" s="10">
        <v>43191</v>
      </c>
      <c r="C41" s="11">
        <f>_xlfn.FORECAST.ETS(A41,$B$2:$B$31,$A$2:$A$31,1,1)</f>
        <v>652.91946295581147</v>
      </c>
      <c r="D41" s="12">
        <f>C41-_xlfn.FORECAST.ETS.CONFINT(A41,$B$2:$B$31,$A$2:$A$31,0.95,1,1)</f>
        <v>502.2785862271906</v>
      </c>
      <c r="E41" s="12">
        <f>C41+_xlfn.FORECAST.ETS.CONFINT(A41,$B$2:$B$31,$A$2:$A$31,0.95,1,1)</f>
        <v>803.56033968443239</v>
      </c>
    </row>
    <row r="42" spans="1:5" x14ac:dyDescent="0.25">
      <c r="A42" s="10">
        <v>43221</v>
      </c>
      <c r="C42" s="11">
        <f>_xlfn.FORECAST.ETS(A42,$B$2:$B$31,$A$2:$A$31,1,1)</f>
        <v>593.62948051734099</v>
      </c>
      <c r="D42" s="12">
        <f>C42-_xlfn.FORECAST.ETS.CONFINT(A42,$B$2:$B$31,$A$2:$A$31,0.95,1,1)</f>
        <v>441.78671504058275</v>
      </c>
      <c r="E42" s="12">
        <f>C42+_xlfn.FORECAST.ETS.CONFINT(A42,$B$2:$B$31,$A$2:$A$31,0.95,1,1)</f>
        <v>745.47224599409924</v>
      </c>
    </row>
    <row r="43" spans="1:5" x14ac:dyDescent="0.25">
      <c r="A43" s="10">
        <v>43252</v>
      </c>
      <c r="C43" s="11">
        <f>_xlfn.FORECAST.ETS(A43,$B$2:$B$31,$A$2:$A$31,1,1)</f>
        <v>577.32001344493119</v>
      </c>
      <c r="D43" s="12">
        <f>C43-_xlfn.FORECAST.ETS.CONFINT(A43,$B$2:$B$31,$A$2:$A$31,0.95,1,1)</f>
        <v>424.26726725033052</v>
      </c>
      <c r="E43" s="12">
        <f>C43+_xlfn.FORECAST.ETS.CONFINT(A43,$B$2:$B$31,$A$2:$A$31,0.95,1,1)</f>
        <v>730.37275963953186</v>
      </c>
    </row>
    <row r="44" spans="1:5" x14ac:dyDescent="0.25">
      <c r="A44" s="10">
        <v>43282</v>
      </c>
      <c r="C44" s="11">
        <f>_xlfn.FORECAST.ETS(A44,$B$2:$B$31,$A$2:$A$31,1,1)</f>
        <v>616.05135681191678</v>
      </c>
      <c r="D44" s="12">
        <f>C44-_xlfn.FORECAST.ETS.CONFINT(A44,$B$2:$B$31,$A$2:$A$31,0.95,1,1)</f>
        <v>461.76295559531286</v>
      </c>
      <c r="E44" s="12">
        <f>C44+_xlfn.FORECAST.ETS.CONFINT(A44,$B$2:$B$31,$A$2:$A$31,0.95,1,1)</f>
        <v>770.33975802852069</v>
      </c>
    </row>
    <row r="45" spans="1:5" x14ac:dyDescent="0.25">
      <c r="A45" s="10">
        <v>43313</v>
      </c>
      <c r="C45" s="11">
        <f>_xlfn.FORECAST.ETS(A45,$B$2:$B$31,$A$2:$A$31,1,1)</f>
        <v>719.32779042136883</v>
      </c>
      <c r="D45" s="12">
        <f>C45-_xlfn.FORECAST.ETS.CONFINT(A45,$B$2:$B$31,$A$2:$A$31,0.95,1,1)</f>
        <v>563.81355190205295</v>
      </c>
      <c r="E45" s="12">
        <f>C45+_xlfn.FORECAST.ETS.CONFINT(A45,$B$2:$B$31,$A$2:$A$31,0.95,1,1)</f>
        <v>874.84202894068471</v>
      </c>
    </row>
    <row r="46" spans="1:5" x14ac:dyDescent="0.25">
      <c r="A46" s="10">
        <v>43344</v>
      </c>
      <c r="C46" s="11">
        <f>_xlfn.FORECAST.ETS(A46,$B$2:$B$31,$A$2:$A$31,1,1)</f>
        <v>669.98791533017379</v>
      </c>
      <c r="D46" s="12">
        <f>C46-_xlfn.FORECAST.ETS.CONFINT(A46,$B$2:$B$31,$A$2:$A$31,0.95,1,1)</f>
        <v>513.23993303795874</v>
      </c>
      <c r="E46" s="12">
        <f>C46+_xlfn.FORECAST.ETS.CONFINT(A46,$B$2:$B$31,$A$2:$A$31,0.95,1,1)</f>
        <v>826.73589762238885</v>
      </c>
    </row>
    <row r="47" spans="1:5" x14ac:dyDescent="0.25">
      <c r="A47" s="10">
        <v>43374</v>
      </c>
      <c r="C47" s="11">
        <f>_xlfn.FORECAST.ETS(A47,$B$2:$B$31,$A$2:$A$31,1,1)</f>
        <v>2108.6652954846154</v>
      </c>
      <c r="D47" s="12">
        <f>C47-_xlfn.FORECAST.ETS.CONFINT(A47,$B$2:$B$31,$A$2:$A$31,0.95,1,1)</f>
        <v>1950.6757237633328</v>
      </c>
      <c r="E47" s="12">
        <f>C47+_xlfn.FORECAST.ETS.CONFINT(A47,$B$2:$B$31,$A$2:$A$31,0.95,1,1)</f>
        <v>2266.654867205898</v>
      </c>
    </row>
    <row r="48" spans="1:5" x14ac:dyDescent="0.25">
      <c r="A48" s="10">
        <v>43405</v>
      </c>
      <c r="C48" s="11">
        <f>_xlfn.FORECAST.ETS(A48,$B$2:$B$31,$A$2:$A$31,1,1)</f>
        <v>2508.1780608918821</v>
      </c>
      <c r="D48" s="12">
        <f>C48-_xlfn.FORECAST.ETS.CONFINT(A48,$B$2:$B$31,$A$2:$A$31,0.95,1,1)</f>
        <v>2348.9391141683859</v>
      </c>
      <c r="E48" s="12">
        <f>C48+_xlfn.FORECAST.ETS.CONFINT(A48,$B$2:$B$31,$A$2:$A$31,0.95,1,1)</f>
        <v>2667.4170076153782</v>
      </c>
    </row>
    <row r="49" spans="1:5" x14ac:dyDescent="0.25">
      <c r="A49" s="10">
        <v>43435</v>
      </c>
      <c r="C49" s="11">
        <f>_xlfn.FORECAST.ETS(A49,$B$2:$B$31,$A$2:$A$31,1,1)</f>
        <v>3211.8382709323632</v>
      </c>
      <c r="D49" s="12">
        <f>C49-_xlfn.FORECAST.ETS.CONFINT(A49,$B$2:$B$31,$A$2:$A$31,0.95,1,1)</f>
        <v>3051.3422229845464</v>
      </c>
      <c r="E49" s="12">
        <f>C49+_xlfn.FORECAST.ETS.CONFINT(A49,$B$2:$B$31,$A$2:$A$31,0.95,1,1)</f>
        <v>3372.33431888018</v>
      </c>
    </row>
    <row r="50" spans="1:5" x14ac:dyDescent="0.25">
      <c r="A50" s="10">
        <v>43466</v>
      </c>
      <c r="C50" s="11">
        <f>_xlfn.FORECAST.ETS(A50,$B$2:$B$31,$A$2:$A$31,1,1)</f>
        <v>657.46285405752883</v>
      </c>
      <c r="D50" s="12">
        <f>C50-_xlfn.FORECAST.ETS.CONFINT(A50,$B$2:$B$31,$A$2:$A$31,0.95,1,1)</f>
        <v>495.70203728215097</v>
      </c>
      <c r="E50" s="12">
        <f>C50+_xlfn.FORECAST.ETS.CONFINT(A50,$B$2:$B$31,$A$2:$A$31,0.95,1,1)</f>
        <v>819.22367083290669</v>
      </c>
    </row>
    <row r="51" spans="1:5" x14ac:dyDescent="0.25">
      <c r="A51" s="10">
        <v>43497</v>
      </c>
      <c r="C51" s="11">
        <f>_xlfn.FORECAST.ETS(A51,$B$2:$B$31,$A$2:$A$31,1,1)</f>
        <v>523.70293740913462</v>
      </c>
      <c r="D51" s="12">
        <f>C51-_xlfn.FORECAST.ETS.CONFINT(A51,$B$2:$B$31,$A$2:$A$31,0.95,1,1)</f>
        <v>360.66974209020111</v>
      </c>
      <c r="E51" s="12">
        <f>C51+_xlfn.FORECAST.ETS.CONFINT(A51,$B$2:$B$31,$A$2:$A$31,0.95,1,1)</f>
        <v>686.73613272806813</v>
      </c>
    </row>
    <row r="52" spans="1:5" x14ac:dyDescent="0.25">
      <c r="A52" s="10">
        <v>43525</v>
      </c>
      <c r="C52" s="11">
        <f>_xlfn.FORECAST.ETS(A52,$B$2:$B$31,$A$2:$A$31,1,1)</f>
        <v>758.07005729875755</v>
      </c>
      <c r="D52" s="12">
        <f>C52-_xlfn.FORECAST.ETS.CONFINT(A52,$B$2:$B$31,$A$2:$A$31,0.95,1,1)</f>
        <v>593.75693087714399</v>
      </c>
      <c r="E52" s="12">
        <f>C52+_xlfn.FORECAST.ETS.CONFINT(A52,$B$2:$B$31,$A$2:$A$31,0.95,1,1)</f>
        <v>922.38318372037111</v>
      </c>
    </row>
    <row r="53" spans="1:5" x14ac:dyDescent="0.25">
      <c r="A53" s="10">
        <v>43556</v>
      </c>
      <c r="C53" s="11">
        <f>_xlfn.FORECAST.ETS(A53,$B$2:$B$31,$A$2:$A$31,1,1)</f>
        <v>650.83584563225645</v>
      </c>
      <c r="D53" s="12">
        <f>C53-_xlfn.FORECAST.ETS.CONFINT(A53,$B$2:$B$31,$A$2:$A$31,0.95,1,1)</f>
        <v>485.23529197722496</v>
      </c>
      <c r="E53" s="12">
        <f>C53+_xlfn.FORECAST.ETS.CONFINT(A53,$B$2:$B$31,$A$2:$A$31,0.95,1,1)</f>
        <v>816.43639928728794</v>
      </c>
    </row>
    <row r="54" spans="1:5" x14ac:dyDescent="0.25">
      <c r="A54" s="10">
        <v>43586</v>
      </c>
      <c r="C54" s="11">
        <f>_xlfn.FORECAST.ETS(A54,$B$2:$B$31,$A$2:$A$31,1,1)</f>
        <v>591.54586319378598</v>
      </c>
      <c r="D54" s="12">
        <f>C54-_xlfn.FORECAST.ETS.CONFINT(A54,$B$2:$B$31,$A$2:$A$31,0.95,1,1)</f>
        <v>424.65044187699334</v>
      </c>
      <c r="E54" s="12">
        <f>C54+_xlfn.FORECAST.ETS.CONFINT(A54,$B$2:$B$31,$A$2:$A$31,0.95,1,1)</f>
        <v>758.44128451057861</v>
      </c>
    </row>
    <row r="55" spans="1:5" x14ac:dyDescent="0.25">
      <c r="A55" s="10">
        <v>43617</v>
      </c>
      <c r="C55" s="11">
        <f>_xlfn.FORECAST.ETS(A55,$B$2:$B$31,$A$2:$A$31,1,1)</f>
        <v>575.23639612137617</v>
      </c>
      <c r="D55" s="12">
        <f>C55-_xlfn.FORECAST.ETS.CONFINT(A55,$B$2:$B$31,$A$2:$A$31,0.95,1,1)</f>
        <v>407.03872169393304</v>
      </c>
      <c r="E55" s="12">
        <f>C55+_xlfn.FORECAST.ETS.CONFINT(A55,$B$2:$B$31,$A$2:$A$31,0.95,1,1)</f>
        <v>743.43407054881936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topLeftCell="A34" zoomScale="145" zoomScaleNormal="145" workbookViewId="0">
      <selection activeCell="F44" sqref="F44"/>
    </sheetView>
  </sheetViews>
  <sheetFormatPr defaultRowHeight="15" x14ac:dyDescent="0.25"/>
  <cols>
    <col min="1" max="1" width="11.140625" bestFit="1" customWidth="1"/>
    <col min="3" max="4" width="11.140625" bestFit="1" customWidth="1"/>
    <col min="5" max="6" width="12.5703125" bestFit="1" customWidth="1"/>
  </cols>
  <sheetData>
    <row r="2" spans="1:3" x14ac:dyDescent="0.25">
      <c r="A2" s="9" t="s">
        <v>13</v>
      </c>
      <c r="B2" s="9" t="s">
        <v>14</v>
      </c>
      <c r="C2" t="s">
        <v>14</v>
      </c>
    </row>
    <row r="3" spans="1:3" x14ac:dyDescent="0.25">
      <c r="A3" s="6">
        <v>42005</v>
      </c>
      <c r="B3">
        <f ca="1">RANDBETWEEN(500,800)</f>
        <v>503</v>
      </c>
      <c r="C3">
        <f ca="1">RANDBETWEEN(500,800)</f>
        <v>639</v>
      </c>
    </row>
    <row r="4" spans="1:3" x14ac:dyDescent="0.25">
      <c r="A4" s="6">
        <v>42036</v>
      </c>
      <c r="B4">
        <f t="shared" ref="B4:C32" ca="1" si="0">RANDBETWEEN(500,800)</f>
        <v>788</v>
      </c>
      <c r="C4">
        <f t="shared" ca="1" si="0"/>
        <v>510</v>
      </c>
    </row>
    <row r="5" spans="1:3" x14ac:dyDescent="0.25">
      <c r="A5" s="6">
        <v>42064</v>
      </c>
      <c r="B5">
        <f ca="1">RANDBETWEEN(500,800)</f>
        <v>565</v>
      </c>
      <c r="C5">
        <f ca="1">RANDBETWEEN(500,800)</f>
        <v>637</v>
      </c>
    </row>
    <row r="6" spans="1:3" x14ac:dyDescent="0.25">
      <c r="A6" s="6">
        <v>42095</v>
      </c>
      <c r="B6">
        <f t="shared" ca="1" si="0"/>
        <v>585</v>
      </c>
      <c r="C6">
        <f t="shared" ca="1" si="0"/>
        <v>669</v>
      </c>
    </row>
    <row r="7" spans="1:3" x14ac:dyDescent="0.25">
      <c r="A7" s="6">
        <v>42125</v>
      </c>
      <c r="B7">
        <f t="shared" ca="1" si="0"/>
        <v>690</v>
      </c>
      <c r="C7">
        <f t="shared" ca="1" si="0"/>
        <v>775</v>
      </c>
    </row>
    <row r="8" spans="1:3" x14ac:dyDescent="0.25">
      <c r="A8" s="6">
        <v>42156</v>
      </c>
      <c r="B8">
        <f t="shared" ca="1" si="0"/>
        <v>552</v>
      </c>
      <c r="C8">
        <f ca="1">RANDBETWEEN(500,800)</f>
        <v>610</v>
      </c>
    </row>
    <row r="9" spans="1:3" x14ac:dyDescent="0.25">
      <c r="A9" s="6">
        <v>42186</v>
      </c>
      <c r="B9">
        <f t="shared" ca="1" si="0"/>
        <v>526</v>
      </c>
      <c r="C9">
        <f t="shared" ca="1" si="0"/>
        <v>607</v>
      </c>
    </row>
    <row r="10" spans="1:3" x14ac:dyDescent="0.25">
      <c r="A10" s="6">
        <v>42217</v>
      </c>
      <c r="B10">
        <f t="shared" ca="1" si="0"/>
        <v>789</v>
      </c>
      <c r="C10">
        <f t="shared" ca="1" si="0"/>
        <v>684</v>
      </c>
    </row>
    <row r="11" spans="1:3" x14ac:dyDescent="0.25">
      <c r="A11" s="6">
        <v>42248</v>
      </c>
      <c r="B11">
        <f t="shared" ca="1" si="0"/>
        <v>586</v>
      </c>
      <c r="C11">
        <f t="shared" ca="1" si="0"/>
        <v>580</v>
      </c>
    </row>
    <row r="12" spans="1:3" x14ac:dyDescent="0.25">
      <c r="A12" s="6">
        <v>42278</v>
      </c>
      <c r="B12">
        <f t="shared" ca="1" si="0"/>
        <v>504</v>
      </c>
      <c r="C12">
        <v>2100</v>
      </c>
    </row>
    <row r="13" spans="1:3" x14ac:dyDescent="0.25">
      <c r="A13" s="6">
        <v>42309</v>
      </c>
      <c r="B13">
        <f t="shared" ca="1" si="0"/>
        <v>524</v>
      </c>
      <c r="C13">
        <v>2500</v>
      </c>
    </row>
    <row r="14" spans="1:3" x14ac:dyDescent="0.25">
      <c r="A14" s="6">
        <v>42339</v>
      </c>
      <c r="B14">
        <f t="shared" ca="1" si="0"/>
        <v>799</v>
      </c>
      <c r="C14">
        <v>3200</v>
      </c>
    </row>
    <row r="15" spans="1:3" x14ac:dyDescent="0.25">
      <c r="A15" s="6">
        <v>42370</v>
      </c>
      <c r="B15">
        <f t="shared" ca="1" si="0"/>
        <v>627</v>
      </c>
      <c r="C15">
        <f ca="1">RANDBETWEEN(500,800)</f>
        <v>619</v>
      </c>
    </row>
    <row r="16" spans="1:3" x14ac:dyDescent="0.25">
      <c r="A16" s="6">
        <v>42401</v>
      </c>
      <c r="B16">
        <f t="shared" ca="1" si="0"/>
        <v>789</v>
      </c>
      <c r="C16">
        <f t="shared" ca="1" si="0"/>
        <v>778</v>
      </c>
    </row>
    <row r="17" spans="1:3" x14ac:dyDescent="0.25">
      <c r="A17" s="6">
        <v>42430</v>
      </c>
      <c r="B17">
        <f t="shared" ca="1" si="0"/>
        <v>758</v>
      </c>
      <c r="C17">
        <f ca="1">RANDBETWEEN(500,800)</f>
        <v>713</v>
      </c>
    </row>
    <row r="18" spans="1:3" x14ac:dyDescent="0.25">
      <c r="A18" s="6">
        <v>42461</v>
      </c>
      <c r="B18">
        <f t="shared" ca="1" si="0"/>
        <v>687</v>
      </c>
      <c r="C18">
        <f t="shared" ca="1" si="0"/>
        <v>712</v>
      </c>
    </row>
    <row r="19" spans="1:3" x14ac:dyDescent="0.25">
      <c r="A19" s="6">
        <v>42491</v>
      </c>
      <c r="B19">
        <f t="shared" ca="1" si="0"/>
        <v>645</v>
      </c>
      <c r="C19">
        <f t="shared" ca="1" si="0"/>
        <v>628</v>
      </c>
    </row>
    <row r="20" spans="1:3" x14ac:dyDescent="0.25">
      <c r="A20" s="6">
        <v>42522</v>
      </c>
      <c r="B20">
        <f t="shared" ca="1" si="0"/>
        <v>513</v>
      </c>
      <c r="C20">
        <f t="shared" ca="1" si="0"/>
        <v>625</v>
      </c>
    </row>
    <row r="21" spans="1:3" x14ac:dyDescent="0.25">
      <c r="A21" s="6">
        <v>42552</v>
      </c>
      <c r="B21">
        <f t="shared" ca="1" si="0"/>
        <v>601</v>
      </c>
      <c r="C21">
        <f t="shared" ca="1" si="0"/>
        <v>529</v>
      </c>
    </row>
    <row r="22" spans="1:3" x14ac:dyDescent="0.25">
      <c r="A22" s="6">
        <v>42583</v>
      </c>
      <c r="B22">
        <f t="shared" ca="1" si="0"/>
        <v>775</v>
      </c>
      <c r="C22">
        <f t="shared" ca="1" si="0"/>
        <v>562</v>
      </c>
    </row>
    <row r="23" spans="1:3" x14ac:dyDescent="0.25">
      <c r="A23" s="6">
        <v>42614</v>
      </c>
      <c r="B23">
        <f t="shared" ca="1" si="0"/>
        <v>735</v>
      </c>
      <c r="C23">
        <f t="shared" ca="1" si="0"/>
        <v>762</v>
      </c>
    </row>
    <row r="24" spans="1:3" x14ac:dyDescent="0.25">
      <c r="A24" s="6">
        <v>42644</v>
      </c>
      <c r="B24">
        <f t="shared" ca="1" si="0"/>
        <v>587</v>
      </c>
      <c r="C24">
        <v>2100</v>
      </c>
    </row>
    <row r="25" spans="1:3" x14ac:dyDescent="0.25">
      <c r="A25" s="6">
        <v>42675</v>
      </c>
      <c r="B25">
        <f t="shared" ca="1" si="0"/>
        <v>725</v>
      </c>
      <c r="C25">
        <v>2500</v>
      </c>
    </row>
    <row r="26" spans="1:3" x14ac:dyDescent="0.25">
      <c r="A26" s="6">
        <v>42705</v>
      </c>
      <c r="B26">
        <f t="shared" ca="1" si="0"/>
        <v>725</v>
      </c>
      <c r="C26">
        <v>3200</v>
      </c>
    </row>
    <row r="27" spans="1:3" x14ac:dyDescent="0.25">
      <c r="A27" s="6">
        <v>42736</v>
      </c>
      <c r="B27">
        <f t="shared" ca="1" si="0"/>
        <v>661</v>
      </c>
      <c r="C27">
        <f ca="1">RANDBETWEEN(500,800)</f>
        <v>613</v>
      </c>
    </row>
    <row r="28" spans="1:3" x14ac:dyDescent="0.25">
      <c r="A28" s="6">
        <v>42767</v>
      </c>
      <c r="B28">
        <f t="shared" ca="1" si="0"/>
        <v>666</v>
      </c>
      <c r="C28">
        <f t="shared" ca="1" si="0"/>
        <v>520</v>
      </c>
    </row>
    <row r="29" spans="1:3" x14ac:dyDescent="0.25">
      <c r="A29" s="6">
        <v>42795</v>
      </c>
      <c r="B29">
        <f t="shared" ca="1" si="0"/>
        <v>541</v>
      </c>
      <c r="C29">
        <f ca="1">RANDBETWEEN(500,800)</f>
        <v>655</v>
      </c>
    </row>
    <row r="30" spans="1:3" x14ac:dyDescent="0.25">
      <c r="A30" s="6">
        <v>42826</v>
      </c>
      <c r="B30">
        <f t="shared" ca="1" si="0"/>
        <v>560</v>
      </c>
      <c r="C30">
        <f t="shared" ca="1" si="0"/>
        <v>606</v>
      </c>
    </row>
    <row r="31" spans="1:3" x14ac:dyDescent="0.25">
      <c r="A31" s="6">
        <v>42856</v>
      </c>
      <c r="B31">
        <f ca="1">RANDBETWEEN(500,800)</f>
        <v>784</v>
      </c>
      <c r="C31">
        <f t="shared" ca="1" si="0"/>
        <v>766</v>
      </c>
    </row>
    <row r="32" spans="1:3" x14ac:dyDescent="0.25">
      <c r="A32" s="6">
        <v>42887</v>
      </c>
      <c r="B32">
        <f t="shared" ca="1" si="0"/>
        <v>613</v>
      </c>
      <c r="C32">
        <f t="shared" ca="1" si="0"/>
        <v>762</v>
      </c>
    </row>
    <row r="34" spans="1:6" x14ac:dyDescent="0.25">
      <c r="B34" t="s">
        <v>15</v>
      </c>
      <c r="C34" t="s">
        <v>16</v>
      </c>
      <c r="D34" t="s">
        <v>20</v>
      </c>
      <c r="E34" t="s">
        <v>21</v>
      </c>
      <c r="F34" t="s">
        <v>22</v>
      </c>
    </row>
    <row r="35" spans="1:6" x14ac:dyDescent="0.25">
      <c r="A35" s="7">
        <v>42917</v>
      </c>
      <c r="B35" s="8">
        <f ca="1">_xlfn.FORECAST.LINEAR(A35,Units_Sold,Datesheet1)</f>
        <v>675.40576117232399</v>
      </c>
      <c r="C35">
        <f>_xlfn.FORECAST.ETS(A35,$C$3:$C$32,Datesheet1)</f>
        <v>580.04908929990665</v>
      </c>
      <c r="D35" s="13">
        <f>_xlfn.FORECAST.ETS.CONFINT(A35,Units_Sold,Datesheet1)</f>
        <v>170.90517313045359</v>
      </c>
      <c r="E35" s="13">
        <f ca="1">D35+B35</f>
        <v>846.31093430277758</v>
      </c>
      <c r="F35" s="13">
        <f ca="1">B35-D35</f>
        <v>504.5005880418704</v>
      </c>
    </row>
    <row r="36" spans="1:6" x14ac:dyDescent="0.25">
      <c r="A36" s="7">
        <v>42948</v>
      </c>
      <c r="B36" s="8">
        <f ca="1">_xlfn.FORECAST.LINEAR(A36,Units_Sold,Datesheet1)</f>
        <v>677.28977884865276</v>
      </c>
      <c r="C36">
        <f>_xlfn.FORECAST.ETS(A36,$C$3:$C$32,Datesheet1)</f>
        <v>626.91279374010378</v>
      </c>
      <c r="D36" s="13">
        <f>_xlfn.FORECAST.ETS.CONFINT(A36,Units_Sold,Datesheet1)</f>
        <v>170.90594220200225</v>
      </c>
      <c r="E36" s="13">
        <f t="shared" ref="E36:E40" ca="1" si="1">D36+B36</f>
        <v>848.19572105065504</v>
      </c>
      <c r="F36" s="13">
        <f t="shared" ref="F36:F40" ca="1" si="2">B36-D36</f>
        <v>506.38383664665048</v>
      </c>
    </row>
    <row r="37" spans="1:6" x14ac:dyDescent="0.25">
      <c r="A37" s="7">
        <v>42979</v>
      </c>
      <c r="B37" s="8">
        <f ca="1">_xlfn.FORECAST.LINEAR(A37,Units_Sold,Datesheet1)</f>
        <v>679.17379652498153</v>
      </c>
      <c r="C37">
        <f>_xlfn.FORECAST.ETS(A37,$C$3:$C$32,Datesheet1)</f>
        <v>579.96237070914742</v>
      </c>
      <c r="D37" s="13">
        <f>_xlfn.FORECAST.ETS.CONFINT(A37,Units_Sold,Datesheet1)</f>
        <v>170.9073094317659</v>
      </c>
      <c r="E37" s="13">
        <f t="shared" ca="1" si="1"/>
        <v>850.08110595674748</v>
      </c>
      <c r="F37" s="13">
        <f t="shared" ca="1" si="2"/>
        <v>508.26648709321563</v>
      </c>
    </row>
    <row r="38" spans="1:6" x14ac:dyDescent="0.25">
      <c r="A38" s="7">
        <v>43009</v>
      </c>
      <c r="B38" s="8">
        <f ca="1">_xlfn.FORECAST.LINEAR(A38,Units_Sold,Datesheet1)</f>
        <v>680.99703943755799</v>
      </c>
      <c r="C38">
        <f>_xlfn.FORECAST.ETS(A38,$C$3:$C$32,Datesheet1)</f>
        <v>2054.860420195625</v>
      </c>
      <c r="D38" s="13">
        <f>_xlfn.FORECAST.ETS.CONFINT(A38,Units_Sold,Datesheet1)</f>
        <v>170.90944570637532</v>
      </c>
      <c r="E38" s="13">
        <f t="shared" ca="1" si="1"/>
        <v>851.90648514393331</v>
      </c>
      <c r="F38" s="13">
        <f t="shared" ca="1" si="2"/>
        <v>510.08759373118266</v>
      </c>
    </row>
    <row r="39" spans="1:6" x14ac:dyDescent="0.25">
      <c r="A39" s="7">
        <v>43040</v>
      </c>
      <c r="B39" s="8">
        <f ca="1">_xlfn.FORECAST.LINEAR(A39,Units_Sold,Datesheet1)</f>
        <v>682.88105711388675</v>
      </c>
      <c r="C39">
        <f>_xlfn.FORECAST.ETS(A39,$C$3:$C$32,Datesheet1)</f>
        <v>2458.8382178951979</v>
      </c>
      <c r="D39" s="13">
        <f>_xlfn.FORECAST.ETS.CONFINT(A39,Units_Sold,Datesheet1)</f>
        <v>170.91252189490316</v>
      </c>
      <c r="E39" s="13">
        <f t="shared" ca="1" si="1"/>
        <v>853.79357900878995</v>
      </c>
      <c r="F39" s="13">
        <f t="shared" ca="1" si="2"/>
        <v>511.96853521898356</v>
      </c>
    </row>
    <row r="40" spans="1:6" x14ac:dyDescent="0.25">
      <c r="A40" s="7">
        <v>43070</v>
      </c>
      <c r="B40" s="8">
        <f ca="1">_xlfn.FORECAST.LINEAR(A40,Units_Sold,Datesheet1)</f>
        <v>684.70430002646322</v>
      </c>
      <c r="C40">
        <f>_xlfn.FORECAST.ETS(A40,$C$3:$C$32,Datesheet1)</f>
        <v>3154.4588482585564</v>
      </c>
      <c r="D40" s="13">
        <f>_xlfn.FORECAST.ETS.CONFINT(A40,Units_Sold,Datesheet1)</f>
        <v>170.91670884032283</v>
      </c>
      <c r="E40" s="13">
        <f t="shared" ca="1" si="1"/>
        <v>855.62100886678604</v>
      </c>
      <c r="F40" s="13">
        <f t="shared" ca="1" si="2"/>
        <v>513.78759118614039</v>
      </c>
    </row>
    <row r="43" spans="1:6" x14ac:dyDescent="0.25">
      <c r="A43" s="3" t="s">
        <v>16</v>
      </c>
      <c r="B43">
        <f>_xlfn.FORECAST.ETS.SEASONALITY(C3:C32,Datesheet1)</f>
        <v>12</v>
      </c>
    </row>
    <row r="44" spans="1:6" x14ac:dyDescent="0.25">
      <c r="A44" s="3" t="s">
        <v>23</v>
      </c>
      <c r="B44">
        <f ca="1">_xlfn.FORECAST.ETS.STAT(Units_Sold,Datesheet1,4)</f>
        <v>0.46678940700648169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What-if Analysis</vt:lpstr>
      <vt:lpstr>Forecast Graph</vt:lpstr>
      <vt:lpstr>Forecasting a model</vt:lpstr>
      <vt:lpstr>Datesheet1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2019-09-27T09:16:35Z</dcterms:modified>
</cp:coreProperties>
</file>