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" sheetId="1" r:id="rId1"/>
    <sheet name="Financial Mod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F23" i="2"/>
  <c r="G23" i="2"/>
  <c r="H23" i="2"/>
  <c r="H24" i="2" s="1"/>
  <c r="I23" i="2"/>
  <c r="J23" i="2"/>
  <c r="E23" i="2"/>
  <c r="I24" i="2"/>
  <c r="J24" i="2"/>
  <c r="F24" i="2"/>
  <c r="G24" i="2"/>
  <c r="J22" i="2"/>
  <c r="E22" i="2"/>
  <c r="F22" i="2"/>
  <c r="G22" i="2"/>
  <c r="H22" i="2"/>
  <c r="I22" i="2"/>
  <c r="J21" i="2"/>
  <c r="F21" i="2"/>
  <c r="G21" i="2"/>
  <c r="H21" i="2"/>
  <c r="I21" i="2"/>
  <c r="E21" i="2"/>
  <c r="F20" i="2"/>
  <c r="G20" i="2"/>
  <c r="H20" i="2"/>
  <c r="I20" i="2"/>
  <c r="J20" i="2"/>
  <c r="E20" i="2"/>
  <c r="E18" i="2"/>
  <c r="F18" i="2"/>
  <c r="G18" i="2"/>
  <c r="G19" i="2" s="1"/>
  <c r="H18" i="2"/>
  <c r="H19" i="2" s="1"/>
  <c r="I18" i="2"/>
  <c r="J18" i="2"/>
  <c r="E19" i="2"/>
  <c r="F19" i="2"/>
  <c r="I19" i="2"/>
  <c r="J19" i="2"/>
  <c r="D17" i="2"/>
  <c r="E17" i="2"/>
  <c r="F17" i="2"/>
  <c r="G17" i="2"/>
  <c r="H17" i="2"/>
  <c r="I17" i="2"/>
  <c r="J17" i="2"/>
  <c r="J16" i="2"/>
  <c r="F16" i="2"/>
  <c r="G16" i="2"/>
  <c r="H16" i="2"/>
  <c r="I16" i="2"/>
  <c r="E16" i="2"/>
  <c r="F15" i="2"/>
  <c r="G15" i="2" s="1"/>
  <c r="H15" i="2" s="1"/>
  <c r="I15" i="2" s="1"/>
  <c r="J15" i="2" s="1"/>
  <c r="E15" i="2"/>
  <c r="C10" i="2"/>
  <c r="D9" i="2"/>
  <c r="C9" i="2"/>
  <c r="D8" i="2"/>
  <c r="C8" i="2"/>
  <c r="D7" i="2"/>
  <c r="C7" i="2"/>
  <c r="D6" i="2"/>
  <c r="C6" i="2"/>
  <c r="D5" i="2"/>
  <c r="C24" i="2"/>
  <c r="C19" i="2"/>
  <c r="C22" i="2"/>
  <c r="D19" i="2"/>
  <c r="D22" i="2" s="1"/>
  <c r="C17" i="2"/>
  <c r="D24" i="2" l="1"/>
  <c r="D10" i="2"/>
</calcChain>
</file>

<file path=xl/sharedStrings.xml><?xml version="1.0" encoding="utf-8"?>
<sst xmlns="http://schemas.openxmlformats.org/spreadsheetml/2006/main" count="35" uniqueCount="22">
  <si>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</si>
  <si>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</si>
  <si>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</si>
  <si>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</si>
  <si>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</si>
  <si>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</si>
  <si>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</si>
  <si>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</si>
  <si>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</si>
  <si>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</si>
  <si>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</si>
  <si>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SG&amp;A - Selling general and administration</t>
  </si>
  <si>
    <t>EBITDA - Earning before interest, taxes,depreciation,</t>
  </si>
  <si>
    <t>EBT - Earning before taxes</t>
  </si>
  <si>
    <t>Forecasted Data</t>
  </si>
  <si>
    <t>Assumptions</t>
  </si>
  <si>
    <t xml:space="preserve">  Historical Data</t>
  </si>
  <si>
    <t>Revenue Growth</t>
  </si>
  <si>
    <t>COGS % of revenue</t>
  </si>
  <si>
    <t>Depriciation % of Revenue</t>
  </si>
  <si>
    <t>Tax Rate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</si>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</sst>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/>
    <xf numFmtId="0" fontId="0" fillId="6" borderId="0" xfId="0" applyFill="1" applyAlignment="1">
      <alignment horizontal="center"/>
    </xf>
    <xf numFmtId="0" fontId="0" fillId="6" borderId="0" xfId="0" applyFill="1"/>
    <xf numFmtId="0" fontId="0" fillId="4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9" fontId="3" fillId="0" borderId="0" xfId="1" applyFont="1"/>
    <xf numFmtId="0" fontId="3" fillId="0" borderId="0" xfId="0" applyFont="1"/>
    <xf numFmtId="0" fontId="3" fillId="0" borderId="0" xfId="1" applyNumberFormat="1" applyFont="1"/>
    <xf numFmtId="167" fontId="2" fillId="0" borderId="0" xfId="0" applyNumberFormat="1" applyFont="1"/>
    <xf numFmtId="167" fontId="0" fillId="0" borderId="0" xfId="0" applyNumberFormat="1"/>
    <xf numFmtId="167" fontId="0" fillId="0" borderId="3" xfId="0" applyNumberFormat="1" applyBorder="1"/>
    <xf numFmtId="167" fontId="0" fillId="0" borderId="1" xfId="0" applyNumberFormat="1" applyBorder="1"/>
    <xf numFmtId="167" fontId="2" fillId="0" borderId="1" xfId="0" applyNumberFormat="1" applyFont="1" applyBorder="1"/>
    <xf numFmtId="167" fontId="0" fillId="0" borderId="0" xfId="0" applyNumberFormat="1" applyBorder="1"/>
    <xf numFmtId="167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5"/>
  <sheetViews>
    <sheetView zoomScale="130" zoomScaleNormal="130" workbookViewId="0">
      <selection activeCell="A6" sqref="A6:D15"/>
    </sheetView>
  </sheetViews>
  <sheetFormatPr defaultRowHeight="15" x14ac:dyDescent="0.25"/>
  <cols>
    <col min="6" max="6" width="15.42578125" customWidth="1"/>
    <col min="8" max="8" width="31.85546875" customWidth="1"/>
  </cols>
  <sheetData>
    <row r="5" spans="1:8" x14ac:dyDescent="0.25">
      <c r="A5" s="3" t="s">
        <v>0</v>
      </c>
      <c r="B5" s="3"/>
      <c r="C5" s="4">
        <v>2016</v>
      </c>
      <c r="D5" s="4">
        <v>2017</v>
      </c>
    </row>
    <row r="6" spans="1:8" x14ac:dyDescent="0.25">
      <c r="A6" t="s">
        <v>1</v>
      </c>
      <c r="C6">
        <v>150000</v>
      </c>
      <c r="D6">
        <v>165000</v>
      </c>
      <c r="F6" s="2" t="s">
        <v>11</v>
      </c>
      <c r="G6" s="2"/>
      <c r="H6" s="2"/>
    </row>
    <row r="7" spans="1:8" x14ac:dyDescent="0.25">
      <c r="A7" t="s">
        <v>2</v>
      </c>
      <c r="C7">
        <v>67500</v>
      </c>
      <c r="D7">
        <v>74250</v>
      </c>
      <c r="F7" s="2" t="s">
        <v>12</v>
      </c>
      <c r="G7" s="2"/>
      <c r="H7" s="2"/>
    </row>
    <row r="8" spans="1:8" x14ac:dyDescent="0.25">
      <c r="A8" t="s">
        <v>3</v>
      </c>
      <c r="F8" s="2" t="s">
        <v>13</v>
      </c>
      <c r="G8" s="2"/>
      <c r="H8" s="2"/>
    </row>
    <row r="9" spans="1:8" x14ac:dyDescent="0.25">
      <c r="A9" t="s">
        <v>4</v>
      </c>
      <c r="C9">
        <v>16500</v>
      </c>
      <c r="D9">
        <v>18150</v>
      </c>
    </row>
    <row r="10" spans="1:8" x14ac:dyDescent="0.25">
      <c r="A10" t="s">
        <v>5</v>
      </c>
    </row>
    <row r="11" spans="1:8" x14ac:dyDescent="0.25">
      <c r="A11" t="s">
        <v>6</v>
      </c>
      <c r="C11">
        <v>6600</v>
      </c>
      <c r="D11">
        <v>7260</v>
      </c>
    </row>
    <row r="12" spans="1:8" x14ac:dyDescent="0.25">
      <c r="A12" t="s">
        <v>7</v>
      </c>
      <c r="C12">
        <v>1000</v>
      </c>
      <c r="D12">
        <v>1000</v>
      </c>
    </row>
    <row r="13" spans="1:8" x14ac:dyDescent="0.25">
      <c r="A13" t="s">
        <v>8</v>
      </c>
    </row>
    <row r="14" spans="1:8" x14ac:dyDescent="0.25">
      <c r="A14" t="s">
        <v>9</v>
      </c>
      <c r="C14">
        <v>17520</v>
      </c>
      <c r="D14">
        <v>19302</v>
      </c>
    </row>
    <row r="15" spans="1:8" x14ac:dyDescent="0.25">
      <c r="A15" t="s">
        <v>10</v>
      </c>
    </row>
  </sheetData>
  <mergeCells count="4">
    <mergeCell ref="A5:B5"/>
    <mergeCell ref="F6:H6"/>
    <mergeCell ref="F7:H7"/>
    <mergeCell ref="F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130" zoomScaleNormal="130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E25" sqref="E25"/>
    </sheetView>
  </sheetViews>
  <sheetFormatPr defaultRowHeight="15" x14ac:dyDescent="0.25"/>
  <cols>
    <col min="1" max="1" width="24.85546875" bestFit="1" customWidth="1"/>
    <col min="3" max="10" width="10.42578125" bestFit="1" customWidth="1"/>
  </cols>
  <sheetData>
    <row r="1" spans="1:15" x14ac:dyDescent="0.25">
      <c r="A1" s="9" t="s">
        <v>16</v>
      </c>
      <c r="B1" s="9"/>
      <c r="C1" s="9"/>
      <c r="D1" s="9"/>
      <c r="E1" s="5" t="s">
        <v>14</v>
      </c>
      <c r="F1" s="5"/>
      <c r="G1" s="5"/>
      <c r="H1" s="5"/>
      <c r="I1" s="5"/>
      <c r="J1" s="5"/>
      <c r="K1" s="8"/>
      <c r="L1" s="8"/>
      <c r="M1" s="8"/>
      <c r="N1" s="8"/>
      <c r="O1" s="8"/>
    </row>
    <row r="2" spans="1:15" x14ac:dyDescent="0.25">
      <c r="A2" s="10"/>
      <c r="B2" s="10"/>
      <c r="C2" s="10">
        <v>2016</v>
      </c>
      <c r="D2" s="10">
        <v>2017</v>
      </c>
      <c r="E2" s="11">
        <v>2018</v>
      </c>
      <c r="F2" s="11">
        <v>2019</v>
      </c>
      <c r="G2" s="11">
        <v>2020</v>
      </c>
      <c r="H2" s="11">
        <v>2021</v>
      </c>
      <c r="I2" s="11">
        <v>2022</v>
      </c>
      <c r="J2" s="11">
        <v>2023</v>
      </c>
    </row>
    <row r="4" spans="1:15" x14ac:dyDescent="0.25">
      <c r="A4" s="6" t="s">
        <v>15</v>
      </c>
      <c r="B4" s="6"/>
      <c r="C4" s="6"/>
      <c r="D4" s="6"/>
      <c r="E4" s="6"/>
      <c r="F4" s="6"/>
      <c r="G4" s="6"/>
      <c r="H4" s="6"/>
      <c r="I4" s="6"/>
      <c r="J4" s="6"/>
    </row>
    <row r="5" spans="1:15" x14ac:dyDescent="0.25">
      <c r="A5" t="s">
        <v>17</v>
      </c>
      <c r="C5" s="1" t="s">
        <v>21</v>
      </c>
      <c r="D5" s="16">
        <f>((D15-C15)/C15)</f>
        <v>0.1</v>
      </c>
      <c r="E5" s="19">
        <v>0.1</v>
      </c>
      <c r="F5" s="19">
        <v>0.1</v>
      </c>
      <c r="G5" s="19">
        <v>0.1</v>
      </c>
      <c r="H5" s="19">
        <v>0.1</v>
      </c>
      <c r="I5" s="19">
        <v>0.1</v>
      </c>
      <c r="J5" s="19">
        <v>0.1</v>
      </c>
    </row>
    <row r="6" spans="1:15" x14ac:dyDescent="0.25">
      <c r="A6" t="s">
        <v>18</v>
      </c>
      <c r="C6" s="16">
        <f>C16/C15</f>
        <v>0.45</v>
      </c>
      <c r="D6" s="16">
        <f>D16/D15</f>
        <v>0.45</v>
      </c>
      <c r="E6" s="19">
        <v>0.45</v>
      </c>
      <c r="F6" s="19">
        <v>0.45</v>
      </c>
      <c r="G6" s="19">
        <v>0.45</v>
      </c>
      <c r="H6" s="19">
        <v>0.45</v>
      </c>
      <c r="I6" s="19">
        <v>0.45</v>
      </c>
      <c r="J6" s="19">
        <v>0.45</v>
      </c>
    </row>
    <row r="7" spans="1:15" x14ac:dyDescent="0.25">
      <c r="A7" t="s">
        <v>4</v>
      </c>
      <c r="C7">
        <f>C18</f>
        <v>16500</v>
      </c>
      <c r="D7">
        <f>D18</f>
        <v>18150</v>
      </c>
      <c r="E7" s="20">
        <v>19000</v>
      </c>
      <c r="F7" s="20">
        <v>19500</v>
      </c>
      <c r="G7" s="20">
        <v>20000</v>
      </c>
      <c r="H7" s="20">
        <v>20000</v>
      </c>
      <c r="I7" s="20">
        <v>20000</v>
      </c>
      <c r="J7" s="20">
        <v>20000</v>
      </c>
    </row>
    <row r="8" spans="1:15" x14ac:dyDescent="0.25">
      <c r="A8" t="s">
        <v>19</v>
      </c>
      <c r="C8" s="17">
        <f>C20/C15</f>
        <v>4.3999999999999997E-2</v>
      </c>
      <c r="D8" s="17">
        <f>D20/D15</f>
        <v>4.3999999999999997E-2</v>
      </c>
      <c r="E8" s="19">
        <v>0.05</v>
      </c>
      <c r="F8" s="19">
        <v>0.05</v>
      </c>
      <c r="G8" s="19">
        <v>0.05</v>
      </c>
      <c r="H8" s="19">
        <v>0.05</v>
      </c>
      <c r="I8" s="19">
        <v>0.05</v>
      </c>
      <c r="J8" s="19">
        <v>0.05</v>
      </c>
    </row>
    <row r="9" spans="1:15" x14ac:dyDescent="0.25">
      <c r="A9" t="s">
        <v>7</v>
      </c>
      <c r="C9">
        <f>C21</f>
        <v>1000</v>
      </c>
      <c r="D9">
        <f>D21</f>
        <v>1000</v>
      </c>
      <c r="E9" s="21">
        <v>1000</v>
      </c>
      <c r="F9" s="21">
        <v>1000</v>
      </c>
      <c r="G9" s="21">
        <v>1000</v>
      </c>
      <c r="H9" s="21">
        <v>1000</v>
      </c>
      <c r="I9" s="21">
        <v>1000</v>
      </c>
      <c r="J9" s="21">
        <v>1000</v>
      </c>
    </row>
    <row r="10" spans="1:15" x14ac:dyDescent="0.25">
      <c r="A10" t="s">
        <v>20</v>
      </c>
      <c r="C10" s="18">
        <f>C23/C22</f>
        <v>0.3</v>
      </c>
      <c r="D10" s="18">
        <f>D23/D22</f>
        <v>0.3</v>
      </c>
      <c r="E10" s="19">
        <v>0.3</v>
      </c>
      <c r="F10" s="19">
        <v>0.3</v>
      </c>
      <c r="G10" s="19">
        <v>0.3</v>
      </c>
      <c r="H10" s="19">
        <v>0.3</v>
      </c>
      <c r="I10" s="19">
        <v>0.3</v>
      </c>
      <c r="J10" s="19">
        <v>0.3</v>
      </c>
    </row>
    <row r="14" spans="1:15" x14ac:dyDescent="0.25">
      <c r="A14" s="7" t="s">
        <v>0</v>
      </c>
      <c r="B14" s="7"/>
      <c r="C14" s="7"/>
      <c r="D14" s="7"/>
      <c r="E14" s="7"/>
      <c r="F14" s="7"/>
      <c r="G14" s="7"/>
      <c r="H14" s="7"/>
      <c r="I14" s="7"/>
      <c r="J14" s="7"/>
    </row>
    <row r="15" spans="1:15" x14ac:dyDescent="0.25">
      <c r="A15" t="s">
        <v>1</v>
      </c>
      <c r="C15" s="22">
        <v>150000</v>
      </c>
      <c r="D15" s="22">
        <v>165000</v>
      </c>
      <c r="E15" s="23">
        <f>D15*(E5+1)</f>
        <v>181500.00000000003</v>
      </c>
      <c r="F15" s="23">
        <f t="shared" ref="F15:J15" si="0">E15*(F5+1)</f>
        <v>199650.00000000006</v>
      </c>
      <c r="G15" s="23">
        <f t="shared" si="0"/>
        <v>219615.00000000009</v>
      </c>
      <c r="H15" s="23">
        <f t="shared" si="0"/>
        <v>241576.50000000012</v>
      </c>
      <c r="I15" s="23">
        <f t="shared" si="0"/>
        <v>265734.15000000014</v>
      </c>
      <c r="J15" s="23">
        <f t="shared" si="0"/>
        <v>292307.56500000018</v>
      </c>
    </row>
    <row r="16" spans="1:15" x14ac:dyDescent="0.25">
      <c r="A16" t="s">
        <v>2</v>
      </c>
      <c r="C16" s="22">
        <v>67500</v>
      </c>
      <c r="D16" s="22">
        <v>74250</v>
      </c>
      <c r="E16" s="23">
        <f>E15*E6</f>
        <v>81675.000000000015</v>
      </c>
      <c r="F16" s="23">
        <f t="shared" ref="F16:I16" si="1">F15*F6</f>
        <v>89842.500000000029</v>
      </c>
      <c r="G16" s="23">
        <f t="shared" si="1"/>
        <v>98826.750000000044</v>
      </c>
      <c r="H16" s="23">
        <f t="shared" si="1"/>
        <v>108709.42500000006</v>
      </c>
      <c r="I16" s="23">
        <f t="shared" si="1"/>
        <v>119580.36750000007</v>
      </c>
      <c r="J16" s="23">
        <f>J15*J6</f>
        <v>131538.40425000008</v>
      </c>
    </row>
    <row r="17" spans="1:10" x14ac:dyDescent="0.25">
      <c r="A17" s="15" t="s">
        <v>3</v>
      </c>
      <c r="B17" s="15"/>
      <c r="C17" s="24">
        <f>C15-C16</f>
        <v>82500</v>
      </c>
      <c r="D17" s="24">
        <f t="shared" ref="D17:J17" si="2">D15-D16</f>
        <v>90750</v>
      </c>
      <c r="E17" s="24">
        <f t="shared" si="2"/>
        <v>99825.000000000015</v>
      </c>
      <c r="F17" s="24">
        <f t="shared" si="2"/>
        <v>109807.50000000003</v>
      </c>
      <c r="G17" s="24">
        <f t="shared" si="2"/>
        <v>120788.25000000004</v>
      </c>
      <c r="H17" s="24">
        <f t="shared" si="2"/>
        <v>132867.07500000007</v>
      </c>
      <c r="I17" s="24">
        <f t="shared" si="2"/>
        <v>146153.78250000009</v>
      </c>
      <c r="J17" s="24">
        <f t="shared" si="2"/>
        <v>160769.1607500001</v>
      </c>
    </row>
    <row r="18" spans="1:10" x14ac:dyDescent="0.25">
      <c r="A18" t="s">
        <v>4</v>
      </c>
      <c r="C18" s="22">
        <v>16500</v>
      </c>
      <c r="D18" s="22">
        <v>18150</v>
      </c>
      <c r="E18" s="23">
        <f>E7</f>
        <v>19000</v>
      </c>
      <c r="F18" s="23">
        <f t="shared" ref="F18:J18" si="3">F7</f>
        <v>19500</v>
      </c>
      <c r="G18" s="23">
        <f t="shared" si="3"/>
        <v>20000</v>
      </c>
      <c r="H18" s="23">
        <f t="shared" si="3"/>
        <v>20000</v>
      </c>
      <c r="I18" s="23">
        <f t="shared" si="3"/>
        <v>20000</v>
      </c>
      <c r="J18" s="23">
        <f t="shared" si="3"/>
        <v>20000</v>
      </c>
    </row>
    <row r="19" spans="1:10" x14ac:dyDescent="0.25">
      <c r="A19" s="12" t="s">
        <v>5</v>
      </c>
      <c r="B19" s="12"/>
      <c r="C19" s="25">
        <f>C17-C18</f>
        <v>66000</v>
      </c>
      <c r="D19" s="25">
        <f>D17-D18</f>
        <v>72600</v>
      </c>
      <c r="E19" s="25">
        <f t="shared" ref="E19:J19" si="4">E17-E18</f>
        <v>80825.000000000015</v>
      </c>
      <c r="F19" s="25">
        <f t="shared" si="4"/>
        <v>90307.500000000029</v>
      </c>
      <c r="G19" s="25">
        <f t="shared" si="4"/>
        <v>100788.25000000004</v>
      </c>
      <c r="H19" s="25">
        <f t="shared" si="4"/>
        <v>112867.07500000007</v>
      </c>
      <c r="I19" s="25">
        <f t="shared" si="4"/>
        <v>126153.78250000009</v>
      </c>
      <c r="J19" s="25">
        <f t="shared" si="4"/>
        <v>140769.1607500001</v>
      </c>
    </row>
    <row r="20" spans="1:10" x14ac:dyDescent="0.25">
      <c r="A20" t="s">
        <v>6</v>
      </c>
      <c r="C20" s="22">
        <v>6600</v>
      </c>
      <c r="D20" s="22">
        <v>7260</v>
      </c>
      <c r="E20" s="23">
        <f>E8*E15</f>
        <v>9075.0000000000018</v>
      </c>
      <c r="F20" s="23">
        <f t="shared" ref="F20:J20" si="5">F8*F15</f>
        <v>9982.5000000000036</v>
      </c>
      <c r="G20" s="23">
        <f t="shared" si="5"/>
        <v>10980.750000000005</v>
      </c>
      <c r="H20" s="23">
        <f t="shared" si="5"/>
        <v>12078.825000000006</v>
      </c>
      <c r="I20" s="23">
        <f t="shared" si="5"/>
        <v>13286.707500000008</v>
      </c>
      <c r="J20" s="23">
        <f t="shared" si="5"/>
        <v>14615.378250000009</v>
      </c>
    </row>
    <row r="21" spans="1:10" x14ac:dyDescent="0.25">
      <c r="A21" s="12" t="s">
        <v>7</v>
      </c>
      <c r="B21" s="12"/>
      <c r="C21" s="26">
        <v>1000</v>
      </c>
      <c r="D21" s="26">
        <v>1000</v>
      </c>
      <c r="E21" s="25">
        <f>E9</f>
        <v>1000</v>
      </c>
      <c r="F21" s="25">
        <f t="shared" ref="F21:I21" si="6">F9</f>
        <v>1000</v>
      </c>
      <c r="G21" s="25">
        <f t="shared" si="6"/>
        <v>1000</v>
      </c>
      <c r="H21" s="25">
        <f t="shared" si="6"/>
        <v>1000</v>
      </c>
      <c r="I21" s="25">
        <f t="shared" si="6"/>
        <v>1000</v>
      </c>
      <c r="J21" s="25">
        <f>J9</f>
        <v>1000</v>
      </c>
    </row>
    <row r="22" spans="1:10" x14ac:dyDescent="0.25">
      <c r="A22" s="13" t="s">
        <v>8</v>
      </c>
      <c r="B22" s="13"/>
      <c r="C22" s="27">
        <f>C19-SUM(C20,C21)</f>
        <v>58400</v>
      </c>
      <c r="D22" s="27">
        <f>D19-SUM(D20,D21)</f>
        <v>64340</v>
      </c>
      <c r="E22" s="27">
        <f t="shared" ref="E22:J22" si="7">E19-SUM(E20,E21)</f>
        <v>70750.000000000015</v>
      </c>
      <c r="F22" s="27">
        <f t="shared" si="7"/>
        <v>79325.000000000029</v>
      </c>
      <c r="G22" s="27">
        <f t="shared" si="7"/>
        <v>88807.500000000044</v>
      </c>
      <c r="H22" s="27">
        <f t="shared" si="7"/>
        <v>99788.250000000058</v>
      </c>
      <c r="I22" s="27">
        <f t="shared" si="7"/>
        <v>111867.07500000008</v>
      </c>
      <c r="J22" s="27">
        <f t="shared" si="7"/>
        <v>125153.78250000009</v>
      </c>
    </row>
    <row r="23" spans="1:10" x14ac:dyDescent="0.25">
      <c r="A23" s="12" t="s">
        <v>9</v>
      </c>
      <c r="B23" s="12"/>
      <c r="C23" s="26">
        <v>17520</v>
      </c>
      <c r="D23" s="26">
        <v>19302</v>
      </c>
      <c r="E23" s="25">
        <f>E10*E22</f>
        <v>21225.000000000004</v>
      </c>
      <c r="F23" s="25">
        <f t="shared" ref="F23:J23" si="8">F10*F22</f>
        <v>23797.500000000007</v>
      </c>
      <c r="G23" s="25">
        <f t="shared" si="8"/>
        <v>26642.250000000011</v>
      </c>
      <c r="H23" s="25">
        <f t="shared" si="8"/>
        <v>29936.475000000017</v>
      </c>
      <c r="I23" s="25">
        <f t="shared" si="8"/>
        <v>33560.122500000027</v>
      </c>
      <c r="J23" s="25">
        <f t="shared" si="8"/>
        <v>37546.134750000027</v>
      </c>
    </row>
    <row r="24" spans="1:10" ht="15.75" thickBot="1" x14ac:dyDescent="0.3">
      <c r="A24" s="14" t="s">
        <v>10</v>
      </c>
      <c r="B24" s="14"/>
      <c r="C24" s="28">
        <f>C22-C23</f>
        <v>40880</v>
      </c>
      <c r="D24" s="28">
        <f>D22-D23</f>
        <v>45038</v>
      </c>
      <c r="E24" s="28">
        <f>E22-E23</f>
        <v>49525.000000000015</v>
      </c>
      <c r="F24" s="28">
        <f t="shared" ref="E24:J24" si="9">F22-F23</f>
        <v>55527.500000000022</v>
      </c>
      <c r="G24" s="28">
        <f t="shared" si="9"/>
        <v>62165.250000000029</v>
      </c>
      <c r="H24" s="28">
        <f>H22-H23</f>
        <v>69851.775000000038</v>
      </c>
      <c r="I24" s="28">
        <f>I22-I23</f>
        <v>78306.952500000058</v>
      </c>
      <c r="J24" s="28">
        <f>J22-J23</f>
        <v>87607.647750000062</v>
      </c>
    </row>
    <row r="25" spans="1:10" ht="15.75" thickTop="1" x14ac:dyDescent="0.25"/>
  </sheetData>
  <mergeCells count="4">
    <mergeCell ref="A14:J14"/>
    <mergeCell ref="A1:D1"/>
    <mergeCell ref="E1:J1"/>
    <mergeCell ref="A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2019-10-03T08:57:40Z</dcterms:modified>
</cp:coreProperties>
</file>