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<sst xmlns="http://schemas.openxmlformats.org/spreadsheetml/2006/main" count="84" uniqueCount="84">
  <si>
    <t>A5</t>
  </si>
  <si>
    <t>5A</t>
  </si>
  <si>
    <t>F5</t>
  </si>
  <si>
    <t>B8</t>
  </si>
  <si>
    <t>F8</t>
  </si>
  <si>
    <t>E9</t>
  </si>
  <si>
    <t>FA</t>
  </si>
  <si>
    <t>C6</t>
  </si>
  <si>
    <t>0A</t>
  </si>
  <si>
    <t>EB</t>
  </si>
  <si>
    <t>0B</t>
  </si>
  <si>
    <t>FC</t>
  </si>
  <si>
    <t>B5</t>
  </si>
  <si>
    <t>0C</t>
  </si>
  <si>
    <t>ED</t>
  </si>
  <si>
    <t>4E</t>
  </si>
  <si>
    <t>0D</t>
  </si>
  <si>
    <t>FE</t>
  </si>
  <si>
    <t>1D</t>
  </si>
  <si>
    <t>0E</t>
  </si>
  <si>
    <t>EF</t>
  </si>
  <si>
    <t>E8</t>
  </si>
  <si>
    <t>0F</t>
  </si>
  <si>
    <t>E2</t>
  </si>
  <si>
    <t>B3</t>
  </si>
  <si>
    <t>6B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</si>
  <si>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</si>
  <si>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</si>
  <si>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</si>
  <si>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</si>
  <si>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</si>
  <si>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</si>
  <si>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</si>
  <si>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</si>
  <si>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</si>
  <si>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</si>
  <si>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</si>
  <si>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</si>
  <si>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</si>
  <si>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</si>
  <si>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</si>
  <si>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</si>
  <si>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</si>
  <si>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</si>
  <si>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</si>
  <si>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</si>
  <si>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</si>
  <si>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</si>
  <si>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</si>
  <si>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</si>
  <si>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</si>
  <si>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</si>
  <si>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</si>
  <si>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</si>
  <si>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</si>
  <si>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</si>
  <si>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</si>
  <si>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</si>
  <si>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</si>
  <si>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</si>
  <si>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</si>
  <si>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</si>
  <si>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</si>
  <si>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</si>
  <si>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</si>
  <si>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</si>
  <si>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</si>
  <si>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D2D1</t>
  </si>
  <si>
    <t>D1D2</t>
  </si>
  <si>
    <t xml:space="preserve">Direct H2D</t>
  </si>
  <si>
    <t>HG</t>
  </si>
  <si>
    <t>KJI</t>
  </si>
  <si>
    <t>JI</t>
  </si>
  <si>
    <t xml:space="preserve">D8 H2D</t>
  </si>
  <si>
    <t>/1000</t>
  </si>
  <si>
    <t>D2,D1</t>
  </si>
  <si>
    <t>Voltage</t>
  </si>
  <si>
    <t xml:space="preserve">Little endian</t>
  </si>
  <si>
    <t xml:space="preserve">2's complement</t>
  </si>
  <si>
    <t xml:space="preserve">Current Draw</t>
  </si>
  <si>
    <t>Percent</t>
  </si>
  <si>
    <t xml:space="preserve">Capacity? (Wh)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</si>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</sst>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3.8641000000000002e-002</v>
      </c>
      <c r="B1"/>
      <c r="C1">
        <v>300</v>
      </c>
      <c r="D1"/>
      <c r="E1"/>
      <c r="F1">
        <v>8</v>
      </c>
      <c r="G1">
        <v>3</v>
      </c>
      <c r="H1" t="s">
        <v>0</v>
      </c>
      <c r="I1">
        <v>64</v>
      </c>
      <c r="J1" t="s">
        <v>1</v>
      </c>
      <c r="K1">
        <v>64</v>
      </c>
      <c r="L1">
        <v>0</v>
      </c>
      <c r="M1">
        <v>64</v>
      </c>
      <c r="N1">
        <v>76</v>
      </c>
    </row>
    <row r="2" ht="14.25">
      <c r="A2">
        <v>3.9113000000000002e-002</v>
      </c>
      <c r="B2"/>
      <c r="C2">
        <v>301</v>
      </c>
      <c r="D2"/>
      <c r="E2"/>
      <c r="F2">
        <v>3</v>
      </c>
      <c r="G2" t="s">
        <v>2</v>
      </c>
      <c r="H2">
        <v>6</v>
      </c>
      <c r="I2">
        <v>0</v>
      </c>
      <c r="J2"/>
      <c r="K2"/>
      <c r="L2"/>
      <c r="M2"/>
      <c r="N2"/>
    </row>
    <row r="3" ht="14.25">
      <c r="A3">
        <v>8.7871000000000005e-002</v>
      </c>
      <c r="B3"/>
      <c r="C3">
        <v>300</v>
      </c>
      <c r="D3"/>
      <c r="E3"/>
      <c r="F3">
        <v>8</v>
      </c>
      <c r="G3">
        <v>3</v>
      </c>
      <c r="H3" t="s">
        <v>0</v>
      </c>
      <c r="I3">
        <v>64</v>
      </c>
      <c r="J3" t="s">
        <v>1</v>
      </c>
      <c r="K3">
        <v>64</v>
      </c>
      <c r="L3">
        <v>0</v>
      </c>
      <c r="M3">
        <v>64</v>
      </c>
      <c r="N3">
        <v>67</v>
      </c>
    </row>
    <row r="4" ht="14.25">
      <c r="A4">
        <v>8.8339000000000001e-002</v>
      </c>
      <c r="B4"/>
      <c r="C4">
        <v>301</v>
      </c>
      <c r="D4"/>
      <c r="E4"/>
      <c r="F4">
        <v>3</v>
      </c>
      <c r="G4" t="s">
        <v>3</v>
      </c>
      <c r="H4">
        <v>7</v>
      </c>
      <c r="I4">
        <v>0</v>
      </c>
      <c r="J4"/>
      <c r="K4"/>
      <c r="L4"/>
      <c r="M4"/>
      <c r="N4"/>
    </row>
    <row r="5" ht="14.25">
      <c r="A5">
        <v>0.137877</v>
      </c>
      <c r="B5"/>
      <c r="C5">
        <v>300</v>
      </c>
      <c r="D5"/>
      <c r="E5"/>
      <c r="F5">
        <v>8</v>
      </c>
      <c r="G5">
        <v>3</v>
      </c>
      <c r="H5" t="s">
        <v>0</v>
      </c>
      <c r="I5">
        <v>64</v>
      </c>
      <c r="J5" t="s">
        <v>1</v>
      </c>
      <c r="K5">
        <v>64</v>
      </c>
      <c r="L5">
        <v>0</v>
      </c>
      <c r="M5">
        <v>64</v>
      </c>
      <c r="N5" t="s">
        <v>4</v>
      </c>
    </row>
    <row r="6" ht="14.25">
      <c r="A6">
        <v>0.138345</v>
      </c>
      <c r="B6"/>
      <c r="C6">
        <v>301</v>
      </c>
      <c r="D6"/>
      <c r="E6"/>
      <c r="F6">
        <v>3</v>
      </c>
      <c r="G6">
        <v>80</v>
      </c>
      <c r="H6">
        <v>8</v>
      </c>
      <c r="I6">
        <v>0</v>
      </c>
      <c r="J6"/>
      <c r="K6"/>
      <c r="L6"/>
      <c r="M6"/>
      <c r="N6"/>
    </row>
    <row r="7" ht="14.25">
      <c r="A7">
        <v>0.18787899999999999</v>
      </c>
      <c r="B7"/>
      <c r="C7">
        <v>300</v>
      </c>
      <c r="D7"/>
      <c r="E7"/>
      <c r="F7">
        <v>8</v>
      </c>
      <c r="G7">
        <v>3</v>
      </c>
      <c r="H7" t="s">
        <v>0</v>
      </c>
      <c r="I7">
        <v>64</v>
      </c>
      <c r="J7" t="s">
        <v>1</v>
      </c>
      <c r="K7">
        <v>64</v>
      </c>
      <c r="L7">
        <v>0</v>
      </c>
      <c r="M7">
        <v>64</v>
      </c>
      <c r="N7" t="s">
        <v>5</v>
      </c>
    </row>
    <row r="8" ht="14.25">
      <c r="A8">
        <v>0.18834699999999999</v>
      </c>
      <c r="B8"/>
      <c r="C8">
        <v>301</v>
      </c>
      <c r="D8"/>
      <c r="E8"/>
      <c r="F8">
        <v>3</v>
      </c>
      <c r="G8">
        <v>88</v>
      </c>
      <c r="H8">
        <v>9</v>
      </c>
      <c r="I8">
        <v>0</v>
      </c>
      <c r="J8"/>
      <c r="K8"/>
      <c r="L8"/>
      <c r="M8"/>
      <c r="N8"/>
    </row>
    <row r="9" ht="14.25">
      <c r="A9">
        <v>0.23788400000000001</v>
      </c>
      <c r="B9"/>
      <c r="C9">
        <v>300</v>
      </c>
      <c r="D9"/>
      <c r="E9"/>
      <c r="F9">
        <v>8</v>
      </c>
      <c r="G9">
        <v>3</v>
      </c>
      <c r="H9" t="s">
        <v>0</v>
      </c>
      <c r="I9">
        <v>64</v>
      </c>
      <c r="J9" t="s">
        <v>1</v>
      </c>
      <c r="K9">
        <v>64</v>
      </c>
      <c r="L9">
        <v>0</v>
      </c>
      <c r="M9">
        <v>64</v>
      </c>
      <c r="N9" t="s">
        <v>6</v>
      </c>
    </row>
    <row r="10" ht="14.25">
      <c r="A10">
        <v>0.23835200000000001</v>
      </c>
      <c r="B10"/>
      <c r="C10">
        <v>301</v>
      </c>
      <c r="D10"/>
      <c r="E10"/>
      <c r="F10">
        <v>3</v>
      </c>
      <c r="G10" t="s">
        <v>7</v>
      </c>
      <c r="H10" t="s">
        <v>8</v>
      </c>
      <c r="I10">
        <v>0</v>
      </c>
      <c r="J10"/>
      <c r="K10"/>
      <c r="L10"/>
      <c r="M10"/>
      <c r="N10"/>
    </row>
    <row r="11" ht="14.25">
      <c r="A11">
        <v>0.28788999999999998</v>
      </c>
      <c r="B11"/>
      <c r="C11">
        <v>300</v>
      </c>
      <c r="D11"/>
      <c r="E11"/>
      <c r="F11">
        <v>8</v>
      </c>
      <c r="G11">
        <v>3</v>
      </c>
      <c r="H11" t="s">
        <v>0</v>
      </c>
      <c r="I11">
        <v>64</v>
      </c>
      <c r="J11" t="s">
        <v>1</v>
      </c>
      <c r="K11">
        <v>64</v>
      </c>
      <c r="L11">
        <v>0</v>
      </c>
      <c r="M11">
        <v>64</v>
      </c>
      <c r="N11" t="s">
        <v>9</v>
      </c>
    </row>
    <row r="12" ht="14.25">
      <c r="A12">
        <v>0.288354</v>
      </c>
      <c r="B12"/>
      <c r="C12">
        <v>301</v>
      </c>
      <c r="D12"/>
      <c r="E12"/>
      <c r="F12">
        <v>3</v>
      </c>
      <c r="G12">
        <v>43</v>
      </c>
      <c r="H12" t="s">
        <v>10</v>
      </c>
      <c r="I12">
        <v>0</v>
      </c>
      <c r="J12"/>
      <c r="K12"/>
      <c r="L12"/>
      <c r="M12"/>
      <c r="N12"/>
    </row>
    <row r="13" ht="14.25">
      <c r="A13">
        <v>0.337895</v>
      </c>
      <c r="B13"/>
      <c r="C13">
        <v>300</v>
      </c>
      <c r="D13"/>
      <c r="E13"/>
      <c r="F13">
        <v>8</v>
      </c>
      <c r="G13">
        <v>3</v>
      </c>
      <c r="H13" t="s">
        <v>0</v>
      </c>
      <c r="I13">
        <v>64</v>
      </c>
      <c r="J13" t="s">
        <v>1</v>
      </c>
      <c r="K13">
        <v>64</v>
      </c>
      <c r="L13">
        <v>0</v>
      </c>
      <c r="M13">
        <v>64</v>
      </c>
      <c r="N13" t="s">
        <v>11</v>
      </c>
    </row>
    <row r="14" ht="14.25">
      <c r="A14">
        <v>0.33836699999999997</v>
      </c>
      <c r="B14"/>
      <c r="C14">
        <v>301</v>
      </c>
      <c r="D14"/>
      <c r="E14"/>
      <c r="F14">
        <v>3</v>
      </c>
      <c r="G14" t="s">
        <v>12</v>
      </c>
      <c r="H14" t="s">
        <v>13</v>
      </c>
      <c r="I14">
        <v>0</v>
      </c>
      <c r="J14"/>
      <c r="K14"/>
      <c r="L14"/>
      <c r="M14"/>
      <c r="N14"/>
    </row>
    <row r="15" ht="14.25">
      <c r="A15">
        <v>0.38790200000000002</v>
      </c>
      <c r="B15"/>
      <c r="C15">
        <v>300</v>
      </c>
      <c r="D15"/>
      <c r="E15"/>
      <c r="F15">
        <v>8</v>
      </c>
      <c r="G15">
        <v>3</v>
      </c>
      <c r="H15" t="s">
        <v>0</v>
      </c>
      <c r="I15">
        <v>64</v>
      </c>
      <c r="J15" t="s">
        <v>1</v>
      </c>
      <c r="K15">
        <v>64</v>
      </c>
      <c r="L15">
        <v>0</v>
      </c>
      <c r="M15">
        <v>64</v>
      </c>
      <c r="N15" t="s">
        <v>14</v>
      </c>
    </row>
    <row r="16" ht="14.25">
      <c r="A16">
        <v>0.38836599999999999</v>
      </c>
      <c r="B16"/>
      <c r="C16">
        <v>301</v>
      </c>
      <c r="D16"/>
      <c r="E16"/>
      <c r="F16">
        <v>3</v>
      </c>
      <c r="G16" t="s">
        <v>15</v>
      </c>
      <c r="H16" t="s">
        <v>16</v>
      </c>
      <c r="I16">
        <v>0</v>
      </c>
      <c r="J16"/>
      <c r="K16"/>
      <c r="L16"/>
      <c r="M16"/>
      <c r="N16"/>
    </row>
    <row r="17" ht="14.25">
      <c r="A17">
        <v>0.43790400000000002</v>
      </c>
      <c r="B17"/>
      <c r="C17">
        <v>300</v>
      </c>
      <c r="D17"/>
      <c r="E17"/>
      <c r="F17">
        <v>8</v>
      </c>
      <c r="G17">
        <v>3</v>
      </c>
      <c r="H17" t="s">
        <v>0</v>
      </c>
      <c r="I17">
        <v>64</v>
      </c>
      <c r="J17" t="s">
        <v>1</v>
      </c>
      <c r="K17">
        <v>64</v>
      </c>
      <c r="L17">
        <v>0</v>
      </c>
      <c r="M17">
        <v>64</v>
      </c>
      <c r="N17" t="s">
        <v>17</v>
      </c>
    </row>
    <row r="18" ht="14.25">
      <c r="A18">
        <v>0.43837999999999999</v>
      </c>
      <c r="B18"/>
      <c r="C18">
        <v>301</v>
      </c>
      <c r="D18"/>
      <c r="E18"/>
      <c r="F18">
        <v>3</v>
      </c>
      <c r="G18" t="s">
        <v>18</v>
      </c>
      <c r="H18" t="s">
        <v>19</v>
      </c>
      <c r="I18">
        <v>0</v>
      </c>
      <c r="J18"/>
      <c r="K18"/>
      <c r="L18"/>
      <c r="M18"/>
      <c r="N18"/>
    </row>
    <row r="19" ht="14.25">
      <c r="A19">
        <v>0.48791099999999998</v>
      </c>
      <c r="B19"/>
      <c r="C19">
        <v>300</v>
      </c>
      <c r="D19"/>
      <c r="E19"/>
      <c r="F19">
        <v>8</v>
      </c>
      <c r="G19">
        <v>3</v>
      </c>
      <c r="H19" t="s">
        <v>0</v>
      </c>
      <c r="I19">
        <v>64</v>
      </c>
      <c r="J19" t="s">
        <v>1</v>
      </c>
      <c r="K19">
        <v>64</v>
      </c>
      <c r="L19">
        <v>0</v>
      </c>
      <c r="M19">
        <v>64</v>
      </c>
      <c r="N19" t="s">
        <v>20</v>
      </c>
    </row>
    <row r="20" ht="14.25">
      <c r="A20">
        <v>0.48837900000000001</v>
      </c>
      <c r="B20"/>
      <c r="C20">
        <v>301</v>
      </c>
      <c r="D20"/>
      <c r="E20"/>
      <c r="F20">
        <v>3</v>
      </c>
      <c r="G20" t="s">
        <v>21</v>
      </c>
      <c r="H20" t="s">
        <v>22</v>
      </c>
      <c r="I20">
        <v>0</v>
      </c>
      <c r="J20"/>
      <c r="K20"/>
      <c r="L20"/>
      <c r="M20"/>
      <c r="N20"/>
    </row>
    <row r="21" ht="14.25">
      <c r="A21">
        <v>0.53791599999999995</v>
      </c>
      <c r="B21"/>
      <c r="C21">
        <v>300</v>
      </c>
      <c r="D21"/>
      <c r="E21"/>
      <c r="F21">
        <v>8</v>
      </c>
      <c r="G21">
        <v>3</v>
      </c>
      <c r="H21" t="s">
        <v>0</v>
      </c>
      <c r="I21">
        <v>64</v>
      </c>
      <c r="J21" t="s">
        <v>1</v>
      </c>
      <c r="K21">
        <v>64</v>
      </c>
      <c r="L21">
        <v>0</v>
      </c>
      <c r="M21">
        <v>64</v>
      </c>
      <c r="N21">
        <v>70</v>
      </c>
    </row>
    <row r="22" ht="14.25">
      <c r="A22">
        <v>0.53838799999999998</v>
      </c>
      <c r="B22"/>
      <c r="C22">
        <v>301</v>
      </c>
      <c r="D22"/>
      <c r="E22"/>
      <c r="F22">
        <v>3</v>
      </c>
      <c r="G22" t="s">
        <v>23</v>
      </c>
      <c r="H22">
        <v>0</v>
      </c>
      <c r="I22">
        <v>0</v>
      </c>
      <c r="J22"/>
      <c r="K22"/>
      <c r="L22"/>
      <c r="M22"/>
      <c r="N22"/>
    </row>
    <row r="23" ht="14.25">
      <c r="A23">
        <v>0.58792199999999994</v>
      </c>
      <c r="B23"/>
      <c r="C23">
        <v>300</v>
      </c>
      <c r="D23"/>
      <c r="E23"/>
      <c r="F23">
        <v>8</v>
      </c>
      <c r="G23">
        <v>3</v>
      </c>
      <c r="H23" t="s">
        <v>0</v>
      </c>
      <c r="I23">
        <v>64</v>
      </c>
      <c r="J23" t="s">
        <v>1</v>
      </c>
      <c r="K23">
        <v>64</v>
      </c>
      <c r="L23">
        <v>0</v>
      </c>
      <c r="M23">
        <v>64</v>
      </c>
      <c r="N23">
        <v>61</v>
      </c>
    </row>
    <row r="24" ht="14.25">
      <c r="A24">
        <v>0.58838599999999996</v>
      </c>
      <c r="B24"/>
      <c r="C24">
        <v>301</v>
      </c>
      <c r="D24"/>
      <c r="E24"/>
      <c r="F24">
        <v>3</v>
      </c>
      <c r="G24" t="s">
        <v>24</v>
      </c>
      <c r="H24">
        <v>1</v>
      </c>
      <c r="I24">
        <v>0</v>
      </c>
      <c r="J24"/>
      <c r="K24"/>
      <c r="L24"/>
      <c r="M24"/>
      <c r="N24"/>
    </row>
    <row r="25" ht="14.25">
      <c r="A25">
        <v>0.63792599999999999</v>
      </c>
      <c r="B25"/>
      <c r="C25">
        <v>300</v>
      </c>
      <c r="D25"/>
      <c r="E25"/>
      <c r="F25">
        <v>8</v>
      </c>
      <c r="G25">
        <v>3</v>
      </c>
      <c r="H25" t="s">
        <v>0</v>
      </c>
      <c r="I25">
        <v>64</v>
      </c>
      <c r="J25" t="s">
        <v>1</v>
      </c>
      <c r="K25">
        <v>64</v>
      </c>
      <c r="L25">
        <v>0</v>
      </c>
      <c r="M25">
        <v>64</v>
      </c>
      <c r="N25">
        <v>72</v>
      </c>
    </row>
    <row r="26" ht="14.25">
      <c r="A26">
        <v>0.63839000000000001</v>
      </c>
      <c r="B26"/>
      <c r="C26">
        <v>301</v>
      </c>
      <c r="D26"/>
      <c r="E26"/>
      <c r="F26">
        <v>3</v>
      </c>
      <c r="G26" t="s">
        <v>25</v>
      </c>
      <c r="H26">
        <v>2</v>
      </c>
      <c r="I26">
        <v>0</v>
      </c>
      <c r="J26"/>
      <c r="K26"/>
      <c r="L26"/>
      <c r="M26"/>
      <c r="N26"/>
    </row>
    <row r="27" ht="14.25">
      <c r="A27">
        <v>0.68793199999999999</v>
      </c>
      <c r="B27"/>
      <c r="C27">
        <v>300</v>
      </c>
      <c r="D27"/>
      <c r="E27"/>
      <c r="F27">
        <v>8</v>
      </c>
      <c r="G27">
        <v>3</v>
      </c>
      <c r="H27" t="s">
        <v>0</v>
      </c>
      <c r="I27">
        <v>64</v>
      </c>
      <c r="J27" t="s">
        <v>1</v>
      </c>
      <c r="K27">
        <v>64</v>
      </c>
      <c r="L27">
        <v>0</v>
      </c>
      <c r="M27">
        <v>64</v>
      </c>
      <c r="N27">
        <v>63</v>
      </c>
    </row>
    <row r="28" ht="14.25">
      <c r="A28">
        <v>0.68839600000000001</v>
      </c>
      <c r="B28"/>
      <c r="C28">
        <v>301</v>
      </c>
      <c r="D28"/>
      <c r="E28"/>
      <c r="F28">
        <v>3</v>
      </c>
      <c r="G28">
        <v>96</v>
      </c>
      <c r="H28">
        <v>3</v>
      </c>
      <c r="I28">
        <v>0</v>
      </c>
      <c r="J28"/>
      <c r="K28"/>
      <c r="L28"/>
      <c r="M28"/>
      <c r="N28"/>
    </row>
    <row r="29" ht="14.25">
      <c r="A29">
        <v>0.73793600000000004</v>
      </c>
      <c r="B29"/>
      <c r="C29">
        <v>300</v>
      </c>
      <c r="D29"/>
      <c r="E29"/>
      <c r="F29">
        <v>8</v>
      </c>
      <c r="G29">
        <v>3</v>
      </c>
      <c r="H29" t="s">
        <v>0</v>
      </c>
      <c r="I29">
        <v>64</v>
      </c>
      <c r="J29" t="s">
        <v>1</v>
      </c>
      <c r="K29">
        <v>64</v>
      </c>
      <c r="L29">
        <v>0</v>
      </c>
      <c r="M29">
        <v>64</v>
      </c>
      <c r="N29">
        <v>74</v>
      </c>
    </row>
    <row r="30" ht="14.25">
      <c r="A30">
        <v>0.73839999999999995</v>
      </c>
      <c r="B30"/>
      <c r="C30">
        <v>301</v>
      </c>
      <c r="D30"/>
      <c r="E30"/>
      <c r="F30">
        <v>3</v>
      </c>
      <c r="G30">
        <v>3</v>
      </c>
      <c r="H30">
        <v>4</v>
      </c>
      <c r="I30">
        <v>0</v>
      </c>
      <c r="J30"/>
      <c r="K30"/>
      <c r="L30"/>
      <c r="M30"/>
      <c r="N30"/>
    </row>
    <row r="31" ht="14.25">
      <c r="A31">
        <v>0.78794299999999995</v>
      </c>
      <c r="B31"/>
      <c r="C31">
        <v>300</v>
      </c>
      <c r="D31"/>
      <c r="E31"/>
      <c r="F31">
        <v>8</v>
      </c>
      <c r="G31">
        <v>3</v>
      </c>
      <c r="H31" t="s">
        <v>0</v>
      </c>
      <c r="I31">
        <v>64</v>
      </c>
      <c r="J31" t="s">
        <v>1</v>
      </c>
      <c r="K31">
        <v>64</v>
      </c>
      <c r="L31">
        <v>0</v>
      </c>
      <c r="M31">
        <v>64</v>
      </c>
      <c r="N31">
        <v>65</v>
      </c>
    </row>
    <row r="32" ht="14.25">
      <c r="A32">
        <v>0.78840699999999997</v>
      </c>
      <c r="B32"/>
      <c r="C32">
        <v>301</v>
      </c>
      <c r="D32"/>
      <c r="E32"/>
      <c r="F32">
        <v>3</v>
      </c>
      <c r="G32">
        <v>54</v>
      </c>
      <c r="H32">
        <v>5</v>
      </c>
      <c r="I32">
        <v>0</v>
      </c>
      <c r="J32"/>
      <c r="K32"/>
      <c r="L32"/>
      <c r="M32"/>
      <c r="N32"/>
    </row>
    <row r="33" ht="14.25">
      <c r="A33">
        <v>0.83794800000000003</v>
      </c>
      <c r="B33"/>
      <c r="C33">
        <v>300</v>
      </c>
      <c r="D33"/>
      <c r="E33"/>
      <c r="F33">
        <v>8</v>
      </c>
      <c r="G33">
        <v>3</v>
      </c>
      <c r="H33" t="s">
        <v>0</v>
      </c>
      <c r="I33">
        <v>64</v>
      </c>
      <c r="J33" t="s">
        <v>1</v>
      </c>
      <c r="K33">
        <v>64</v>
      </c>
      <c r="L33">
        <v>0</v>
      </c>
      <c r="M33">
        <v>64</v>
      </c>
      <c r="N33">
        <v>76</v>
      </c>
    </row>
    <row r="34" ht="14.25">
      <c r="A34">
        <v>0.83842000000000005</v>
      </c>
      <c r="B34"/>
      <c r="C34">
        <v>301</v>
      </c>
      <c r="D34"/>
      <c r="E34"/>
      <c r="F34">
        <v>3</v>
      </c>
      <c r="G34" t="s">
        <v>2</v>
      </c>
      <c r="H34">
        <v>6</v>
      </c>
      <c r="I34">
        <v>0</v>
      </c>
      <c r="J34"/>
      <c r="K34"/>
      <c r="L34"/>
      <c r="M34"/>
      <c r="N34"/>
    </row>
    <row r="35" ht="14.25">
      <c r="A35">
        <v>0.88795100000000005</v>
      </c>
      <c r="B35"/>
      <c r="C35">
        <v>300</v>
      </c>
      <c r="D35"/>
      <c r="E35"/>
      <c r="F35">
        <v>8</v>
      </c>
      <c r="G35">
        <v>3</v>
      </c>
      <c r="H35" t="s">
        <v>0</v>
      </c>
      <c r="I35">
        <v>64</v>
      </c>
      <c r="J35" t="s">
        <v>1</v>
      </c>
      <c r="K35">
        <v>64</v>
      </c>
      <c r="L35">
        <v>0</v>
      </c>
      <c r="M35">
        <v>64</v>
      </c>
      <c r="N35">
        <v>67</v>
      </c>
    </row>
    <row r="36" ht="14.25">
      <c r="A36">
        <v>0.88841899999999996</v>
      </c>
      <c r="B36"/>
      <c r="C36">
        <v>301</v>
      </c>
      <c r="D36"/>
      <c r="E36"/>
      <c r="F36">
        <v>3</v>
      </c>
      <c r="G36" t="s">
        <v>3</v>
      </c>
      <c r="H36">
        <v>7</v>
      </c>
      <c r="I36">
        <v>0</v>
      </c>
      <c r="J36"/>
      <c r="K36"/>
      <c r="L36"/>
      <c r="M36"/>
      <c r="N36"/>
    </row>
    <row r="37" ht="14.25">
      <c r="A37">
        <v>0.93795700000000004</v>
      </c>
      <c r="B37"/>
      <c r="C37">
        <v>300</v>
      </c>
      <c r="D37"/>
      <c r="E37"/>
      <c r="F37">
        <v>8</v>
      </c>
      <c r="G37">
        <v>3</v>
      </c>
      <c r="H37" t="s">
        <v>0</v>
      </c>
      <c r="I37">
        <v>64</v>
      </c>
      <c r="J37" t="s">
        <v>1</v>
      </c>
      <c r="K37">
        <v>64</v>
      </c>
      <c r="L37">
        <v>0</v>
      </c>
      <c r="M37">
        <v>64</v>
      </c>
      <c r="N37" t="s">
        <v>4</v>
      </c>
    </row>
    <row r="38" ht="14.25">
      <c r="A38">
        <v>0.93842499999999995</v>
      </c>
      <c r="B38"/>
      <c r="C38">
        <v>301</v>
      </c>
      <c r="D38"/>
      <c r="E38"/>
      <c r="F38">
        <v>3</v>
      </c>
      <c r="G38">
        <v>80</v>
      </c>
      <c r="H38">
        <v>8</v>
      </c>
      <c r="I38">
        <v>0</v>
      </c>
      <c r="J38"/>
      <c r="K38"/>
      <c r="L38"/>
      <c r="M38"/>
      <c r="N38"/>
    </row>
    <row r="39" ht="14.25">
      <c r="A39">
        <v>0.98796300000000004</v>
      </c>
      <c r="B39"/>
      <c r="C39">
        <v>300</v>
      </c>
      <c r="D39"/>
      <c r="E39"/>
      <c r="F39">
        <v>8</v>
      </c>
      <c r="G39">
        <v>3</v>
      </c>
      <c r="H39" t="s">
        <v>0</v>
      </c>
      <c r="I39">
        <v>64</v>
      </c>
      <c r="J39" t="s">
        <v>1</v>
      </c>
      <c r="K39">
        <v>64</v>
      </c>
      <c r="L39">
        <v>0</v>
      </c>
      <c r="M39">
        <v>64</v>
      </c>
      <c r="N39" t="s">
        <v>5</v>
      </c>
    </row>
    <row r="40" ht="14.25">
      <c r="A40">
        <v>0.98843099999999995</v>
      </c>
      <c r="B40"/>
      <c r="C40">
        <v>301</v>
      </c>
      <c r="D40"/>
      <c r="E40"/>
      <c r="F40">
        <v>3</v>
      </c>
      <c r="G40">
        <v>88</v>
      </c>
      <c r="H40">
        <v>9</v>
      </c>
      <c r="I40">
        <v>0</v>
      </c>
      <c r="J40"/>
      <c r="K40"/>
      <c r="L40"/>
      <c r="M40"/>
      <c r="N40"/>
    </row>
    <row r="41" ht="14.25">
      <c r="A41">
        <v>1.0392239999999999</v>
      </c>
      <c r="B41"/>
      <c r="C41">
        <v>300</v>
      </c>
      <c r="D41"/>
      <c r="E41"/>
      <c r="F41">
        <v>8</v>
      </c>
      <c r="G41">
        <v>3</v>
      </c>
      <c r="H41" t="s">
        <v>0</v>
      </c>
      <c r="I41">
        <v>64</v>
      </c>
      <c r="J41" t="s">
        <v>1</v>
      </c>
      <c r="K41">
        <v>64</v>
      </c>
      <c r="L41">
        <v>0</v>
      </c>
      <c r="M41">
        <v>64</v>
      </c>
      <c r="N41" t="s">
        <v>6</v>
      </c>
    </row>
    <row r="42" ht="14.25">
      <c r="A42">
        <v>1.0396920000000001</v>
      </c>
      <c r="B42"/>
      <c r="C42">
        <v>301</v>
      </c>
      <c r="D42"/>
      <c r="E42"/>
      <c r="F42">
        <v>3</v>
      </c>
      <c r="G42" t="s">
        <v>7</v>
      </c>
      <c r="H42" t="s">
        <v>8</v>
      </c>
      <c r="I42">
        <v>0</v>
      </c>
      <c r="J42"/>
      <c r="K42"/>
      <c r="L42"/>
      <c r="M42"/>
      <c r="N42"/>
    </row>
    <row r="43" ht="14.25">
      <c r="A43">
        <v>1.087974</v>
      </c>
      <c r="B43"/>
      <c r="C43">
        <v>300</v>
      </c>
      <c r="D43"/>
      <c r="E43"/>
      <c r="F43">
        <v>8</v>
      </c>
      <c r="G43">
        <v>3</v>
      </c>
      <c r="H43" t="s">
        <v>0</v>
      </c>
      <c r="I43">
        <v>64</v>
      </c>
      <c r="J43" t="s">
        <v>1</v>
      </c>
      <c r="K43">
        <v>64</v>
      </c>
      <c r="L43">
        <v>0</v>
      </c>
      <c r="M43">
        <v>64</v>
      </c>
      <c r="N43" t="s">
        <v>9</v>
      </c>
    </row>
    <row r="44" ht="14.25">
      <c r="A44">
        <v>1.088438</v>
      </c>
      <c r="B44"/>
      <c r="C44">
        <v>301</v>
      </c>
      <c r="D44"/>
      <c r="E44"/>
      <c r="F44">
        <v>3</v>
      </c>
      <c r="G44">
        <v>43</v>
      </c>
      <c r="H44" t="s">
        <v>10</v>
      </c>
      <c r="I44">
        <v>0</v>
      </c>
      <c r="J44"/>
      <c r="K44"/>
      <c r="L44"/>
      <c r="M44"/>
      <c r="N44"/>
    </row>
    <row r="45" ht="14.25">
      <c r="A45">
        <v>1.13798</v>
      </c>
      <c r="B45"/>
      <c r="C45">
        <v>300</v>
      </c>
      <c r="D45"/>
      <c r="E45"/>
      <c r="F45">
        <v>8</v>
      </c>
      <c r="G45">
        <v>3</v>
      </c>
      <c r="H45" t="s">
        <v>0</v>
      </c>
      <c r="I45">
        <v>64</v>
      </c>
      <c r="J45" t="s">
        <v>1</v>
      </c>
      <c r="K45">
        <v>64</v>
      </c>
      <c r="L45">
        <v>0</v>
      </c>
      <c r="M45">
        <v>64</v>
      </c>
      <c r="N45" t="s">
        <v>11</v>
      </c>
    </row>
    <row r="46" ht="14.25">
      <c r="A46">
        <v>1.138452</v>
      </c>
      <c r="B46"/>
      <c r="C46">
        <v>301</v>
      </c>
      <c r="D46"/>
      <c r="E46"/>
      <c r="F46">
        <v>3</v>
      </c>
      <c r="G46" t="s">
        <v>12</v>
      </c>
      <c r="H46" t="s">
        <v>13</v>
      </c>
      <c r="I46">
        <v>0</v>
      </c>
      <c r="J46"/>
      <c r="K46"/>
      <c r="L46"/>
      <c r="M46"/>
      <c r="N46"/>
    </row>
    <row r="47" ht="14.25">
      <c r="A47">
        <v>1.187983</v>
      </c>
      <c r="B47"/>
      <c r="C47">
        <v>300</v>
      </c>
      <c r="D47"/>
      <c r="E47"/>
      <c r="F47">
        <v>8</v>
      </c>
      <c r="G47">
        <v>3</v>
      </c>
      <c r="H47" t="s">
        <v>0</v>
      </c>
      <c r="I47">
        <v>64</v>
      </c>
      <c r="J47" t="s">
        <v>1</v>
      </c>
      <c r="K47">
        <v>64</v>
      </c>
      <c r="L47">
        <v>0</v>
      </c>
      <c r="M47">
        <v>64</v>
      </c>
      <c r="N47" t="s">
        <v>14</v>
      </c>
    </row>
    <row r="48" ht="14.25">
      <c r="A48">
        <v>1.188447</v>
      </c>
      <c r="B48"/>
      <c r="C48">
        <v>301</v>
      </c>
      <c r="D48"/>
      <c r="E48"/>
      <c r="F48">
        <v>3</v>
      </c>
      <c r="G48" t="s">
        <v>15</v>
      </c>
      <c r="H48" t="s">
        <v>16</v>
      </c>
      <c r="I48">
        <v>0</v>
      </c>
      <c r="J48"/>
      <c r="K48"/>
      <c r="L48"/>
      <c r="M48"/>
      <c r="N48"/>
    </row>
    <row r="49" ht="14.25">
      <c r="A49">
        <v>1.2379899999999999</v>
      </c>
      <c r="B49"/>
      <c r="C49">
        <v>300</v>
      </c>
      <c r="D49"/>
      <c r="E49"/>
      <c r="F49">
        <v>8</v>
      </c>
      <c r="G49">
        <v>3</v>
      </c>
      <c r="H49" t="s">
        <v>0</v>
      </c>
      <c r="I49">
        <v>64</v>
      </c>
      <c r="J49" t="s">
        <v>1</v>
      </c>
      <c r="K49">
        <v>64</v>
      </c>
      <c r="L49">
        <v>0</v>
      </c>
      <c r="M49">
        <v>64</v>
      </c>
      <c r="N49" t="s">
        <v>17</v>
      </c>
    </row>
    <row r="50" ht="14.25">
      <c r="A50">
        <v>1.2384660000000001</v>
      </c>
      <c r="B50"/>
      <c r="C50">
        <v>301</v>
      </c>
      <c r="D50"/>
      <c r="E50"/>
      <c r="F50">
        <v>3</v>
      </c>
      <c r="G50" t="s">
        <v>18</v>
      </c>
      <c r="H50" t="s">
        <v>19</v>
      </c>
      <c r="I50">
        <v>0</v>
      </c>
      <c r="J50"/>
      <c r="K50"/>
      <c r="L50"/>
      <c r="M50"/>
      <c r="N50"/>
    </row>
    <row r="51" ht="14.25">
      <c r="A51">
        <v>1.288996</v>
      </c>
      <c r="B51"/>
      <c r="C51">
        <v>300</v>
      </c>
      <c r="D51"/>
      <c r="E51"/>
      <c r="F51">
        <v>8</v>
      </c>
      <c r="G51">
        <v>3</v>
      </c>
      <c r="H51" t="s">
        <v>0</v>
      </c>
      <c r="I51">
        <v>64</v>
      </c>
      <c r="J51" t="s">
        <v>1</v>
      </c>
      <c r="K51">
        <v>64</v>
      </c>
      <c r="L51">
        <v>0</v>
      </c>
      <c r="M51">
        <v>64</v>
      </c>
      <c r="N51" t="s">
        <v>20</v>
      </c>
    </row>
    <row r="52" ht="14.25">
      <c r="A52">
        <v>1.2894639999999999</v>
      </c>
      <c r="B52"/>
      <c r="C52">
        <v>301</v>
      </c>
      <c r="D52"/>
      <c r="E52"/>
      <c r="F52">
        <v>3</v>
      </c>
      <c r="G52" t="s">
        <v>21</v>
      </c>
      <c r="H52" t="s">
        <v>22</v>
      </c>
      <c r="I52">
        <v>0</v>
      </c>
      <c r="J52"/>
      <c r="K52"/>
      <c r="L52"/>
      <c r="M52"/>
      <c r="N52"/>
    </row>
    <row r="53" ht="14.25">
      <c r="A53">
        <v>1.339</v>
      </c>
      <c r="B53"/>
      <c r="C53">
        <v>300</v>
      </c>
      <c r="D53"/>
      <c r="E53"/>
      <c r="F53">
        <v>8</v>
      </c>
      <c r="G53">
        <v>3</v>
      </c>
      <c r="H53" t="s">
        <v>0</v>
      </c>
      <c r="I53">
        <v>64</v>
      </c>
      <c r="J53" t="s">
        <v>1</v>
      </c>
      <c r="K53">
        <v>64</v>
      </c>
      <c r="L53">
        <v>0</v>
      </c>
      <c r="M53">
        <v>64</v>
      </c>
      <c r="N53">
        <v>70</v>
      </c>
    </row>
    <row r="54" ht="14.25">
      <c r="A54">
        <v>1.339472</v>
      </c>
      <c r="B54"/>
      <c r="C54">
        <v>301</v>
      </c>
      <c r="D54"/>
      <c r="E54"/>
      <c r="F54">
        <v>3</v>
      </c>
      <c r="G54" t="s">
        <v>23</v>
      </c>
      <c r="H54">
        <v>0</v>
      </c>
      <c r="I54">
        <v>0</v>
      </c>
      <c r="J54"/>
      <c r="K54"/>
      <c r="L54"/>
      <c r="M54"/>
      <c r="N54"/>
    </row>
    <row r="55" ht="14.25">
      <c r="A55">
        <v>1.3890070000000001</v>
      </c>
      <c r="B55"/>
      <c r="C55">
        <v>300</v>
      </c>
      <c r="D55"/>
      <c r="E55"/>
      <c r="F55">
        <v>8</v>
      </c>
      <c r="G55">
        <v>3</v>
      </c>
      <c r="H55" t="s">
        <v>0</v>
      </c>
      <c r="I55">
        <v>64</v>
      </c>
      <c r="J55" t="s">
        <v>1</v>
      </c>
      <c r="K55">
        <v>64</v>
      </c>
      <c r="L55">
        <v>0</v>
      </c>
      <c r="M55">
        <v>64</v>
      </c>
      <c r="N55">
        <v>61</v>
      </c>
    </row>
    <row r="56" ht="14.25">
      <c r="A56">
        <v>1.3894709999999999</v>
      </c>
      <c r="B56"/>
      <c r="C56">
        <v>301</v>
      </c>
      <c r="D56"/>
      <c r="E56"/>
      <c r="F56">
        <v>3</v>
      </c>
      <c r="G56" t="s">
        <v>24</v>
      </c>
      <c r="H56">
        <v>1</v>
      </c>
      <c r="I56">
        <v>0</v>
      </c>
      <c r="J56"/>
      <c r="K56"/>
      <c r="L56"/>
      <c r="M56"/>
      <c r="N56"/>
    </row>
    <row r="57" ht="14.25">
      <c r="A57">
        <v>1.4390099999999999</v>
      </c>
      <c r="B57"/>
      <c r="C57">
        <v>300</v>
      </c>
      <c r="D57"/>
      <c r="E57"/>
      <c r="F57">
        <v>8</v>
      </c>
      <c r="G57">
        <v>3</v>
      </c>
      <c r="H57" t="s">
        <v>0</v>
      </c>
      <c r="I57">
        <v>64</v>
      </c>
      <c r="J57" t="s">
        <v>1</v>
      </c>
      <c r="K57">
        <v>64</v>
      </c>
      <c r="L57">
        <v>0</v>
      </c>
      <c r="M57">
        <v>64</v>
      </c>
      <c r="N57">
        <v>72</v>
      </c>
    </row>
    <row r="58" ht="14.25">
      <c r="A58">
        <v>1.4394739999999999</v>
      </c>
      <c r="B58"/>
      <c r="C58">
        <v>301</v>
      </c>
      <c r="D58"/>
      <c r="E58"/>
      <c r="F58">
        <v>3</v>
      </c>
      <c r="G58" t="s">
        <v>25</v>
      </c>
      <c r="H58">
        <v>2</v>
      </c>
      <c r="I58">
        <v>0</v>
      </c>
      <c r="J58"/>
      <c r="K58"/>
      <c r="L58"/>
      <c r="M58"/>
      <c r="N58"/>
    </row>
    <row r="59" ht="14.25">
      <c r="A59">
        <v>1.489017</v>
      </c>
      <c r="B59"/>
      <c r="C59">
        <v>300</v>
      </c>
      <c r="D59"/>
      <c r="E59"/>
      <c r="F59">
        <v>8</v>
      </c>
      <c r="G59">
        <v>3</v>
      </c>
      <c r="H59" t="s">
        <v>0</v>
      </c>
      <c r="I59">
        <v>64</v>
      </c>
      <c r="J59" t="s">
        <v>1</v>
      </c>
      <c r="K59">
        <v>64</v>
      </c>
      <c r="L59">
        <v>0</v>
      </c>
      <c r="M59">
        <v>64</v>
      </c>
      <c r="N59">
        <v>63</v>
      </c>
    </row>
    <row r="60" ht="14.25">
      <c r="A60">
        <v>1.4894810000000001</v>
      </c>
      <c r="B60"/>
      <c r="C60">
        <v>301</v>
      </c>
      <c r="D60"/>
      <c r="E60"/>
      <c r="F60">
        <v>3</v>
      </c>
      <c r="G60">
        <v>96</v>
      </c>
      <c r="H60">
        <v>3</v>
      </c>
      <c r="I60">
        <v>0</v>
      </c>
      <c r="J60"/>
      <c r="K60"/>
      <c r="L60"/>
      <c r="M60"/>
      <c r="N60"/>
    </row>
    <row r="61" ht="14.25">
      <c r="A61">
        <v>1.5390189999999999</v>
      </c>
      <c r="B61"/>
      <c r="C61">
        <v>300</v>
      </c>
      <c r="D61"/>
      <c r="E61"/>
      <c r="F61">
        <v>8</v>
      </c>
      <c r="G61">
        <v>3</v>
      </c>
      <c r="H61" t="s">
        <v>0</v>
      </c>
      <c r="I61">
        <v>64</v>
      </c>
      <c r="J61" t="s">
        <v>1</v>
      </c>
      <c r="K61">
        <v>64</v>
      </c>
      <c r="L61">
        <v>0</v>
      </c>
      <c r="M61">
        <v>64</v>
      </c>
      <c r="N61">
        <v>74</v>
      </c>
    </row>
    <row r="62" ht="14.25">
      <c r="A62">
        <v>1.5394829999999999</v>
      </c>
      <c r="B62"/>
      <c r="C62">
        <v>301</v>
      </c>
      <c r="D62"/>
      <c r="E62"/>
      <c r="F62">
        <v>3</v>
      </c>
      <c r="G62">
        <v>3</v>
      </c>
      <c r="H62">
        <v>4</v>
      </c>
      <c r="I62">
        <v>0</v>
      </c>
      <c r="J62"/>
      <c r="K62"/>
      <c r="L62"/>
      <c r="M62"/>
      <c r="N62"/>
    </row>
    <row r="63" ht="14.25">
      <c r="A63">
        <v>1.589026</v>
      </c>
      <c r="B63"/>
      <c r="C63">
        <v>300</v>
      </c>
      <c r="D63"/>
      <c r="E63"/>
      <c r="F63">
        <v>8</v>
      </c>
      <c r="G63">
        <v>3</v>
      </c>
      <c r="H63" t="s">
        <v>0</v>
      </c>
      <c r="I63">
        <v>64</v>
      </c>
      <c r="J63" t="s">
        <v>1</v>
      </c>
      <c r="K63">
        <v>64</v>
      </c>
      <c r="L63">
        <v>0</v>
      </c>
      <c r="M63">
        <v>64</v>
      </c>
      <c r="N63">
        <v>65</v>
      </c>
    </row>
    <row r="64" ht="14.25">
      <c r="A64">
        <v>1.5894900000000001</v>
      </c>
      <c r="B64"/>
      <c r="C64">
        <v>301</v>
      </c>
      <c r="D64"/>
      <c r="E64"/>
      <c r="F64">
        <v>3</v>
      </c>
      <c r="G64">
        <v>54</v>
      </c>
      <c r="H64">
        <v>5</v>
      </c>
      <c r="I64">
        <v>0</v>
      </c>
      <c r="J64"/>
      <c r="K64"/>
      <c r="L64"/>
      <c r="M64"/>
      <c r="N64"/>
    </row>
    <row r="65" ht="14.25">
      <c r="A65">
        <v>1.6390309999999999</v>
      </c>
      <c r="B65"/>
      <c r="C65">
        <v>300</v>
      </c>
      <c r="D65"/>
      <c r="E65"/>
      <c r="F65">
        <v>8</v>
      </c>
      <c r="G65">
        <v>3</v>
      </c>
      <c r="H65" t="s">
        <v>0</v>
      </c>
      <c r="I65">
        <v>64</v>
      </c>
      <c r="J65" t="s">
        <v>1</v>
      </c>
      <c r="K65">
        <v>64</v>
      </c>
      <c r="L65">
        <v>0</v>
      </c>
      <c r="M65">
        <v>64</v>
      </c>
      <c r="N65">
        <v>76</v>
      </c>
    </row>
    <row r="66" ht="14.25">
      <c r="A66">
        <v>1.6395029999999999</v>
      </c>
      <c r="B66"/>
      <c r="C66">
        <v>301</v>
      </c>
      <c r="D66"/>
      <c r="E66"/>
      <c r="F66">
        <v>3</v>
      </c>
      <c r="G66" t="s">
        <v>2</v>
      </c>
      <c r="H66">
        <v>6</v>
      </c>
      <c r="I66">
        <v>0</v>
      </c>
      <c r="J66"/>
      <c r="K66"/>
      <c r="L66"/>
      <c r="M66"/>
      <c r="N66"/>
    </row>
    <row r="67" ht="14.25">
      <c r="A67">
        <v>1.6890369999999999</v>
      </c>
      <c r="B67"/>
      <c r="C67">
        <v>300</v>
      </c>
      <c r="D67"/>
      <c r="E67"/>
      <c r="F67">
        <v>8</v>
      </c>
      <c r="G67">
        <v>3</v>
      </c>
      <c r="H67" t="s">
        <v>0</v>
      </c>
      <c r="I67">
        <v>64</v>
      </c>
      <c r="J67" t="s">
        <v>1</v>
      </c>
      <c r="K67">
        <v>64</v>
      </c>
      <c r="L67">
        <v>0</v>
      </c>
      <c r="M67">
        <v>64</v>
      </c>
      <c r="N67">
        <v>67</v>
      </c>
    </row>
    <row r="68" ht="14.25">
      <c r="A68">
        <v>1.689505</v>
      </c>
      <c r="B68"/>
      <c r="C68">
        <v>301</v>
      </c>
      <c r="D68"/>
      <c r="E68"/>
      <c r="F68">
        <v>3</v>
      </c>
      <c r="G68" t="s">
        <v>3</v>
      </c>
      <c r="H68">
        <v>7</v>
      </c>
      <c r="I68">
        <v>0</v>
      </c>
      <c r="J68"/>
      <c r="K68"/>
      <c r="L68"/>
      <c r="M68"/>
      <c r="N68"/>
    </row>
    <row r="69" ht="14.25">
      <c r="A69">
        <v>1.7390410000000001</v>
      </c>
      <c r="B69"/>
      <c r="C69">
        <v>300</v>
      </c>
      <c r="D69"/>
      <c r="E69"/>
      <c r="F69">
        <v>8</v>
      </c>
      <c r="G69">
        <v>3</v>
      </c>
      <c r="H69" t="s">
        <v>0</v>
      </c>
      <c r="I69">
        <v>64</v>
      </c>
      <c r="J69" t="s">
        <v>1</v>
      </c>
      <c r="K69">
        <v>64</v>
      </c>
      <c r="L69">
        <v>0</v>
      </c>
      <c r="M69">
        <v>64</v>
      </c>
      <c r="N69" t="s">
        <v>4</v>
      </c>
    </row>
    <row r="70" ht="14.25">
      <c r="A70">
        <v>1.739509</v>
      </c>
      <c r="B70"/>
      <c r="C70">
        <v>301</v>
      </c>
      <c r="D70"/>
      <c r="E70"/>
      <c r="F70">
        <v>3</v>
      </c>
      <c r="G70">
        <v>80</v>
      </c>
      <c r="H70">
        <v>8</v>
      </c>
      <c r="I70">
        <v>0</v>
      </c>
      <c r="J70"/>
      <c r="K70"/>
      <c r="L70"/>
      <c r="M70"/>
      <c r="N70"/>
    </row>
    <row r="71" ht="14.25">
      <c r="A71">
        <v>1.7890459999999999</v>
      </c>
      <c r="B71"/>
      <c r="C71">
        <v>300</v>
      </c>
      <c r="D71"/>
      <c r="E71"/>
      <c r="F71">
        <v>8</v>
      </c>
      <c r="G71">
        <v>3</v>
      </c>
      <c r="H71" t="s">
        <v>0</v>
      </c>
      <c r="I71">
        <v>64</v>
      </c>
      <c r="J71" t="s">
        <v>1</v>
      </c>
      <c r="K71">
        <v>64</v>
      </c>
      <c r="L71">
        <v>0</v>
      </c>
      <c r="M71">
        <v>64</v>
      </c>
      <c r="N71" t="s">
        <v>5</v>
      </c>
    </row>
    <row r="72" ht="14.25">
      <c r="A72">
        <v>1.789514</v>
      </c>
      <c r="B72"/>
      <c r="C72">
        <v>301</v>
      </c>
      <c r="D72"/>
      <c r="E72"/>
      <c r="F72">
        <v>3</v>
      </c>
      <c r="G72">
        <v>88</v>
      </c>
      <c r="H72">
        <v>9</v>
      </c>
      <c r="I72">
        <v>0</v>
      </c>
      <c r="J72"/>
      <c r="K72"/>
      <c r="L72"/>
      <c r="M72"/>
      <c r="N72"/>
    </row>
    <row r="73" ht="14.25">
      <c r="A73">
        <v>1.839051</v>
      </c>
      <c r="B73"/>
      <c r="C73">
        <v>300</v>
      </c>
      <c r="D73"/>
      <c r="E73"/>
      <c r="F73">
        <v>8</v>
      </c>
      <c r="G73">
        <v>3</v>
      </c>
      <c r="H73" t="s">
        <v>0</v>
      </c>
      <c r="I73">
        <v>64</v>
      </c>
      <c r="J73" t="s">
        <v>1</v>
      </c>
      <c r="K73">
        <v>64</v>
      </c>
      <c r="L73">
        <v>0</v>
      </c>
      <c r="M73">
        <v>64</v>
      </c>
      <c r="N73" t="s">
        <v>6</v>
      </c>
    </row>
    <row r="74" ht="14.25">
      <c r="A74">
        <v>1.8395189999999999</v>
      </c>
      <c r="B74"/>
      <c r="C74">
        <v>301</v>
      </c>
      <c r="D74"/>
      <c r="E74"/>
      <c r="F74">
        <v>3</v>
      </c>
      <c r="G74" t="s">
        <v>7</v>
      </c>
      <c r="H74" t="s">
        <v>8</v>
      </c>
      <c r="I74">
        <v>0</v>
      </c>
      <c r="J74"/>
      <c r="K74"/>
      <c r="L74"/>
      <c r="M74"/>
      <c r="N74"/>
    </row>
    <row r="75" ht="14.25">
      <c r="A75">
        <v>1.8890579999999999</v>
      </c>
      <c r="B75"/>
      <c r="C75">
        <v>300</v>
      </c>
      <c r="D75"/>
      <c r="E75"/>
      <c r="F75">
        <v>8</v>
      </c>
      <c r="G75">
        <v>3</v>
      </c>
      <c r="H75" t="s">
        <v>0</v>
      </c>
      <c r="I75">
        <v>64</v>
      </c>
      <c r="J75" t="s">
        <v>1</v>
      </c>
      <c r="K75">
        <v>64</v>
      </c>
      <c r="L75">
        <v>0</v>
      </c>
      <c r="M75">
        <v>64</v>
      </c>
      <c r="N75" t="s">
        <v>9</v>
      </c>
    </row>
    <row r="76" ht="14.25">
      <c r="A76">
        <v>1.8895219999999999</v>
      </c>
      <c r="B76"/>
      <c r="C76">
        <v>301</v>
      </c>
      <c r="D76"/>
      <c r="E76"/>
      <c r="F76">
        <v>3</v>
      </c>
      <c r="G76">
        <v>43</v>
      </c>
      <c r="H76" t="s">
        <v>10</v>
      </c>
      <c r="I76">
        <v>0</v>
      </c>
      <c r="J76"/>
      <c r="K76"/>
      <c r="L76"/>
      <c r="M76"/>
      <c r="N76"/>
    </row>
    <row r="77" ht="14.25">
      <c r="A77">
        <v>1.9390639999999999</v>
      </c>
      <c r="B77"/>
      <c r="C77">
        <v>300</v>
      </c>
      <c r="D77"/>
      <c r="E77"/>
      <c r="F77">
        <v>8</v>
      </c>
      <c r="G77">
        <v>3</v>
      </c>
      <c r="H77" t="s">
        <v>0</v>
      </c>
      <c r="I77">
        <v>64</v>
      </c>
      <c r="J77" t="s">
        <v>1</v>
      </c>
      <c r="K77">
        <v>64</v>
      </c>
      <c r="L77">
        <v>0</v>
      </c>
      <c r="M77">
        <v>64</v>
      </c>
      <c r="N77" t="s">
        <v>11</v>
      </c>
    </row>
    <row r="78" ht="14.25">
      <c r="A78">
        <v>1.9395359999999999</v>
      </c>
      <c r="B78"/>
      <c r="C78">
        <v>301</v>
      </c>
      <c r="D78"/>
      <c r="E78"/>
      <c r="F78">
        <v>3</v>
      </c>
      <c r="G78" t="s">
        <v>12</v>
      </c>
      <c r="H78" t="s">
        <v>13</v>
      </c>
      <c r="I78">
        <v>0</v>
      </c>
      <c r="J78"/>
      <c r="K78"/>
      <c r="L78"/>
      <c r="M78"/>
      <c r="N78"/>
    </row>
    <row r="79" ht="14.25">
      <c r="A79">
        <v>1.9890669999999999</v>
      </c>
      <c r="B79"/>
      <c r="C79">
        <v>300</v>
      </c>
      <c r="D79"/>
      <c r="E79"/>
      <c r="F79">
        <v>8</v>
      </c>
      <c r="G79">
        <v>3</v>
      </c>
      <c r="H79" t="s">
        <v>0</v>
      </c>
      <c r="I79">
        <v>64</v>
      </c>
      <c r="J79" t="s">
        <v>1</v>
      </c>
      <c r="K79">
        <v>64</v>
      </c>
      <c r="L79">
        <v>0</v>
      </c>
      <c r="M79">
        <v>64</v>
      </c>
      <c r="N79" t="s">
        <v>14</v>
      </c>
    </row>
    <row r="80" ht="14.25">
      <c r="A80">
        <v>1.9895309999999999</v>
      </c>
      <c r="B80"/>
      <c r="C80">
        <v>301</v>
      </c>
      <c r="D80"/>
      <c r="E80"/>
      <c r="F80">
        <v>3</v>
      </c>
      <c r="G80" t="s">
        <v>15</v>
      </c>
      <c r="H80" t="s">
        <v>16</v>
      </c>
      <c r="I80">
        <v>0</v>
      </c>
      <c r="J80"/>
      <c r="K80"/>
      <c r="L80"/>
      <c r="M80"/>
      <c r="N80"/>
    </row>
    <row r="81" ht="14.25">
      <c r="A81">
        <v>2.0398529999999999</v>
      </c>
      <c r="B81"/>
      <c r="C81">
        <v>300</v>
      </c>
      <c r="D81"/>
      <c r="E81"/>
      <c r="F81">
        <v>8</v>
      </c>
      <c r="G81">
        <v>3</v>
      </c>
      <c r="H81" t="s">
        <v>0</v>
      </c>
      <c r="I81">
        <v>64</v>
      </c>
      <c r="J81" t="s">
        <v>1</v>
      </c>
      <c r="K81">
        <v>64</v>
      </c>
      <c r="L81">
        <v>0</v>
      </c>
      <c r="M81">
        <v>64</v>
      </c>
      <c r="N81" t="s">
        <v>17</v>
      </c>
    </row>
    <row r="82" ht="14.25">
      <c r="A82">
        <v>2.0403289999999998</v>
      </c>
      <c r="B82"/>
      <c r="C82">
        <v>301</v>
      </c>
      <c r="D82"/>
      <c r="E82"/>
      <c r="F82">
        <v>3</v>
      </c>
      <c r="G82" t="s">
        <v>18</v>
      </c>
      <c r="H82" t="s">
        <v>19</v>
      </c>
      <c r="I82">
        <v>0</v>
      </c>
      <c r="J82"/>
      <c r="K82"/>
      <c r="L82"/>
      <c r="M82"/>
      <c r="N82"/>
    </row>
    <row r="83" ht="14.25">
      <c r="A83">
        <v>2.0890789999999999</v>
      </c>
      <c r="B83"/>
      <c r="C83">
        <v>300</v>
      </c>
      <c r="D83"/>
      <c r="E83"/>
      <c r="F83">
        <v>8</v>
      </c>
      <c r="G83">
        <v>3</v>
      </c>
      <c r="H83" t="s">
        <v>0</v>
      </c>
      <c r="I83">
        <v>64</v>
      </c>
      <c r="J83" t="s">
        <v>1</v>
      </c>
      <c r="K83">
        <v>64</v>
      </c>
      <c r="L83">
        <v>0</v>
      </c>
      <c r="M83">
        <v>64</v>
      </c>
      <c r="N83" t="s">
        <v>20</v>
      </c>
    </row>
    <row r="84" ht="14.25">
      <c r="A84">
        <v>2.089547</v>
      </c>
      <c r="B84"/>
      <c r="C84">
        <v>301</v>
      </c>
      <c r="D84"/>
      <c r="E84"/>
      <c r="F84">
        <v>3</v>
      </c>
      <c r="G84" t="s">
        <v>21</v>
      </c>
      <c r="H84" t="s">
        <v>22</v>
      </c>
      <c r="I84">
        <v>0</v>
      </c>
      <c r="J84"/>
      <c r="K84"/>
      <c r="L84"/>
      <c r="M84"/>
      <c r="N84"/>
    </row>
    <row r="85" ht="14.25">
      <c r="A85">
        <v>2.1390850000000001</v>
      </c>
      <c r="B85"/>
      <c r="C85">
        <v>300</v>
      </c>
      <c r="D85"/>
      <c r="E85"/>
      <c r="F85">
        <v>8</v>
      </c>
      <c r="G85">
        <v>3</v>
      </c>
      <c r="H85" t="s">
        <v>0</v>
      </c>
      <c r="I85">
        <v>64</v>
      </c>
      <c r="J85" t="s">
        <v>1</v>
      </c>
      <c r="K85">
        <v>64</v>
      </c>
      <c r="L85">
        <v>0</v>
      </c>
      <c r="M85">
        <v>64</v>
      </c>
      <c r="N85">
        <v>70</v>
      </c>
    </row>
    <row r="86" ht="14.25">
      <c r="A86">
        <v>2.1395569999999999</v>
      </c>
      <c r="B86"/>
      <c r="C86">
        <v>301</v>
      </c>
      <c r="D86"/>
      <c r="E86"/>
      <c r="F86">
        <v>3</v>
      </c>
      <c r="G86" t="s">
        <v>23</v>
      </c>
      <c r="H86">
        <v>0</v>
      </c>
      <c r="I86">
        <v>0</v>
      </c>
      <c r="J86"/>
      <c r="K86"/>
      <c r="L86"/>
      <c r="M86"/>
      <c r="N86"/>
    </row>
    <row r="87" ht="14.25">
      <c r="A87">
        <v>2.1890869999999998</v>
      </c>
      <c r="B87"/>
      <c r="C87">
        <v>300</v>
      </c>
      <c r="D87"/>
      <c r="E87"/>
      <c r="F87">
        <v>8</v>
      </c>
      <c r="G87">
        <v>3</v>
      </c>
      <c r="H87" t="s">
        <v>0</v>
      </c>
      <c r="I87">
        <v>64</v>
      </c>
      <c r="J87" t="s">
        <v>1</v>
      </c>
      <c r="K87">
        <v>64</v>
      </c>
      <c r="L87">
        <v>0</v>
      </c>
      <c r="M87">
        <v>64</v>
      </c>
      <c r="N87">
        <v>61</v>
      </c>
    </row>
    <row r="88" ht="14.25">
      <c r="A88">
        <v>2.1895509999999998</v>
      </c>
      <c r="B88"/>
      <c r="C88">
        <v>301</v>
      </c>
      <c r="D88"/>
      <c r="E88"/>
      <c r="F88">
        <v>3</v>
      </c>
      <c r="G88" t="s">
        <v>24</v>
      </c>
      <c r="H88">
        <v>1</v>
      </c>
      <c r="I88">
        <v>0</v>
      </c>
      <c r="J88"/>
      <c r="K88"/>
      <c r="L88"/>
      <c r="M88"/>
      <c r="N88"/>
    </row>
    <row r="89" ht="14.25">
      <c r="A89">
        <v>2.239096</v>
      </c>
      <c r="B89"/>
      <c r="C89">
        <v>300</v>
      </c>
      <c r="D89"/>
      <c r="E89"/>
      <c r="F89">
        <v>8</v>
      </c>
      <c r="G89">
        <v>3</v>
      </c>
      <c r="H89" t="s">
        <v>0</v>
      </c>
      <c r="I89">
        <v>64</v>
      </c>
      <c r="J89" t="s">
        <v>1</v>
      </c>
      <c r="K89">
        <v>64</v>
      </c>
      <c r="L89">
        <v>0</v>
      </c>
      <c r="M89">
        <v>64</v>
      </c>
      <c r="N89">
        <v>72</v>
      </c>
    </row>
    <row r="90" ht="14.25">
      <c r="A90">
        <v>2.23956</v>
      </c>
      <c r="B90"/>
      <c r="C90">
        <v>301</v>
      </c>
      <c r="D90"/>
      <c r="E90"/>
      <c r="F90">
        <v>3</v>
      </c>
      <c r="G90" t="s">
        <v>25</v>
      </c>
      <c r="H90">
        <v>2</v>
      </c>
      <c r="I90">
        <v>0</v>
      </c>
      <c r="J90"/>
      <c r="K90"/>
      <c r="L90"/>
      <c r="M90"/>
      <c r="N90"/>
    </row>
    <row r="91" ht="14.25">
      <c r="A91">
        <v>2.2891010000000001</v>
      </c>
      <c r="B91"/>
      <c r="C91">
        <v>300</v>
      </c>
      <c r="D91"/>
      <c r="E91"/>
      <c r="F91">
        <v>8</v>
      </c>
      <c r="G91">
        <v>3</v>
      </c>
      <c r="H91" t="s">
        <v>0</v>
      </c>
      <c r="I91">
        <v>64</v>
      </c>
      <c r="J91" t="s">
        <v>1</v>
      </c>
      <c r="K91">
        <v>64</v>
      </c>
      <c r="L91">
        <v>0</v>
      </c>
      <c r="M91">
        <v>64</v>
      </c>
      <c r="N91">
        <v>63</v>
      </c>
    </row>
    <row r="92" ht="14.25">
      <c r="A92">
        <v>2.2895650000000001</v>
      </c>
      <c r="B92"/>
      <c r="C92">
        <v>301</v>
      </c>
      <c r="D92"/>
      <c r="E92"/>
      <c r="F92">
        <v>3</v>
      </c>
      <c r="G92">
        <v>96</v>
      </c>
      <c r="H92">
        <v>3</v>
      </c>
      <c r="I92">
        <v>0</v>
      </c>
      <c r="J92"/>
      <c r="K92"/>
      <c r="L92"/>
      <c r="M92"/>
      <c r="N92"/>
    </row>
    <row r="93" ht="14.25">
      <c r="A93">
        <v>2.3391060000000001</v>
      </c>
      <c r="B93"/>
      <c r="C93">
        <v>300</v>
      </c>
      <c r="D93"/>
      <c r="E93"/>
      <c r="F93">
        <v>8</v>
      </c>
      <c r="G93">
        <v>3</v>
      </c>
      <c r="H93" t="s">
        <v>0</v>
      </c>
      <c r="I93">
        <v>64</v>
      </c>
      <c r="J93" t="s">
        <v>1</v>
      </c>
      <c r="K93">
        <v>64</v>
      </c>
      <c r="L93">
        <v>0</v>
      </c>
      <c r="M93">
        <v>64</v>
      </c>
      <c r="N93">
        <v>74</v>
      </c>
    </row>
    <row r="94" ht="14.25">
      <c r="A94">
        <v>2.3395700000000001</v>
      </c>
      <c r="B94"/>
      <c r="C94">
        <v>301</v>
      </c>
      <c r="D94"/>
      <c r="E94"/>
      <c r="F94">
        <v>3</v>
      </c>
      <c r="G94">
        <v>3</v>
      </c>
      <c r="H94">
        <v>4</v>
      </c>
      <c r="I94">
        <v>0</v>
      </c>
      <c r="J94"/>
      <c r="K94"/>
      <c r="L94"/>
      <c r="M94"/>
      <c r="N94"/>
    </row>
    <row r="95" ht="14.25">
      <c r="A95">
        <v>2.3891089999999999</v>
      </c>
      <c r="B95"/>
      <c r="C95">
        <v>300</v>
      </c>
      <c r="D95"/>
      <c r="E95"/>
      <c r="F95">
        <v>8</v>
      </c>
      <c r="G95">
        <v>3</v>
      </c>
      <c r="H95" t="s">
        <v>0</v>
      </c>
      <c r="I95">
        <v>64</v>
      </c>
      <c r="J95" t="s">
        <v>1</v>
      </c>
      <c r="K95">
        <v>64</v>
      </c>
      <c r="L95">
        <v>0</v>
      </c>
      <c r="M95">
        <v>64</v>
      </c>
      <c r="N95">
        <v>65</v>
      </c>
    </row>
    <row r="96" ht="14.25">
      <c r="A96">
        <v>2.3895729999999999</v>
      </c>
      <c r="B96"/>
      <c r="C96">
        <v>301</v>
      </c>
      <c r="D96"/>
      <c r="E96"/>
      <c r="F96">
        <v>3</v>
      </c>
      <c r="G96">
        <v>54</v>
      </c>
      <c r="H96">
        <v>5</v>
      </c>
      <c r="I96">
        <v>0</v>
      </c>
      <c r="J96"/>
      <c r="K96"/>
      <c r="L96"/>
      <c r="M96"/>
      <c r="N96"/>
    </row>
    <row r="97" ht="14.25">
      <c r="A97">
        <v>2.4391159999999998</v>
      </c>
      <c r="B97"/>
      <c r="C97">
        <v>300</v>
      </c>
      <c r="D97"/>
      <c r="E97"/>
      <c r="F97">
        <v>8</v>
      </c>
      <c r="G97">
        <v>3</v>
      </c>
      <c r="H97" t="s">
        <v>0</v>
      </c>
      <c r="I97">
        <v>64</v>
      </c>
      <c r="J97" t="s">
        <v>1</v>
      </c>
      <c r="K97">
        <v>64</v>
      </c>
      <c r="L97">
        <v>0</v>
      </c>
      <c r="M97">
        <v>64</v>
      </c>
      <c r="N97">
        <v>76</v>
      </c>
    </row>
    <row r="98" ht="14.25">
      <c r="A98">
        <v>2.4395880000000001</v>
      </c>
      <c r="B98"/>
      <c r="C98">
        <v>301</v>
      </c>
      <c r="D98"/>
      <c r="E98"/>
      <c r="F98">
        <v>3</v>
      </c>
      <c r="G98" t="s">
        <v>2</v>
      </c>
      <c r="H98">
        <v>6</v>
      </c>
      <c r="I98">
        <v>0</v>
      </c>
      <c r="J98"/>
      <c r="K98"/>
      <c r="L98"/>
      <c r="M98"/>
      <c r="N98"/>
    </row>
    <row r="99" ht="14.25">
      <c r="A99">
        <v>2.4891179999999999</v>
      </c>
      <c r="B99"/>
      <c r="C99">
        <v>300</v>
      </c>
      <c r="D99"/>
      <c r="E99"/>
      <c r="F99">
        <v>8</v>
      </c>
      <c r="G99">
        <v>3</v>
      </c>
      <c r="H99" t="s">
        <v>0</v>
      </c>
      <c r="I99">
        <v>64</v>
      </c>
      <c r="J99" t="s">
        <v>1</v>
      </c>
      <c r="K99">
        <v>64</v>
      </c>
      <c r="L99">
        <v>0</v>
      </c>
      <c r="M99">
        <v>64</v>
      </c>
      <c r="N99">
        <v>67</v>
      </c>
    </row>
    <row r="100" ht="14.25">
      <c r="A100">
        <v>2.4895860000000001</v>
      </c>
      <c r="B100"/>
      <c r="C100">
        <v>301</v>
      </c>
      <c r="D100"/>
      <c r="E100"/>
      <c r="F100">
        <v>3</v>
      </c>
      <c r="G100" t="s">
        <v>3</v>
      </c>
      <c r="H100">
        <v>7</v>
      </c>
      <c r="I100">
        <v>0</v>
      </c>
      <c r="J100"/>
      <c r="K100"/>
      <c r="L100"/>
      <c r="M100"/>
      <c r="N100"/>
    </row>
    <row r="101" ht="14.25">
      <c r="A101">
        <v>2.5391270000000001</v>
      </c>
      <c r="B101"/>
      <c r="C101">
        <v>300</v>
      </c>
      <c r="D101"/>
      <c r="E101"/>
      <c r="F101">
        <v>8</v>
      </c>
      <c r="G101">
        <v>3</v>
      </c>
      <c r="H101" t="s">
        <v>0</v>
      </c>
      <c r="I101">
        <v>64</v>
      </c>
      <c r="J101" t="s">
        <v>1</v>
      </c>
      <c r="K101">
        <v>64</v>
      </c>
      <c r="L101">
        <v>0</v>
      </c>
      <c r="M101">
        <v>64</v>
      </c>
      <c r="N101" t="s">
        <v>4</v>
      </c>
    </row>
    <row r="102" ht="14.25">
      <c r="A102">
        <v>2.5395949999999998</v>
      </c>
      <c r="B102"/>
      <c r="C102">
        <v>301</v>
      </c>
      <c r="D102"/>
      <c r="E102"/>
      <c r="F102">
        <v>3</v>
      </c>
      <c r="G102">
        <v>80</v>
      </c>
      <c r="H102">
        <v>8</v>
      </c>
      <c r="I102">
        <v>0</v>
      </c>
      <c r="J102"/>
      <c r="K102"/>
      <c r="L102"/>
      <c r="M102"/>
      <c r="N102"/>
    </row>
    <row r="103" ht="14.25">
      <c r="A103">
        <v>2.5891299999999999</v>
      </c>
      <c r="B103"/>
      <c r="C103">
        <v>300</v>
      </c>
      <c r="D103"/>
      <c r="E103"/>
      <c r="F103">
        <v>8</v>
      </c>
      <c r="G103">
        <v>3</v>
      </c>
      <c r="H103" t="s">
        <v>0</v>
      </c>
      <c r="I103">
        <v>64</v>
      </c>
      <c r="J103" t="s">
        <v>1</v>
      </c>
      <c r="K103">
        <v>64</v>
      </c>
      <c r="L103">
        <v>0</v>
      </c>
      <c r="M103">
        <v>64</v>
      </c>
      <c r="N103" t="s">
        <v>5</v>
      </c>
    </row>
    <row r="104" ht="14.25">
      <c r="A104">
        <v>2.5895980000000001</v>
      </c>
      <c r="B104"/>
      <c r="C104">
        <v>301</v>
      </c>
      <c r="D104"/>
      <c r="E104"/>
      <c r="F104">
        <v>3</v>
      </c>
      <c r="G104">
        <v>88</v>
      </c>
      <c r="H104">
        <v>9</v>
      </c>
      <c r="I104">
        <v>0</v>
      </c>
      <c r="J104"/>
      <c r="K104"/>
      <c r="L104"/>
      <c r="M104"/>
      <c r="N104"/>
    </row>
    <row r="105" ht="14.25">
      <c r="A105">
        <v>2.6391360000000001</v>
      </c>
      <c r="B105"/>
      <c r="C105">
        <v>300</v>
      </c>
      <c r="D105"/>
      <c r="E105"/>
      <c r="F105">
        <v>8</v>
      </c>
      <c r="G105">
        <v>3</v>
      </c>
      <c r="H105" t="s">
        <v>0</v>
      </c>
      <c r="I105">
        <v>64</v>
      </c>
      <c r="J105" t="s">
        <v>1</v>
      </c>
      <c r="K105">
        <v>64</v>
      </c>
      <c r="L105">
        <v>0</v>
      </c>
      <c r="M105">
        <v>64</v>
      </c>
      <c r="N105" t="s">
        <v>6</v>
      </c>
    </row>
    <row r="106" ht="14.25">
      <c r="A106">
        <v>2.6396039999999998</v>
      </c>
      <c r="B106"/>
      <c r="C106">
        <v>301</v>
      </c>
      <c r="D106"/>
      <c r="E106"/>
      <c r="F106">
        <v>3</v>
      </c>
      <c r="G106" t="s">
        <v>7</v>
      </c>
      <c r="H106" t="s">
        <v>8</v>
      </c>
      <c r="I106">
        <v>0</v>
      </c>
      <c r="J106"/>
      <c r="K106"/>
      <c r="L106"/>
      <c r="M106"/>
      <c r="N106"/>
    </row>
    <row r="107" ht="14.25">
      <c r="A107">
        <v>2.6891419999999999</v>
      </c>
      <c r="B107"/>
      <c r="C107">
        <v>300</v>
      </c>
      <c r="D107"/>
      <c r="E107"/>
      <c r="F107">
        <v>8</v>
      </c>
      <c r="G107">
        <v>3</v>
      </c>
      <c r="H107" t="s">
        <v>0</v>
      </c>
      <c r="I107">
        <v>64</v>
      </c>
      <c r="J107" t="s">
        <v>1</v>
      </c>
      <c r="K107">
        <v>64</v>
      </c>
      <c r="L107">
        <v>0</v>
      </c>
      <c r="M107">
        <v>64</v>
      </c>
      <c r="N107" t="s">
        <v>9</v>
      </c>
    </row>
    <row r="108" ht="14.25">
      <c r="A108">
        <v>2.6896059999999999</v>
      </c>
      <c r="B108"/>
      <c r="C108">
        <v>301</v>
      </c>
      <c r="D108"/>
      <c r="E108"/>
      <c r="F108">
        <v>3</v>
      </c>
      <c r="G108">
        <v>43</v>
      </c>
      <c r="H108" t="s">
        <v>10</v>
      </c>
      <c r="I108">
        <v>0</v>
      </c>
      <c r="J108"/>
      <c r="K108"/>
      <c r="L108"/>
      <c r="M108"/>
      <c r="N108"/>
    </row>
    <row r="109" ht="14.25">
      <c r="A109">
        <v>2.739147</v>
      </c>
      <c r="B109"/>
      <c r="C109">
        <v>300</v>
      </c>
      <c r="D109"/>
      <c r="E109"/>
      <c r="F109">
        <v>8</v>
      </c>
      <c r="G109">
        <v>3</v>
      </c>
      <c r="H109" t="s">
        <v>0</v>
      </c>
      <c r="I109">
        <v>64</v>
      </c>
      <c r="J109" t="s">
        <v>1</v>
      </c>
      <c r="K109">
        <v>64</v>
      </c>
      <c r="L109">
        <v>0</v>
      </c>
      <c r="M109">
        <v>64</v>
      </c>
      <c r="N109" t="s">
        <v>11</v>
      </c>
    </row>
    <row r="110" ht="14.25">
      <c r="A110">
        <v>2.7396189999999998</v>
      </c>
      <c r="B110"/>
      <c r="C110">
        <v>301</v>
      </c>
      <c r="D110"/>
      <c r="E110"/>
      <c r="F110">
        <v>3</v>
      </c>
      <c r="G110" t="s">
        <v>12</v>
      </c>
      <c r="H110" t="s">
        <v>13</v>
      </c>
      <c r="I110">
        <v>0</v>
      </c>
      <c r="J110"/>
      <c r="K110"/>
      <c r="L110"/>
      <c r="M110"/>
      <c r="N110"/>
    </row>
    <row r="111" ht="14.25">
      <c r="A111">
        <v>2.7891499999999998</v>
      </c>
      <c r="B111"/>
      <c r="C111">
        <v>300</v>
      </c>
      <c r="D111"/>
      <c r="E111"/>
      <c r="F111">
        <v>8</v>
      </c>
      <c r="G111">
        <v>3</v>
      </c>
      <c r="H111" t="s">
        <v>0</v>
      </c>
      <c r="I111">
        <v>64</v>
      </c>
      <c r="J111" t="s">
        <v>1</v>
      </c>
      <c r="K111">
        <v>64</v>
      </c>
      <c r="L111">
        <v>0</v>
      </c>
      <c r="M111">
        <v>64</v>
      </c>
      <c r="N111" t="s">
        <v>14</v>
      </c>
    </row>
    <row r="112" ht="14.25">
      <c r="A112">
        <v>2.7896139999999998</v>
      </c>
      <c r="B112"/>
      <c r="C112">
        <v>301</v>
      </c>
      <c r="D112"/>
      <c r="E112"/>
      <c r="F112">
        <v>3</v>
      </c>
      <c r="G112" t="s">
        <v>15</v>
      </c>
      <c r="H112" t="s">
        <v>16</v>
      </c>
      <c r="I112">
        <v>0</v>
      </c>
      <c r="J112"/>
      <c r="K112"/>
      <c r="L112"/>
      <c r="M112"/>
      <c r="N112"/>
    </row>
    <row r="113" ht="14.25">
      <c r="A113">
        <v>2.8391579999999998</v>
      </c>
      <c r="B113"/>
      <c r="C113">
        <v>300</v>
      </c>
      <c r="D113"/>
      <c r="E113"/>
      <c r="F113">
        <v>8</v>
      </c>
      <c r="G113">
        <v>3</v>
      </c>
      <c r="H113" t="s">
        <v>0</v>
      </c>
      <c r="I113">
        <v>64</v>
      </c>
      <c r="J113" t="s">
        <v>1</v>
      </c>
      <c r="K113">
        <v>64</v>
      </c>
      <c r="L113">
        <v>0</v>
      </c>
      <c r="M113">
        <v>64</v>
      </c>
      <c r="N113" t="s">
        <v>17</v>
      </c>
    </row>
    <row r="114" ht="14.25">
      <c r="A114">
        <v>2.8396340000000002</v>
      </c>
      <c r="B114"/>
      <c r="C114">
        <v>301</v>
      </c>
      <c r="D114"/>
      <c r="E114"/>
      <c r="F114">
        <v>3</v>
      </c>
      <c r="G114" t="s">
        <v>18</v>
      </c>
      <c r="H114" t="s">
        <v>19</v>
      </c>
      <c r="I114">
        <v>0</v>
      </c>
      <c r="J114"/>
      <c r="K114"/>
      <c r="L114"/>
      <c r="M114"/>
      <c r="N114"/>
    </row>
    <row r="115" ht="14.25">
      <c r="A115">
        <v>2.88916</v>
      </c>
      <c r="B115"/>
      <c r="C115">
        <v>300</v>
      </c>
      <c r="D115"/>
      <c r="E115"/>
      <c r="F115">
        <v>8</v>
      </c>
      <c r="G115">
        <v>3</v>
      </c>
      <c r="H115" t="s">
        <v>0</v>
      </c>
      <c r="I115">
        <v>64</v>
      </c>
      <c r="J115" t="s">
        <v>1</v>
      </c>
      <c r="K115">
        <v>64</v>
      </c>
      <c r="L115">
        <v>0</v>
      </c>
      <c r="M115">
        <v>64</v>
      </c>
      <c r="N115" t="s">
        <v>20</v>
      </c>
    </row>
    <row r="116" ht="14.25">
      <c r="A116">
        <v>2.8896280000000001</v>
      </c>
      <c r="B116"/>
      <c r="C116">
        <v>301</v>
      </c>
      <c r="D116"/>
      <c r="E116"/>
      <c r="F116">
        <v>3</v>
      </c>
      <c r="G116" t="s">
        <v>21</v>
      </c>
      <c r="H116" t="s">
        <v>22</v>
      </c>
      <c r="I116">
        <v>0</v>
      </c>
      <c r="J116"/>
      <c r="K116"/>
      <c r="L116"/>
      <c r="M116"/>
      <c r="N116"/>
    </row>
    <row r="117" ht="14.25">
      <c r="A117">
        <v>2.939168</v>
      </c>
      <c r="B117"/>
      <c r="C117">
        <v>300</v>
      </c>
      <c r="D117"/>
      <c r="E117"/>
      <c r="F117">
        <v>8</v>
      </c>
      <c r="G117">
        <v>3</v>
      </c>
      <c r="H117" t="s">
        <v>0</v>
      </c>
      <c r="I117">
        <v>64</v>
      </c>
      <c r="J117" t="s">
        <v>1</v>
      </c>
      <c r="K117">
        <v>64</v>
      </c>
      <c r="L117">
        <v>0</v>
      </c>
      <c r="M117">
        <v>64</v>
      </c>
      <c r="N117">
        <v>70</v>
      </c>
    </row>
    <row r="118" ht="14.25">
      <c r="A118">
        <v>2.9396399999999998</v>
      </c>
      <c r="B118"/>
      <c r="C118">
        <v>301</v>
      </c>
      <c r="D118"/>
      <c r="E118"/>
      <c r="F118">
        <v>3</v>
      </c>
      <c r="G118" t="s">
        <v>23</v>
      </c>
      <c r="H118">
        <v>0</v>
      </c>
      <c r="I118">
        <v>0</v>
      </c>
      <c r="J118"/>
      <c r="K118"/>
      <c r="L118"/>
      <c r="M118"/>
      <c r="N118"/>
    </row>
    <row r="119" ht="14.25">
      <c r="A119">
        <v>2.9891709999999998</v>
      </c>
      <c r="B119"/>
      <c r="C119">
        <v>300</v>
      </c>
      <c r="D119"/>
      <c r="E119"/>
      <c r="F119">
        <v>8</v>
      </c>
      <c r="G119">
        <v>3</v>
      </c>
      <c r="H119" t="s">
        <v>0</v>
      </c>
      <c r="I119">
        <v>64</v>
      </c>
      <c r="J119" t="s">
        <v>1</v>
      </c>
      <c r="K119">
        <v>64</v>
      </c>
      <c r="L119">
        <v>0</v>
      </c>
      <c r="M119">
        <v>64</v>
      </c>
      <c r="N119">
        <v>61</v>
      </c>
    </row>
    <row r="120" ht="14.25">
      <c r="A120">
        <v>2.9896349999999998</v>
      </c>
      <c r="B120"/>
      <c r="C120">
        <v>301</v>
      </c>
      <c r="D120"/>
      <c r="E120"/>
      <c r="F120">
        <v>3</v>
      </c>
      <c r="G120" t="s">
        <v>24</v>
      </c>
      <c r="H120">
        <v>1</v>
      </c>
      <c r="I120">
        <v>0</v>
      </c>
      <c r="J120"/>
      <c r="K120"/>
      <c r="L120"/>
      <c r="M120"/>
      <c r="N120"/>
    </row>
    <row r="121" ht="14.25">
      <c r="A121">
        <v>3.0399560000000001</v>
      </c>
      <c r="B121"/>
      <c r="C121">
        <v>300</v>
      </c>
      <c r="D121"/>
      <c r="E121"/>
      <c r="F121">
        <v>8</v>
      </c>
      <c r="G121">
        <v>3</v>
      </c>
      <c r="H121" t="s">
        <v>0</v>
      </c>
      <c r="I121">
        <v>64</v>
      </c>
      <c r="J121" t="s">
        <v>1</v>
      </c>
      <c r="K121">
        <v>64</v>
      </c>
      <c r="L121">
        <v>0</v>
      </c>
      <c r="M121">
        <v>64</v>
      </c>
      <c r="N121">
        <v>72</v>
      </c>
    </row>
    <row r="122" ht="14.25">
      <c r="A122">
        <v>3.0404200000000001</v>
      </c>
      <c r="B122"/>
      <c r="C122">
        <v>301</v>
      </c>
      <c r="D122"/>
      <c r="E122"/>
      <c r="F122">
        <v>3</v>
      </c>
      <c r="G122" t="s">
        <v>25</v>
      </c>
      <c r="H122">
        <v>2</v>
      </c>
      <c r="I122">
        <v>0</v>
      </c>
      <c r="J122"/>
      <c r="K122"/>
      <c r="L122"/>
      <c r="M122"/>
      <c r="N122"/>
    </row>
    <row r="123" ht="14.25">
      <c r="A123">
        <v>3.0891860000000002</v>
      </c>
      <c r="B123"/>
      <c r="C123">
        <v>300</v>
      </c>
      <c r="D123"/>
      <c r="E123"/>
      <c r="F123">
        <v>8</v>
      </c>
      <c r="G123">
        <v>3</v>
      </c>
      <c r="H123" t="s">
        <v>0</v>
      </c>
      <c r="I123">
        <v>64</v>
      </c>
      <c r="J123" t="s">
        <v>1</v>
      </c>
      <c r="K123">
        <v>64</v>
      </c>
      <c r="L123">
        <v>0</v>
      </c>
      <c r="M123">
        <v>64</v>
      </c>
      <c r="N123">
        <v>63</v>
      </c>
    </row>
    <row r="124" ht="14.25">
      <c r="A124">
        <v>3.0896499999999998</v>
      </c>
      <c r="B124"/>
      <c r="C124">
        <v>301</v>
      </c>
      <c r="D124"/>
      <c r="E124"/>
      <c r="F124">
        <v>3</v>
      </c>
      <c r="G124">
        <v>96</v>
      </c>
      <c r="H124">
        <v>3</v>
      </c>
      <c r="I124">
        <v>0</v>
      </c>
      <c r="J124"/>
      <c r="K124"/>
      <c r="L124"/>
      <c r="M124"/>
      <c r="N124"/>
    </row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3.8641000000000002e-002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A5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76</v>
      </c>
    </row>
    <row r="2" ht="14.25">
      <c r="A2" s="1">
        <f>IF(ISBLANK(Data!A2),"",Data!A2)</f>
        <v>3.9113000000000002e-002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F5</v>
      </c>
      <c r="H2" s="1" t="str">
        <f>IF(ISBLANK(Data!$F2),"",IF(Data!$F2&gt;=2,TEXT(Data!H2,"00"),""))</f>
        <v>06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8.7871000000000005e-002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A5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67</v>
      </c>
    </row>
    <row r="4" ht="14.25">
      <c r="A4" s="1">
        <f>IF(ISBLANK(Data!A4),"",Data!A4)</f>
        <v>8.8339000000000001e-002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B8</v>
      </c>
      <c r="H4" s="1" t="str">
        <f>IF(ISBLANK(Data!$F4),"",IF(Data!$F4&gt;=2,TEXT(Data!H4,"00"),""))</f>
        <v>07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0.137877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A5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F8</v>
      </c>
    </row>
    <row r="6" ht="14.25">
      <c r="A6" s="1">
        <f>IF(ISBLANK(Data!A6),"",Data!A6)</f>
        <v>0.138345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80</v>
      </c>
      <c r="H6" s="1" t="str">
        <f>IF(ISBLANK(Data!$F6),"",IF(Data!$F6&gt;=2,TEXT(Data!H6,"00"),""))</f>
        <v>08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0.18787899999999999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A5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E9</v>
      </c>
    </row>
    <row r="8" ht="14.25">
      <c r="A8" s="1">
        <f>IF(ISBLANK(Data!A8),"",Data!A8)</f>
        <v>0.18834699999999999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88</v>
      </c>
      <c r="H8" s="1" t="str">
        <f>IF(ISBLANK(Data!$F8),"",IF(Data!$F8&gt;=2,TEXT(Data!H8,"00"),""))</f>
        <v>09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0.23788400000000001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A5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FA</v>
      </c>
    </row>
    <row r="10" ht="14.25">
      <c r="A10" s="1">
        <f>IF(ISBLANK(Data!A10),"",Data!A10)</f>
        <v>0.23835200000000001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C6</v>
      </c>
      <c r="H10" s="1" t="str">
        <f>IF(ISBLANK(Data!$F10),"",IF(Data!$F10&gt;=2,TEXT(Data!H10,"00"),""))</f>
        <v>0A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0.28788999999999998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A5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EB</v>
      </c>
    </row>
    <row r="12" ht="14.25">
      <c r="A12" s="1">
        <f>IF(ISBLANK(Data!A12),"",Data!A12)</f>
        <v>0.288354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43</v>
      </c>
      <c r="H12" s="1" t="str">
        <f>IF(ISBLANK(Data!$F12),"",IF(Data!$F12&gt;=2,TEXT(Data!H12,"00"),""))</f>
        <v>0B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0.337895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A5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FC</v>
      </c>
    </row>
    <row r="14" ht="14.25">
      <c r="A14" s="1">
        <f>IF(ISBLANK(Data!A14),"",Data!A14)</f>
        <v>0.33836699999999997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B5</v>
      </c>
      <c r="H14" s="1" t="str">
        <f>IF(ISBLANK(Data!$F14),"",IF(Data!$F14&gt;=2,TEXT(Data!H14,"00"),""))</f>
        <v>0C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0.38790200000000002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A5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ED</v>
      </c>
    </row>
    <row r="16" ht="14.25">
      <c r="A16" s="1">
        <f>IF(ISBLANK(Data!A16),"",Data!A16)</f>
        <v>0.38836599999999999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4E</v>
      </c>
      <c r="H16" s="1" t="str">
        <f>IF(ISBLANK(Data!$F16),"",IF(Data!$F16&gt;=2,TEXT(Data!H16,"00"),""))</f>
        <v>0D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0.43790400000000002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A5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FE</v>
      </c>
    </row>
    <row r="18" ht="14.25">
      <c r="A18" s="1">
        <f>IF(ISBLANK(Data!A18),"",Data!A18)</f>
        <v>0.43837999999999999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1D</v>
      </c>
      <c r="H18" s="1" t="str">
        <f>IF(ISBLANK(Data!$F18),"",IF(Data!$F18&gt;=2,TEXT(Data!H18,"00"),""))</f>
        <v>0E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0.48791099999999998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A5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EF</v>
      </c>
    </row>
    <row r="20" ht="14.25">
      <c r="A20" s="1">
        <f>IF(ISBLANK(Data!A20),"",Data!A20)</f>
        <v>0.48837900000000001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E8</v>
      </c>
      <c r="H20" s="1" t="str">
        <f>IF(ISBLANK(Data!$F20),"",IF(Data!$F20&gt;=2,TEXT(Data!H20,"00"),""))</f>
        <v>0F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0.53791599999999995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A5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70</v>
      </c>
    </row>
    <row r="22" ht="14.25">
      <c r="A22" s="1">
        <f>IF(ISBLANK(Data!A22),"",Data!A22)</f>
        <v>0.53838799999999998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E2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0.58792199999999994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A5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61</v>
      </c>
    </row>
    <row r="24" ht="14.25">
      <c r="A24" s="1">
        <f>IF(ISBLANK(Data!A24),"",Data!A24)</f>
        <v>0.58838599999999996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B3</v>
      </c>
      <c r="H24" s="1" t="str">
        <f>IF(ISBLANK(Data!$F24),"",IF(Data!$F24&gt;=2,TEXT(Data!H24,"00"),""))</f>
        <v>01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0.63792599999999999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A5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72</v>
      </c>
    </row>
    <row r="26" ht="14.25">
      <c r="A26" s="1">
        <f>IF(ISBLANK(Data!A26),"",Data!A26)</f>
        <v>0.63839000000000001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6B</v>
      </c>
      <c r="H26" s="1" t="str">
        <f>IF(ISBLANK(Data!$F26),"",IF(Data!$F26&gt;=2,TEXT(Data!H26,"00"),""))</f>
        <v>02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0.68793199999999999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A5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63</v>
      </c>
    </row>
    <row r="28" ht="14.25">
      <c r="A28" s="1">
        <f>IF(ISBLANK(Data!A28),"",Data!A28)</f>
        <v>0.68839600000000001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96</v>
      </c>
      <c r="H28" s="1" t="str">
        <f>IF(ISBLANK(Data!$F28),"",IF(Data!$F28&gt;=2,TEXT(Data!H28,"00"),""))</f>
        <v>03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0.73793600000000004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A5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74</v>
      </c>
    </row>
    <row r="30" ht="14.25">
      <c r="A30" s="1">
        <f>IF(ISBLANK(Data!A30),"",Data!A30)</f>
        <v>0.73839999999999995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03</v>
      </c>
      <c r="H30" s="1" t="str">
        <f>IF(ISBLANK(Data!$F30),"",IF(Data!$F30&gt;=2,TEXT(Data!H30,"00"),""))</f>
        <v>04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0.78794299999999995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A5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65</v>
      </c>
    </row>
    <row r="32" ht="14.25">
      <c r="A32" s="1">
        <f>IF(ISBLANK(Data!A32),"",Data!A32)</f>
        <v>0.78840699999999997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54</v>
      </c>
      <c r="H32" s="1" t="str">
        <f>IF(ISBLANK(Data!$F32),"",IF(Data!$F32&gt;=2,TEXT(Data!H32,"00"),""))</f>
        <v>05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0.83794800000000003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A5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76</v>
      </c>
    </row>
    <row r="34" ht="14.25">
      <c r="A34" s="1">
        <f>IF(ISBLANK(Data!A34),"",Data!A34)</f>
        <v>0.83842000000000005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F5</v>
      </c>
      <c r="H34" s="1" t="str">
        <f>IF(ISBLANK(Data!$F34),"",IF(Data!$F34&gt;=2,TEXT(Data!H34,"00"),""))</f>
        <v>06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0.88795100000000005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A5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67</v>
      </c>
    </row>
    <row r="36" ht="14.25">
      <c r="A36" s="1">
        <f>IF(ISBLANK(Data!A36),"",Data!A36)</f>
        <v>0.88841899999999996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B8</v>
      </c>
      <c r="H36" s="1" t="str">
        <f>IF(ISBLANK(Data!$F36),"",IF(Data!$F36&gt;=2,TEXT(Data!H36,"00"),""))</f>
        <v>07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0.93795700000000004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A5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F8</v>
      </c>
    </row>
    <row r="38" ht="14.25">
      <c r="A38" s="1">
        <f>IF(ISBLANK(Data!A38),"",Data!A38)</f>
        <v>0.93842499999999995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80</v>
      </c>
      <c r="H38" s="1" t="str">
        <f>IF(ISBLANK(Data!$F38),"",IF(Data!$F38&gt;=2,TEXT(Data!H38,"00"),""))</f>
        <v>08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0.98796300000000004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A5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E9</v>
      </c>
    </row>
    <row r="40" ht="14.25">
      <c r="A40" s="1">
        <f>IF(ISBLANK(Data!A40),"",Data!A40)</f>
        <v>0.98843099999999995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88</v>
      </c>
      <c r="H40" s="1" t="str">
        <f>IF(ISBLANK(Data!$F40),"",IF(Data!$F40&gt;=2,TEXT(Data!H40,"00"),""))</f>
        <v>09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1.0392239999999999</v>
      </c>
      <c r="B41" s="1" t="str">
        <f>IF(ISBLANK(Data!B41),"",Data!B41)</f>
        <v/>
      </c>
      <c r="C41" s="1">
        <f>IF(ISBLANK(Data!C41),"",Data!C41)</f>
        <v>300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A5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FA</v>
      </c>
    </row>
    <row r="42" ht="14.25">
      <c r="A42" s="1">
        <f>IF(ISBLANK(Data!A42),"",Data!A42)</f>
        <v>1.0396920000000001</v>
      </c>
      <c r="B42" s="1" t="str">
        <f>IF(ISBLANK(Data!B42),"",Data!B42)</f>
        <v/>
      </c>
      <c r="C42" s="1">
        <f>IF(ISBLANK(Data!C42),"",Data!C42)</f>
        <v>301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3</v>
      </c>
      <c r="G42" s="1" t="str">
        <f>IF(ISBLANK(Data!$F42),"",IF(Data!$F42&gt;=1,TEXT(Data!G42,"00"),""))</f>
        <v>C6</v>
      </c>
      <c r="H42" s="1" t="str">
        <f>IF(ISBLANK(Data!$F42),"",IF(Data!$F42&gt;=2,TEXT(Data!H42,"00"),""))</f>
        <v>0A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1.087974</v>
      </c>
      <c r="B43" s="1" t="str">
        <f>IF(ISBLANK(Data!B43),"",Data!B43)</f>
        <v/>
      </c>
      <c r="C43" s="1">
        <f>IF(ISBLANK(Data!C43),"",Data!C43)</f>
        <v>300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A5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64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64</v>
      </c>
      <c r="N43" s="1" t="str">
        <f>IF(ISBLANK(Data!$F43),"",IF(Data!$F43&gt;=8,TEXT(Data!N43,"00"),""))</f>
        <v>EB</v>
      </c>
    </row>
    <row r="44" ht="14.25">
      <c r="A44" s="1">
        <f>IF(ISBLANK(Data!A44),"",Data!A44)</f>
        <v>1.088438</v>
      </c>
      <c r="B44" s="1" t="str">
        <f>IF(ISBLANK(Data!B44),"",Data!B44)</f>
        <v/>
      </c>
      <c r="C44" s="1">
        <f>IF(ISBLANK(Data!C44),"",Data!C44)</f>
        <v>301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3</v>
      </c>
      <c r="G44" s="1" t="str">
        <f>IF(ISBLANK(Data!$F44),"",IF(Data!$F44&gt;=1,TEXT(Data!G44,"00"),""))</f>
        <v>43</v>
      </c>
      <c r="H44" s="1" t="str">
        <f>IF(ISBLANK(Data!$F44),"",IF(Data!$F44&gt;=2,TEXT(Data!H44,"00"),""))</f>
        <v>0B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1.13798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A5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FC</v>
      </c>
    </row>
    <row r="46" ht="14.25">
      <c r="A46" s="1">
        <f>IF(ISBLANK(Data!A46),"",Data!A46)</f>
        <v>1.138452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B5</v>
      </c>
      <c r="H46" s="1" t="str">
        <f>IF(ISBLANK(Data!$F46),"",IF(Data!$F46&gt;=2,TEXT(Data!H46,"00"),""))</f>
        <v>0C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1.187983</v>
      </c>
      <c r="B47" s="1" t="str">
        <f>IF(ISBLANK(Data!B47),"",Data!B47)</f>
        <v/>
      </c>
      <c r="C47" s="1">
        <f>IF(ISBLANK(Data!C47),"",Data!C47)</f>
        <v>300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8</v>
      </c>
      <c r="G47" s="1" t="str">
        <f>IF(ISBLANK(Data!$F47),"",IF(Data!$F47&gt;=1,TEXT(Data!G47,"00"),""))</f>
        <v>03</v>
      </c>
      <c r="H47" s="1" t="str">
        <f>IF(ISBLANK(Data!$F47),"",IF(Data!$F47&gt;=2,TEXT(Data!H47,"00"),""))</f>
        <v>A5</v>
      </c>
      <c r="I47" s="1" t="str">
        <f>IF(ISBLANK(Data!$F47),"",IF(Data!$F47&gt;=3,TEXT(Data!I47,"00"),""))</f>
        <v>64</v>
      </c>
      <c r="J47" s="1" t="str">
        <f>IF(ISBLANK(Data!$F47),"",IF(Data!$F47&gt;=4,TEXT(Data!J47,"00"),""))</f>
        <v>5A</v>
      </c>
      <c r="K47" s="1" t="str">
        <f>IF(ISBLANK(Data!$F47),"",IF(Data!$F47&gt;=5,TEXT(Data!K47,"00"),""))</f>
        <v>64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64</v>
      </c>
      <c r="N47" s="1" t="str">
        <f>IF(ISBLANK(Data!$F47),"",IF(Data!$F47&gt;=8,TEXT(Data!N47,"00"),""))</f>
        <v>ED</v>
      </c>
    </row>
    <row r="48" ht="14.25">
      <c r="A48" s="1">
        <f>IF(ISBLANK(Data!A48),"",Data!A48)</f>
        <v>1.188447</v>
      </c>
      <c r="B48" s="1" t="str">
        <f>IF(ISBLANK(Data!B48),"",Data!B48)</f>
        <v/>
      </c>
      <c r="C48" s="1">
        <f>IF(ISBLANK(Data!C48),"",Data!C48)</f>
        <v>301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3</v>
      </c>
      <c r="G48" s="1" t="str">
        <f>IF(ISBLANK(Data!$F48),"",IF(Data!$F48&gt;=1,TEXT(Data!G48,"00"),""))</f>
        <v>4E</v>
      </c>
      <c r="H48" s="1" t="str">
        <f>IF(ISBLANK(Data!$F48),"",IF(Data!$F48&gt;=2,TEXT(Data!H48,"00"),""))</f>
        <v>0D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1.2379899999999999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A5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FE</v>
      </c>
    </row>
    <row r="50" ht="14.25">
      <c r="A50" s="1">
        <f>IF(ISBLANK(Data!A50),"",Data!A50)</f>
        <v>1.2384660000000001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1D</v>
      </c>
      <c r="H50" s="1" t="str">
        <f>IF(ISBLANK(Data!$F50),"",IF(Data!$F50&gt;=2,TEXT(Data!H50,"00"),""))</f>
        <v>0E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1.288996</v>
      </c>
      <c r="B51" s="1" t="str">
        <f>IF(ISBLANK(Data!B51),"",Data!B51)</f>
        <v/>
      </c>
      <c r="C51" s="1">
        <f>IF(ISBLANK(Data!C51),"",Data!C51)</f>
        <v>300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A5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64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64</v>
      </c>
      <c r="N51" s="1" t="str">
        <f>IF(ISBLANK(Data!$F51),"",IF(Data!$F51&gt;=8,TEXT(Data!N51,"00"),""))</f>
        <v>EF</v>
      </c>
    </row>
    <row r="52" ht="14.25">
      <c r="A52" s="1">
        <f>IF(ISBLANK(Data!A52),"",Data!A52)</f>
        <v>1.2894639999999999</v>
      </c>
      <c r="B52" s="1" t="str">
        <f>IF(ISBLANK(Data!B52),"",Data!B52)</f>
        <v/>
      </c>
      <c r="C52" s="1">
        <f>IF(ISBLANK(Data!C52),"",Data!C52)</f>
        <v>301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3</v>
      </c>
      <c r="G52" s="1" t="str">
        <f>IF(ISBLANK(Data!$F52),"",IF(Data!$F52&gt;=1,TEXT(Data!G52,"00"),""))</f>
        <v>E8</v>
      </c>
      <c r="H52" s="1" t="str">
        <f>IF(ISBLANK(Data!$F52),"",IF(Data!$F52&gt;=2,TEXT(Data!H52,"00"),""))</f>
        <v>0F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1.339</v>
      </c>
      <c r="B53" s="1" t="str">
        <f>IF(ISBLANK(Data!B53),"",Data!B53)</f>
        <v/>
      </c>
      <c r="C53" s="1">
        <f>IF(ISBLANK(Data!C53),"",Data!C53)</f>
        <v>300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8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A5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64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64</v>
      </c>
      <c r="N53" s="1" t="str">
        <f>IF(ISBLANK(Data!$F53),"",IF(Data!$F53&gt;=8,TEXT(Data!N53,"00"),""))</f>
        <v>70</v>
      </c>
    </row>
    <row r="54" ht="14.25">
      <c r="A54" s="1">
        <f>IF(ISBLANK(Data!A54),"",Data!A54)</f>
        <v>1.339472</v>
      </c>
      <c r="B54" s="1" t="str">
        <f>IF(ISBLANK(Data!B54),"",Data!B54)</f>
        <v/>
      </c>
      <c r="C54" s="1">
        <f>IF(ISBLANK(Data!C54),"",Data!C54)</f>
        <v>301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3</v>
      </c>
      <c r="G54" s="1" t="str">
        <f>IF(ISBLANK(Data!$F54),"",IF(Data!$F54&gt;=1,TEXT(Data!G54,"00"),""))</f>
        <v>E2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1.3890070000000001</v>
      </c>
      <c r="B55" s="1" t="str">
        <f>IF(ISBLANK(Data!B55),"",Data!B55)</f>
        <v/>
      </c>
      <c r="C55" s="1">
        <f>IF(ISBLANK(Data!C55),"",Data!C55)</f>
        <v>300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A5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64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64</v>
      </c>
      <c r="N55" s="1" t="str">
        <f>IF(ISBLANK(Data!$F55),"",IF(Data!$F55&gt;=8,TEXT(Data!N55,"00"),""))</f>
        <v>61</v>
      </c>
    </row>
    <row r="56" ht="14.25">
      <c r="A56" s="1">
        <f>IF(ISBLANK(Data!A56),"",Data!A56)</f>
        <v>1.3894709999999999</v>
      </c>
      <c r="B56" s="1" t="str">
        <f>IF(ISBLANK(Data!B56),"",Data!B56)</f>
        <v/>
      </c>
      <c r="C56" s="1">
        <f>IF(ISBLANK(Data!C56),"",Data!C56)</f>
        <v>301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3</v>
      </c>
      <c r="G56" s="1" t="str">
        <f>IF(ISBLANK(Data!$F56),"",IF(Data!$F56&gt;=1,TEXT(Data!G56,"00"),""))</f>
        <v>B3</v>
      </c>
      <c r="H56" s="1" t="str">
        <f>IF(ISBLANK(Data!$F56),"",IF(Data!$F56&gt;=2,TEXT(Data!H56,"00"),""))</f>
        <v>01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>
        <f>IF(ISBLANK(Data!A57),"",Data!A57)</f>
        <v>1.4390099999999999</v>
      </c>
      <c r="B57" s="1" t="str">
        <f>IF(ISBLANK(Data!B57),"",Data!B57)</f>
        <v/>
      </c>
      <c r="C57" s="1">
        <f>IF(ISBLANK(Data!C57),"",Data!C57)</f>
        <v>300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8</v>
      </c>
      <c r="G57" s="1" t="str">
        <f>IF(ISBLANK(Data!$F57),"",IF(Data!$F57&gt;=1,TEXT(Data!G57,"00"),""))</f>
        <v>03</v>
      </c>
      <c r="H57" s="1" t="str">
        <f>IF(ISBLANK(Data!$F57),"",IF(Data!$F57&gt;=2,TEXT(Data!H57,"00"),""))</f>
        <v>A5</v>
      </c>
      <c r="I57" s="1" t="str">
        <f>IF(ISBLANK(Data!$F57),"",IF(Data!$F57&gt;=3,TEXT(Data!I57,"00"),""))</f>
        <v>64</v>
      </c>
      <c r="J57" s="1" t="str">
        <f>IF(ISBLANK(Data!$F57),"",IF(Data!$F57&gt;=4,TEXT(Data!J57,"00"),""))</f>
        <v>5A</v>
      </c>
      <c r="K57" s="1" t="str">
        <f>IF(ISBLANK(Data!$F57),"",IF(Data!$F57&gt;=5,TEXT(Data!K57,"00"),""))</f>
        <v>64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64</v>
      </c>
      <c r="N57" s="1" t="str">
        <f>IF(ISBLANK(Data!$F57),"",IF(Data!$F57&gt;=8,TEXT(Data!N57,"00"),""))</f>
        <v>72</v>
      </c>
    </row>
    <row r="58" ht="14.25">
      <c r="A58" s="1">
        <f>IF(ISBLANK(Data!A58),"",Data!A58)</f>
        <v>1.4394739999999999</v>
      </c>
      <c r="B58" s="1" t="str">
        <f>IF(ISBLANK(Data!B58),"",Data!B58)</f>
        <v/>
      </c>
      <c r="C58" s="1">
        <f>IF(ISBLANK(Data!C58),"",Data!C58)</f>
        <v>301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3</v>
      </c>
      <c r="G58" s="1" t="str">
        <f>IF(ISBLANK(Data!$F58),"",IF(Data!$F58&gt;=1,TEXT(Data!G58,"00"),""))</f>
        <v>6B</v>
      </c>
      <c r="H58" s="1" t="str">
        <f>IF(ISBLANK(Data!$F58),"",IF(Data!$F58&gt;=2,TEXT(Data!H58,"00"),""))</f>
        <v>02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1.489017</v>
      </c>
      <c r="B59" s="1" t="str">
        <f>IF(ISBLANK(Data!B59),"",Data!B59)</f>
        <v/>
      </c>
      <c r="C59" s="1">
        <f>IF(ISBLANK(Data!C59),"",Data!C59)</f>
        <v>300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8</v>
      </c>
      <c r="G59" s="1" t="str">
        <f>IF(ISBLANK(Data!$F59),"",IF(Data!$F59&gt;=1,TEXT(Data!G59,"00"),""))</f>
        <v>03</v>
      </c>
      <c r="H59" s="1" t="str">
        <f>IF(ISBLANK(Data!$F59),"",IF(Data!$F59&gt;=2,TEXT(Data!H59,"00"),""))</f>
        <v>A5</v>
      </c>
      <c r="I59" s="1" t="str">
        <f>IF(ISBLANK(Data!$F59),"",IF(Data!$F59&gt;=3,TEXT(Data!I59,"00"),""))</f>
        <v>64</v>
      </c>
      <c r="J59" s="1" t="str">
        <f>IF(ISBLANK(Data!$F59),"",IF(Data!$F59&gt;=4,TEXT(Data!J59,"00"),""))</f>
        <v>5A</v>
      </c>
      <c r="K59" s="1" t="str">
        <f>IF(ISBLANK(Data!$F59),"",IF(Data!$F59&gt;=5,TEXT(Data!K59,"00"),""))</f>
        <v>64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64</v>
      </c>
      <c r="N59" s="1" t="str">
        <f>IF(ISBLANK(Data!$F59),"",IF(Data!$F59&gt;=8,TEXT(Data!N59,"00"),""))</f>
        <v>63</v>
      </c>
    </row>
    <row r="60" ht="14.25">
      <c r="A60" s="1">
        <f>IF(ISBLANK(Data!A60),"",Data!A60)</f>
        <v>1.4894810000000001</v>
      </c>
      <c r="B60" s="1" t="str">
        <f>IF(ISBLANK(Data!B60),"",Data!B60)</f>
        <v/>
      </c>
      <c r="C60" s="1">
        <f>IF(ISBLANK(Data!C60),"",Data!C60)</f>
        <v>301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3</v>
      </c>
      <c r="G60" s="1" t="str">
        <f>IF(ISBLANK(Data!$F60),"",IF(Data!$F60&gt;=1,TEXT(Data!G60,"00"),""))</f>
        <v>96</v>
      </c>
      <c r="H60" s="1" t="str">
        <f>IF(ISBLANK(Data!$F60),"",IF(Data!$F60&gt;=2,TEXT(Data!H60,"00"),""))</f>
        <v>03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>
        <f>IF(ISBLANK(Data!A61),"",Data!A61)</f>
        <v>1.5390189999999999</v>
      </c>
      <c r="B61" s="1" t="str">
        <f>IF(ISBLANK(Data!B61),"",Data!B61)</f>
        <v/>
      </c>
      <c r="C61" s="1">
        <f>IF(ISBLANK(Data!C61),"",Data!C61)</f>
        <v>300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A5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64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64</v>
      </c>
      <c r="N61" s="1" t="str">
        <f>IF(ISBLANK(Data!$F61),"",IF(Data!$F61&gt;=8,TEXT(Data!N61,"00"),""))</f>
        <v>74</v>
      </c>
    </row>
    <row r="62" ht="14.25">
      <c r="A62" s="1">
        <f>IF(ISBLANK(Data!A62),"",Data!A62)</f>
        <v>1.5394829999999999</v>
      </c>
      <c r="B62" s="1" t="str">
        <f>IF(ISBLANK(Data!B62),"",Data!B62)</f>
        <v/>
      </c>
      <c r="C62" s="1">
        <f>IF(ISBLANK(Data!C62),"",Data!C62)</f>
        <v>301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3</v>
      </c>
      <c r="G62" s="1" t="str">
        <f>IF(ISBLANK(Data!$F62),"",IF(Data!$F62&gt;=1,TEXT(Data!G62,"00"),""))</f>
        <v>03</v>
      </c>
      <c r="H62" s="1" t="str">
        <f>IF(ISBLANK(Data!$F62),"",IF(Data!$F62&gt;=2,TEXT(Data!H62,"00"),""))</f>
        <v>04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1.589026</v>
      </c>
      <c r="B63" s="1" t="str">
        <f>IF(ISBLANK(Data!B63),"",Data!B63)</f>
        <v/>
      </c>
      <c r="C63" s="1">
        <f>IF(ISBLANK(Data!C63),"",Data!C63)</f>
        <v>300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8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A5</v>
      </c>
      <c r="I63" s="1" t="str">
        <f>IF(ISBLANK(Data!$F63),"",IF(Data!$F63&gt;=3,TEXT(Data!I63,"00"),""))</f>
        <v>64</v>
      </c>
      <c r="J63" s="1" t="str">
        <f>IF(ISBLANK(Data!$F63),"",IF(Data!$F63&gt;=4,TEXT(Data!J63,"00"),""))</f>
        <v>5A</v>
      </c>
      <c r="K63" s="1" t="str">
        <f>IF(ISBLANK(Data!$F63),"",IF(Data!$F63&gt;=5,TEXT(Data!K63,"00"),""))</f>
        <v>64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64</v>
      </c>
      <c r="N63" s="1" t="str">
        <f>IF(ISBLANK(Data!$F63),"",IF(Data!$F63&gt;=8,TEXT(Data!N63,"00"),""))</f>
        <v>65</v>
      </c>
    </row>
    <row r="64" ht="14.25">
      <c r="A64" s="1">
        <f>IF(ISBLANK(Data!A64),"",Data!A64)</f>
        <v>1.5894900000000001</v>
      </c>
      <c r="B64" s="1" t="str">
        <f>IF(ISBLANK(Data!B64),"",Data!B64)</f>
        <v/>
      </c>
      <c r="C64" s="1">
        <f>IF(ISBLANK(Data!C64),"",Data!C64)</f>
        <v>301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3</v>
      </c>
      <c r="G64" s="1" t="str">
        <f>IF(ISBLANK(Data!$F64),"",IF(Data!$F64&gt;=1,TEXT(Data!G64,"00"),""))</f>
        <v>54</v>
      </c>
      <c r="H64" s="1" t="str">
        <f>IF(ISBLANK(Data!$F64),"",IF(Data!$F64&gt;=2,TEXT(Data!H64,"00"),""))</f>
        <v>05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1.6390309999999999</v>
      </c>
      <c r="B65" s="1" t="str">
        <f>IF(ISBLANK(Data!B65),"",Data!B65)</f>
        <v/>
      </c>
      <c r="C65" s="1">
        <f>IF(ISBLANK(Data!C65),"",Data!C65)</f>
        <v>300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A5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64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64</v>
      </c>
      <c r="N65" s="1" t="str">
        <f>IF(ISBLANK(Data!$F65),"",IF(Data!$F65&gt;=8,TEXT(Data!N65,"00"),""))</f>
        <v>76</v>
      </c>
    </row>
    <row r="66" ht="14.25">
      <c r="A66" s="1">
        <f>IF(ISBLANK(Data!A66),"",Data!A66)</f>
        <v>1.6395029999999999</v>
      </c>
      <c r="B66" s="1" t="str">
        <f>IF(ISBLANK(Data!B66),"",Data!B66)</f>
        <v/>
      </c>
      <c r="C66" s="1">
        <f>IF(ISBLANK(Data!C66),"",Data!C66)</f>
        <v>301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3</v>
      </c>
      <c r="G66" s="1" t="str">
        <f>IF(ISBLANK(Data!$F66),"",IF(Data!$F66&gt;=1,TEXT(Data!G66,"00"),""))</f>
        <v>F5</v>
      </c>
      <c r="H66" s="1" t="str">
        <f>IF(ISBLANK(Data!$F66),"",IF(Data!$F66&gt;=2,TEXT(Data!H66,"00"),""))</f>
        <v>06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1.6890369999999999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A5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67</v>
      </c>
    </row>
    <row r="68" ht="14.25">
      <c r="A68" s="1">
        <f>IF(ISBLANK(Data!A68),"",Data!A68)</f>
        <v>1.689505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B8</v>
      </c>
      <c r="H68" s="1" t="str">
        <f>IF(ISBLANK(Data!$F68),"",IF(Data!$F68&gt;=2,TEXT(Data!H68,"00"),""))</f>
        <v>07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1.7390410000000001</v>
      </c>
      <c r="B69" s="1" t="str">
        <f>IF(ISBLANK(Data!B69),"",Data!B69)</f>
        <v/>
      </c>
      <c r="C69" s="1">
        <f>IF(ISBLANK(Data!C69),"",Data!C69)</f>
        <v>300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8</v>
      </c>
      <c r="G69" s="1" t="str">
        <f>IF(ISBLANK(Data!$F69),"",IF(Data!$F69&gt;=1,TEXT(Data!G69,"00"),""))</f>
        <v>03</v>
      </c>
      <c r="H69" s="1" t="str">
        <f>IF(ISBLANK(Data!$F69),"",IF(Data!$F69&gt;=2,TEXT(Data!H69,"00"),""))</f>
        <v>A5</v>
      </c>
      <c r="I69" s="1" t="str">
        <f>IF(ISBLANK(Data!$F69),"",IF(Data!$F69&gt;=3,TEXT(Data!I69,"00"),""))</f>
        <v>64</v>
      </c>
      <c r="J69" s="1" t="str">
        <f>IF(ISBLANK(Data!$F69),"",IF(Data!$F69&gt;=4,TEXT(Data!J69,"00"),""))</f>
        <v>5A</v>
      </c>
      <c r="K69" s="1" t="str">
        <f>IF(ISBLANK(Data!$F69),"",IF(Data!$F69&gt;=5,TEXT(Data!K69,"00"),""))</f>
        <v>64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64</v>
      </c>
      <c r="N69" s="1" t="str">
        <f>IF(ISBLANK(Data!$F69),"",IF(Data!$F69&gt;=8,TEXT(Data!N69,"00"),""))</f>
        <v>F8</v>
      </c>
    </row>
    <row r="70" ht="14.25">
      <c r="A70" s="1">
        <f>IF(ISBLANK(Data!A70),"",Data!A70)</f>
        <v>1.739509</v>
      </c>
      <c r="B70" s="1" t="str">
        <f>IF(ISBLANK(Data!B70),"",Data!B70)</f>
        <v/>
      </c>
      <c r="C70" s="1">
        <f>IF(ISBLANK(Data!C70),"",Data!C70)</f>
        <v>301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3</v>
      </c>
      <c r="G70" s="1" t="str">
        <f>IF(ISBLANK(Data!$F70),"",IF(Data!$F70&gt;=1,TEXT(Data!G70,"00"),""))</f>
        <v>80</v>
      </c>
      <c r="H70" s="1" t="str">
        <f>IF(ISBLANK(Data!$F70),"",IF(Data!$F70&gt;=2,TEXT(Data!H70,"00"),""))</f>
        <v>08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1.7890459999999999</v>
      </c>
      <c r="B71" s="1" t="str">
        <f>IF(ISBLANK(Data!B71),"",Data!B71)</f>
        <v/>
      </c>
      <c r="C71" s="1">
        <f>IF(ISBLANK(Data!C71),"",Data!C71)</f>
        <v>300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8</v>
      </c>
      <c r="G71" s="1" t="str">
        <f>IF(ISBLANK(Data!$F71),"",IF(Data!$F71&gt;=1,TEXT(Data!G71,"00"),""))</f>
        <v>03</v>
      </c>
      <c r="H71" s="1" t="str">
        <f>IF(ISBLANK(Data!$F71),"",IF(Data!$F71&gt;=2,TEXT(Data!H71,"00"),""))</f>
        <v>A5</v>
      </c>
      <c r="I71" s="1" t="str">
        <f>IF(ISBLANK(Data!$F71),"",IF(Data!$F71&gt;=3,TEXT(Data!I71,"00"),""))</f>
        <v>64</v>
      </c>
      <c r="J71" s="1" t="str">
        <f>IF(ISBLANK(Data!$F71),"",IF(Data!$F71&gt;=4,TEXT(Data!J71,"00"),""))</f>
        <v>5A</v>
      </c>
      <c r="K71" s="1" t="str">
        <f>IF(ISBLANK(Data!$F71),"",IF(Data!$F71&gt;=5,TEXT(Data!K71,"00"),""))</f>
        <v>64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64</v>
      </c>
      <c r="N71" s="1" t="str">
        <f>IF(ISBLANK(Data!$F71),"",IF(Data!$F71&gt;=8,TEXT(Data!N71,"00"),""))</f>
        <v>E9</v>
      </c>
    </row>
    <row r="72" ht="14.25">
      <c r="A72" s="1">
        <f>IF(ISBLANK(Data!A72),"",Data!A72)</f>
        <v>1.789514</v>
      </c>
      <c r="B72" s="1" t="str">
        <f>IF(ISBLANK(Data!B72),"",Data!B72)</f>
        <v/>
      </c>
      <c r="C72" s="1">
        <f>IF(ISBLANK(Data!C72),"",Data!C72)</f>
        <v>301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3</v>
      </c>
      <c r="G72" s="1" t="str">
        <f>IF(ISBLANK(Data!$F72),"",IF(Data!$F72&gt;=1,TEXT(Data!G72,"00"),""))</f>
        <v>88</v>
      </c>
      <c r="H72" s="1" t="str">
        <f>IF(ISBLANK(Data!$F72),"",IF(Data!$F72&gt;=2,TEXT(Data!H72,"00"),""))</f>
        <v>09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1.839051</v>
      </c>
      <c r="B73" s="1" t="str">
        <f>IF(ISBLANK(Data!B73),"",Data!B73)</f>
        <v/>
      </c>
      <c r="C73" s="1">
        <f>IF(ISBLANK(Data!C73),"",Data!C73)</f>
        <v>300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8</v>
      </c>
      <c r="G73" s="1" t="str">
        <f>IF(ISBLANK(Data!$F73),"",IF(Data!$F73&gt;=1,TEXT(Data!G73,"00"),""))</f>
        <v>03</v>
      </c>
      <c r="H73" s="1" t="str">
        <f>IF(ISBLANK(Data!$F73),"",IF(Data!$F73&gt;=2,TEXT(Data!H73,"00"),""))</f>
        <v>A5</v>
      </c>
      <c r="I73" s="1" t="str">
        <f>IF(ISBLANK(Data!$F73),"",IF(Data!$F73&gt;=3,TEXT(Data!I73,"00"),""))</f>
        <v>64</v>
      </c>
      <c r="J73" s="1" t="str">
        <f>IF(ISBLANK(Data!$F73),"",IF(Data!$F73&gt;=4,TEXT(Data!J73,"00"),""))</f>
        <v>5A</v>
      </c>
      <c r="K73" s="1" t="str">
        <f>IF(ISBLANK(Data!$F73),"",IF(Data!$F73&gt;=5,TEXT(Data!K73,"00"),""))</f>
        <v>64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>64</v>
      </c>
      <c r="N73" s="1" t="str">
        <f>IF(ISBLANK(Data!$F73),"",IF(Data!$F73&gt;=8,TEXT(Data!N73,"00"),""))</f>
        <v>FA</v>
      </c>
    </row>
    <row r="74" ht="14.25">
      <c r="A74" s="1">
        <f>IF(ISBLANK(Data!A74),"",Data!A74)</f>
        <v>1.8395189999999999</v>
      </c>
      <c r="B74" s="1" t="str">
        <f>IF(ISBLANK(Data!B74),"",Data!B74)</f>
        <v/>
      </c>
      <c r="C74" s="1">
        <f>IF(ISBLANK(Data!C74),"",Data!C74)</f>
        <v>301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3</v>
      </c>
      <c r="G74" s="1" t="str">
        <f>IF(ISBLANK(Data!$F74),"",IF(Data!$F74&gt;=1,TEXT(Data!G74,"00"),""))</f>
        <v>C6</v>
      </c>
      <c r="H74" s="1" t="str">
        <f>IF(ISBLANK(Data!$F74),"",IF(Data!$F74&gt;=2,TEXT(Data!H74,"00"),""))</f>
        <v>0A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>
        <f>IF(ISBLANK(Data!A75),"",Data!A75)</f>
        <v>1.8890579999999999</v>
      </c>
      <c r="B75" s="1" t="str">
        <f>IF(ISBLANK(Data!B75),"",Data!B75)</f>
        <v/>
      </c>
      <c r="C75" s="1">
        <f>IF(ISBLANK(Data!C75),"",Data!C75)</f>
        <v>300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8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A5</v>
      </c>
      <c r="I75" s="1" t="str">
        <f>IF(ISBLANK(Data!$F75),"",IF(Data!$F75&gt;=3,TEXT(Data!I75,"00"),""))</f>
        <v>64</v>
      </c>
      <c r="J75" s="1" t="str">
        <f>IF(ISBLANK(Data!$F75),"",IF(Data!$F75&gt;=4,TEXT(Data!J75,"00"),""))</f>
        <v>5A</v>
      </c>
      <c r="K75" s="1" t="str">
        <f>IF(ISBLANK(Data!$F75),"",IF(Data!$F75&gt;=5,TEXT(Data!K75,"00"),""))</f>
        <v>64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64</v>
      </c>
      <c r="N75" s="1" t="str">
        <f>IF(ISBLANK(Data!$F75),"",IF(Data!$F75&gt;=8,TEXT(Data!N75,"00"),""))</f>
        <v>EB</v>
      </c>
    </row>
    <row r="76" ht="14.25">
      <c r="A76" s="1">
        <f>IF(ISBLANK(Data!A76),"",Data!A76)</f>
        <v>1.8895219999999999</v>
      </c>
      <c r="B76" s="1" t="str">
        <f>IF(ISBLANK(Data!B76),"",Data!B76)</f>
        <v/>
      </c>
      <c r="C76" s="1">
        <f>IF(ISBLANK(Data!C76),"",Data!C76)</f>
        <v>301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3</v>
      </c>
      <c r="G76" s="1" t="str">
        <f>IF(ISBLANK(Data!$F76),"",IF(Data!$F76&gt;=1,TEXT(Data!G76,"00"),""))</f>
        <v>43</v>
      </c>
      <c r="H76" s="1" t="str">
        <f>IF(ISBLANK(Data!$F76),"",IF(Data!$F76&gt;=2,TEXT(Data!H76,"00"),""))</f>
        <v>0B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1.9390639999999999</v>
      </c>
      <c r="B77" s="1" t="str">
        <f>IF(ISBLANK(Data!B77),"",Data!B77)</f>
        <v/>
      </c>
      <c r="C77" s="1">
        <f>IF(ISBLANK(Data!C77),"",Data!C77)</f>
        <v>300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8</v>
      </c>
      <c r="G77" s="1" t="str">
        <f>IF(ISBLANK(Data!$F77),"",IF(Data!$F77&gt;=1,TEXT(Data!G77,"00"),""))</f>
        <v>03</v>
      </c>
      <c r="H77" s="1" t="str">
        <f>IF(ISBLANK(Data!$F77),"",IF(Data!$F77&gt;=2,TEXT(Data!H77,"00"),""))</f>
        <v>A5</v>
      </c>
      <c r="I77" s="1" t="str">
        <f>IF(ISBLANK(Data!$F77),"",IF(Data!$F77&gt;=3,TEXT(Data!I77,"00"),""))</f>
        <v>64</v>
      </c>
      <c r="J77" s="1" t="str">
        <f>IF(ISBLANK(Data!$F77),"",IF(Data!$F77&gt;=4,TEXT(Data!J77,"00"),""))</f>
        <v>5A</v>
      </c>
      <c r="K77" s="1" t="str">
        <f>IF(ISBLANK(Data!$F77),"",IF(Data!$F77&gt;=5,TEXT(Data!K77,"00"),""))</f>
        <v>64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64</v>
      </c>
      <c r="N77" s="1" t="str">
        <f>IF(ISBLANK(Data!$F77),"",IF(Data!$F77&gt;=8,TEXT(Data!N77,"00"),""))</f>
        <v>FC</v>
      </c>
    </row>
    <row r="78" ht="14.25">
      <c r="A78" s="1">
        <f>IF(ISBLANK(Data!A78),"",Data!A78)</f>
        <v>1.9395359999999999</v>
      </c>
      <c r="B78" s="1" t="str">
        <f>IF(ISBLANK(Data!B78),"",Data!B78)</f>
        <v/>
      </c>
      <c r="C78" s="1">
        <f>IF(ISBLANK(Data!C78),"",Data!C78)</f>
        <v>301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3</v>
      </c>
      <c r="G78" s="1" t="str">
        <f>IF(ISBLANK(Data!$F78),"",IF(Data!$F78&gt;=1,TEXT(Data!G78,"00"),""))</f>
        <v>B5</v>
      </c>
      <c r="H78" s="1" t="str">
        <f>IF(ISBLANK(Data!$F78),"",IF(Data!$F78&gt;=2,TEXT(Data!H78,"00"),""))</f>
        <v>0C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1.9890669999999999</v>
      </c>
      <c r="B79" s="1" t="str">
        <f>IF(ISBLANK(Data!B79),"",Data!B79)</f>
        <v/>
      </c>
      <c r="C79" s="1">
        <f>IF(ISBLANK(Data!C79),"",Data!C79)</f>
        <v>300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8</v>
      </c>
      <c r="G79" s="1" t="str">
        <f>IF(ISBLANK(Data!$F79),"",IF(Data!$F79&gt;=1,TEXT(Data!G79,"00"),""))</f>
        <v>03</v>
      </c>
      <c r="H79" s="1" t="str">
        <f>IF(ISBLANK(Data!$F79),"",IF(Data!$F79&gt;=2,TEXT(Data!H79,"00"),""))</f>
        <v>A5</v>
      </c>
      <c r="I79" s="1" t="str">
        <f>IF(ISBLANK(Data!$F79),"",IF(Data!$F79&gt;=3,TEXT(Data!I79,"00"),""))</f>
        <v>64</v>
      </c>
      <c r="J79" s="1" t="str">
        <f>IF(ISBLANK(Data!$F79),"",IF(Data!$F79&gt;=4,TEXT(Data!J79,"00"),""))</f>
        <v>5A</v>
      </c>
      <c r="K79" s="1" t="str">
        <f>IF(ISBLANK(Data!$F79),"",IF(Data!$F79&gt;=5,TEXT(Data!K79,"00"),""))</f>
        <v>64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>64</v>
      </c>
      <c r="N79" s="1" t="str">
        <f>IF(ISBLANK(Data!$F79),"",IF(Data!$F79&gt;=8,TEXT(Data!N79,"00"),""))</f>
        <v>ED</v>
      </c>
    </row>
    <row r="80" ht="14.25">
      <c r="A80" s="1">
        <f>IF(ISBLANK(Data!A80),"",Data!A80)</f>
        <v>1.9895309999999999</v>
      </c>
      <c r="B80" s="1" t="str">
        <f>IF(ISBLANK(Data!B80),"",Data!B80)</f>
        <v/>
      </c>
      <c r="C80" s="1">
        <f>IF(ISBLANK(Data!C80),"",Data!C80)</f>
        <v>301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3</v>
      </c>
      <c r="G80" s="1" t="str">
        <f>IF(ISBLANK(Data!$F80),"",IF(Data!$F80&gt;=1,TEXT(Data!G80,"00"),""))</f>
        <v>4E</v>
      </c>
      <c r="H80" s="1" t="str">
        <f>IF(ISBLANK(Data!$F80),"",IF(Data!$F80&gt;=2,TEXT(Data!H80,"00"),""))</f>
        <v>0D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2.0398529999999999</v>
      </c>
      <c r="B81" s="1" t="str">
        <f>IF(ISBLANK(Data!B81),"",Data!B81)</f>
        <v/>
      </c>
      <c r="C81" s="1">
        <f>IF(ISBLANK(Data!C81),"",Data!C81)</f>
        <v>300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8</v>
      </c>
      <c r="G81" s="1" t="str">
        <f>IF(ISBLANK(Data!$F81),"",IF(Data!$F81&gt;=1,TEXT(Data!G81,"00"),""))</f>
        <v>03</v>
      </c>
      <c r="H81" s="1" t="str">
        <f>IF(ISBLANK(Data!$F81),"",IF(Data!$F81&gt;=2,TEXT(Data!H81,"00"),""))</f>
        <v>A5</v>
      </c>
      <c r="I81" s="1" t="str">
        <f>IF(ISBLANK(Data!$F81),"",IF(Data!$F81&gt;=3,TEXT(Data!I81,"00"),""))</f>
        <v>64</v>
      </c>
      <c r="J81" s="1" t="str">
        <f>IF(ISBLANK(Data!$F81),"",IF(Data!$F81&gt;=4,TEXT(Data!J81,"00"),""))</f>
        <v>5A</v>
      </c>
      <c r="K81" s="1" t="str">
        <f>IF(ISBLANK(Data!$F81),"",IF(Data!$F81&gt;=5,TEXT(Data!K81,"00"),""))</f>
        <v>64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64</v>
      </c>
      <c r="N81" s="1" t="str">
        <f>IF(ISBLANK(Data!$F81),"",IF(Data!$F81&gt;=8,TEXT(Data!N81,"00"),""))</f>
        <v>FE</v>
      </c>
    </row>
    <row r="82" ht="14.25">
      <c r="A82" s="1">
        <f>IF(ISBLANK(Data!A82),"",Data!A82)</f>
        <v>2.0403289999999998</v>
      </c>
      <c r="B82" s="1" t="str">
        <f>IF(ISBLANK(Data!B82),"",Data!B82)</f>
        <v/>
      </c>
      <c r="C82" s="1">
        <f>IF(ISBLANK(Data!C82),"",Data!C82)</f>
        <v>301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3</v>
      </c>
      <c r="G82" s="1" t="str">
        <f>IF(ISBLANK(Data!$F82),"",IF(Data!$F82&gt;=1,TEXT(Data!G82,"00"),""))</f>
        <v>1D</v>
      </c>
      <c r="H82" s="1" t="str">
        <f>IF(ISBLANK(Data!$F82),"",IF(Data!$F82&gt;=2,TEXT(Data!H82,"00"),""))</f>
        <v>0E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2.0890789999999999</v>
      </c>
      <c r="B83" s="1" t="str">
        <f>IF(ISBLANK(Data!B83),"",Data!B83)</f>
        <v/>
      </c>
      <c r="C83" s="1">
        <f>IF(ISBLANK(Data!C83),"",Data!C83)</f>
        <v>300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A5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64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64</v>
      </c>
      <c r="N83" s="1" t="str">
        <f>IF(ISBLANK(Data!$F83),"",IF(Data!$F83&gt;=8,TEXT(Data!N83,"00"),""))</f>
        <v>EF</v>
      </c>
    </row>
    <row r="84" ht="14.25">
      <c r="A84" s="1">
        <f>IF(ISBLANK(Data!A84),"",Data!A84)</f>
        <v>2.089547</v>
      </c>
      <c r="B84" s="1" t="str">
        <f>IF(ISBLANK(Data!B84),"",Data!B84)</f>
        <v/>
      </c>
      <c r="C84" s="1">
        <f>IF(ISBLANK(Data!C84),"",Data!C84)</f>
        <v>301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3</v>
      </c>
      <c r="G84" s="1" t="str">
        <f>IF(ISBLANK(Data!$F84),"",IF(Data!$F84&gt;=1,TEXT(Data!G84,"00"),""))</f>
        <v>E8</v>
      </c>
      <c r="H84" s="1" t="str">
        <f>IF(ISBLANK(Data!$F84),"",IF(Data!$F84&gt;=2,TEXT(Data!H84,"00"),""))</f>
        <v>0F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2.1390850000000001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A5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70</v>
      </c>
    </row>
    <row r="86" ht="14.25">
      <c r="A86" s="1">
        <f>IF(ISBLANK(Data!A86),"",Data!A86)</f>
        <v>2.1395569999999999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E2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2.1890869999999998</v>
      </c>
      <c r="B87" s="1" t="str">
        <f>IF(ISBLANK(Data!B87),"",Data!B87)</f>
        <v/>
      </c>
      <c r="C87" s="1">
        <f>IF(ISBLANK(Data!C87),"",Data!C87)</f>
        <v>300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8</v>
      </c>
      <c r="G87" s="1" t="str">
        <f>IF(ISBLANK(Data!$F87),"",IF(Data!$F87&gt;=1,TEXT(Data!G87,"00"),""))</f>
        <v>03</v>
      </c>
      <c r="H87" s="1" t="str">
        <f>IF(ISBLANK(Data!$F87),"",IF(Data!$F87&gt;=2,TEXT(Data!H87,"00"),""))</f>
        <v>A5</v>
      </c>
      <c r="I87" s="1" t="str">
        <f>IF(ISBLANK(Data!$F87),"",IF(Data!$F87&gt;=3,TEXT(Data!I87,"00"),""))</f>
        <v>64</v>
      </c>
      <c r="J87" s="1" t="str">
        <f>IF(ISBLANK(Data!$F87),"",IF(Data!$F87&gt;=4,TEXT(Data!J87,"00"),""))</f>
        <v>5A</v>
      </c>
      <c r="K87" s="1" t="str">
        <f>IF(ISBLANK(Data!$F87),"",IF(Data!$F87&gt;=5,TEXT(Data!K87,"00"),""))</f>
        <v>64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>64</v>
      </c>
      <c r="N87" s="1" t="str">
        <f>IF(ISBLANK(Data!$F87),"",IF(Data!$F87&gt;=8,TEXT(Data!N87,"00"),""))</f>
        <v>61</v>
      </c>
    </row>
    <row r="88" ht="14.25">
      <c r="A88" s="1">
        <f>IF(ISBLANK(Data!A88),"",Data!A88)</f>
        <v>2.1895509999999998</v>
      </c>
      <c r="B88" s="1" t="str">
        <f>IF(ISBLANK(Data!B88),"",Data!B88)</f>
        <v/>
      </c>
      <c r="C88" s="1">
        <f>IF(ISBLANK(Data!C88),"",Data!C88)</f>
        <v>301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3</v>
      </c>
      <c r="G88" s="1" t="str">
        <f>IF(ISBLANK(Data!$F88),"",IF(Data!$F88&gt;=1,TEXT(Data!G88,"00"),""))</f>
        <v>B3</v>
      </c>
      <c r="H88" s="1" t="str">
        <f>IF(ISBLANK(Data!$F88),"",IF(Data!$F88&gt;=2,TEXT(Data!H88,"00"),""))</f>
        <v>01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2.239096</v>
      </c>
      <c r="B89" s="1" t="str">
        <f>IF(ISBLANK(Data!B89),"",Data!B89)</f>
        <v/>
      </c>
      <c r="C89" s="1">
        <f>IF(ISBLANK(Data!C89),"",Data!C89)</f>
        <v>300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8</v>
      </c>
      <c r="G89" s="1" t="str">
        <f>IF(ISBLANK(Data!$F89),"",IF(Data!$F89&gt;=1,TEXT(Data!G89,"00"),""))</f>
        <v>03</v>
      </c>
      <c r="H89" s="1" t="str">
        <f>IF(ISBLANK(Data!$F89),"",IF(Data!$F89&gt;=2,TEXT(Data!H89,"00"),""))</f>
        <v>A5</v>
      </c>
      <c r="I89" s="1" t="str">
        <f>IF(ISBLANK(Data!$F89),"",IF(Data!$F89&gt;=3,TEXT(Data!I89,"00"),""))</f>
        <v>64</v>
      </c>
      <c r="J89" s="1" t="str">
        <f>IF(ISBLANK(Data!$F89),"",IF(Data!$F89&gt;=4,TEXT(Data!J89,"00"),""))</f>
        <v>5A</v>
      </c>
      <c r="K89" s="1" t="str">
        <f>IF(ISBLANK(Data!$F89),"",IF(Data!$F89&gt;=5,TEXT(Data!K89,"00"),""))</f>
        <v>64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64</v>
      </c>
      <c r="N89" s="1" t="str">
        <f>IF(ISBLANK(Data!$F89),"",IF(Data!$F89&gt;=8,TEXT(Data!N89,"00"),""))</f>
        <v>72</v>
      </c>
    </row>
    <row r="90" ht="14.25">
      <c r="A90" s="1">
        <f>IF(ISBLANK(Data!A90),"",Data!A90)</f>
        <v>2.23956</v>
      </c>
      <c r="B90" s="1" t="str">
        <f>IF(ISBLANK(Data!B90),"",Data!B90)</f>
        <v/>
      </c>
      <c r="C90" s="1">
        <f>IF(ISBLANK(Data!C90),"",Data!C90)</f>
        <v>301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3</v>
      </c>
      <c r="G90" s="1" t="str">
        <f>IF(ISBLANK(Data!$F90),"",IF(Data!$F90&gt;=1,TEXT(Data!G90,"00"),""))</f>
        <v>6B</v>
      </c>
      <c r="H90" s="1" t="str">
        <f>IF(ISBLANK(Data!$F90),"",IF(Data!$F90&gt;=2,TEXT(Data!H90,"00"),""))</f>
        <v>02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2.2891010000000001</v>
      </c>
      <c r="B91" s="1" t="str">
        <f>IF(ISBLANK(Data!B91),"",Data!B91)</f>
        <v/>
      </c>
      <c r="C91" s="1">
        <f>IF(ISBLANK(Data!C91),"",Data!C91)</f>
        <v>300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63</v>
      </c>
    </row>
    <row r="92" ht="14.25">
      <c r="A92" s="1">
        <f>IF(ISBLANK(Data!A92),"",Data!A92)</f>
        <v>2.2895650000000001</v>
      </c>
      <c r="B92" s="1" t="str">
        <f>IF(ISBLANK(Data!B92),"",Data!B92)</f>
        <v/>
      </c>
      <c r="C92" s="1">
        <f>IF(ISBLANK(Data!C92),"",Data!C92)</f>
        <v>301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3</v>
      </c>
      <c r="G92" s="1" t="str">
        <f>IF(ISBLANK(Data!$F92),"",IF(Data!$F92&gt;=1,TEXT(Data!G92,"00"),""))</f>
        <v>96</v>
      </c>
      <c r="H92" s="1" t="str">
        <f>IF(ISBLANK(Data!$F92),"",IF(Data!$F92&gt;=2,TEXT(Data!H92,"00"),""))</f>
        <v>03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2.3391060000000001</v>
      </c>
      <c r="B93" s="1" t="str">
        <f>IF(ISBLANK(Data!B93),"",Data!B93)</f>
        <v/>
      </c>
      <c r="C93" s="1">
        <f>IF(ISBLANK(Data!C93),"",Data!C93)</f>
        <v>300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8</v>
      </c>
      <c r="G93" s="1" t="str">
        <f>IF(ISBLANK(Data!$F93),"",IF(Data!$F93&gt;=1,TEXT(Data!G93,"00"),""))</f>
        <v>03</v>
      </c>
      <c r="H93" s="1" t="str">
        <f>IF(ISBLANK(Data!$F93),"",IF(Data!$F93&gt;=2,TEXT(Data!H93,"00"),""))</f>
        <v>A5</v>
      </c>
      <c r="I93" s="1" t="str">
        <f>IF(ISBLANK(Data!$F93),"",IF(Data!$F93&gt;=3,TEXT(Data!I93,"00"),""))</f>
        <v>64</v>
      </c>
      <c r="J93" s="1" t="str">
        <f>IF(ISBLANK(Data!$F93),"",IF(Data!$F93&gt;=4,TEXT(Data!J93,"00"),""))</f>
        <v>5A</v>
      </c>
      <c r="K93" s="1" t="str">
        <f>IF(ISBLANK(Data!$F93),"",IF(Data!$F93&gt;=5,TEXT(Data!K93,"00"),""))</f>
        <v>64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64</v>
      </c>
      <c r="N93" s="1" t="str">
        <f>IF(ISBLANK(Data!$F93),"",IF(Data!$F93&gt;=8,TEXT(Data!N93,"00"),""))</f>
        <v>74</v>
      </c>
    </row>
    <row r="94" ht="14.25">
      <c r="A94" s="1">
        <f>IF(ISBLANK(Data!A94),"",Data!A94)</f>
        <v>2.3395700000000001</v>
      </c>
      <c r="B94" s="1" t="str">
        <f>IF(ISBLANK(Data!B94),"",Data!B94)</f>
        <v/>
      </c>
      <c r="C94" s="1">
        <f>IF(ISBLANK(Data!C94),"",Data!C94)</f>
        <v>301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3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04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2.3891089999999999</v>
      </c>
      <c r="B95" s="1" t="str">
        <f>IF(ISBLANK(Data!B95),"",Data!B95)</f>
        <v/>
      </c>
      <c r="C95" s="1">
        <f>IF(ISBLANK(Data!C95),"",Data!C95)</f>
        <v>300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8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A5</v>
      </c>
      <c r="I95" s="1" t="str">
        <f>IF(ISBLANK(Data!$F95),"",IF(Data!$F95&gt;=3,TEXT(Data!I95,"00"),""))</f>
        <v>64</v>
      </c>
      <c r="J95" s="1" t="str">
        <f>IF(ISBLANK(Data!$F95),"",IF(Data!$F95&gt;=4,TEXT(Data!J95,"00"),""))</f>
        <v>5A</v>
      </c>
      <c r="K95" s="1" t="str">
        <f>IF(ISBLANK(Data!$F95),"",IF(Data!$F95&gt;=5,TEXT(Data!K95,"00"),""))</f>
        <v>64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>64</v>
      </c>
      <c r="N95" s="1" t="str">
        <f>IF(ISBLANK(Data!$F95),"",IF(Data!$F95&gt;=8,TEXT(Data!N95,"00"),""))</f>
        <v>65</v>
      </c>
    </row>
    <row r="96" ht="14.25">
      <c r="A96" s="1">
        <f>IF(ISBLANK(Data!A96),"",Data!A96)</f>
        <v>2.3895729999999999</v>
      </c>
      <c r="B96" s="1" t="str">
        <f>IF(ISBLANK(Data!B96),"",Data!B96)</f>
        <v/>
      </c>
      <c r="C96" s="1">
        <f>IF(ISBLANK(Data!C96),"",Data!C96)</f>
        <v>301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3</v>
      </c>
      <c r="G96" s="1" t="str">
        <f>IF(ISBLANK(Data!$F96),"",IF(Data!$F96&gt;=1,TEXT(Data!G96,"00"),""))</f>
        <v>54</v>
      </c>
      <c r="H96" s="1" t="str">
        <f>IF(ISBLANK(Data!$F96),"",IF(Data!$F96&gt;=2,TEXT(Data!H96,"00"),""))</f>
        <v>05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>
        <f>IF(ISBLANK(Data!A97),"",Data!A97)</f>
        <v>2.4391159999999998</v>
      </c>
      <c r="B97" s="1" t="str">
        <f>IF(ISBLANK(Data!B97),"",Data!B97)</f>
        <v/>
      </c>
      <c r="C97" s="1">
        <f>IF(ISBLANK(Data!C97),"",Data!C97)</f>
        <v>300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8</v>
      </c>
      <c r="G97" s="1" t="str">
        <f>IF(ISBLANK(Data!$F97),"",IF(Data!$F97&gt;=1,TEXT(Data!G97,"00"),""))</f>
        <v>03</v>
      </c>
      <c r="H97" s="1" t="str">
        <f>IF(ISBLANK(Data!$F97),"",IF(Data!$F97&gt;=2,TEXT(Data!H97,"00"),""))</f>
        <v>A5</v>
      </c>
      <c r="I97" s="1" t="str">
        <f>IF(ISBLANK(Data!$F97),"",IF(Data!$F97&gt;=3,TEXT(Data!I97,"00"),""))</f>
        <v>64</v>
      </c>
      <c r="J97" s="1" t="str">
        <f>IF(ISBLANK(Data!$F97),"",IF(Data!$F97&gt;=4,TEXT(Data!J97,"00"),""))</f>
        <v>5A</v>
      </c>
      <c r="K97" s="1" t="str">
        <f>IF(ISBLANK(Data!$F97),"",IF(Data!$F97&gt;=5,TEXT(Data!K97,"00"),""))</f>
        <v>64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64</v>
      </c>
      <c r="N97" s="1" t="str">
        <f>IF(ISBLANK(Data!$F97),"",IF(Data!$F97&gt;=8,TEXT(Data!N97,"00"),""))</f>
        <v>76</v>
      </c>
    </row>
    <row r="98" ht="14.25">
      <c r="A98" s="1">
        <f>IF(ISBLANK(Data!A98),"",Data!A98)</f>
        <v>2.4395880000000001</v>
      </c>
      <c r="B98" s="1" t="str">
        <f>IF(ISBLANK(Data!B98),"",Data!B98)</f>
        <v/>
      </c>
      <c r="C98" s="1">
        <f>IF(ISBLANK(Data!C98),"",Data!C98)</f>
        <v>301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3</v>
      </c>
      <c r="G98" s="1" t="str">
        <f>IF(ISBLANK(Data!$F98),"",IF(Data!$F98&gt;=1,TEXT(Data!G98,"00"),""))</f>
        <v>F5</v>
      </c>
      <c r="H98" s="1" t="str">
        <f>IF(ISBLANK(Data!$F98),"",IF(Data!$F98&gt;=2,TEXT(Data!H98,"00"),""))</f>
        <v>06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2.4891179999999999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A5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67</v>
      </c>
    </row>
    <row r="100" ht="14.25">
      <c r="A100" s="1">
        <f>IF(ISBLANK(Data!A100),"",Data!A100)</f>
        <v>2.4895860000000001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B8</v>
      </c>
      <c r="H100" s="1" t="str">
        <f>IF(ISBLANK(Data!$F100),"",IF(Data!$F100&gt;=2,TEXT(Data!H100,"00"),""))</f>
        <v>07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2.5391270000000001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A5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F8</v>
      </c>
    </row>
    <row r="102" ht="14.25">
      <c r="A102" s="1">
        <f>IF(ISBLANK(Data!A102),"",Data!A102)</f>
        <v>2.5395949999999998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80</v>
      </c>
      <c r="H102" s="1" t="str">
        <f>IF(ISBLANK(Data!$F102),"",IF(Data!$F102&gt;=2,TEXT(Data!H102,"00"),""))</f>
        <v>08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2.5891299999999999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A5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E9</v>
      </c>
    </row>
    <row r="104" ht="14.25">
      <c r="A104" s="1">
        <f>IF(ISBLANK(Data!A104),"",Data!A104)</f>
        <v>2.5895980000000001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88</v>
      </c>
      <c r="H104" s="1" t="str">
        <f>IF(ISBLANK(Data!$F104),"",IF(Data!$F104&gt;=2,TEXT(Data!H104,"00"),""))</f>
        <v>09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2.6391360000000001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A5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FA</v>
      </c>
    </row>
    <row r="106" ht="14.25">
      <c r="A106" s="1">
        <f>IF(ISBLANK(Data!A106),"",Data!A106)</f>
        <v>2.6396039999999998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C6</v>
      </c>
      <c r="H106" s="1" t="str">
        <f>IF(ISBLANK(Data!$F106),"",IF(Data!$F106&gt;=2,TEXT(Data!H106,"00"),""))</f>
        <v>0A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2.6891419999999999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A5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EB</v>
      </c>
    </row>
    <row r="108" ht="14.25">
      <c r="A108" s="1">
        <f>IF(ISBLANK(Data!A108),"",Data!A108)</f>
        <v>2.6896059999999999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43</v>
      </c>
      <c r="H108" s="1" t="str">
        <f>IF(ISBLANK(Data!$F108),"",IF(Data!$F108&gt;=2,TEXT(Data!H108,"00"),""))</f>
        <v>0B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2.739147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A5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FC</v>
      </c>
    </row>
    <row r="110" ht="14.25">
      <c r="A110" s="1">
        <f>IF(ISBLANK(Data!A110),"",Data!A110)</f>
        <v>2.7396189999999998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B5</v>
      </c>
      <c r="H110" s="1" t="str">
        <f>IF(ISBLANK(Data!$F110),"",IF(Data!$F110&gt;=2,TEXT(Data!H110,"00"),""))</f>
        <v>0C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2.7891499999999998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A5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ED</v>
      </c>
    </row>
    <row r="112" ht="14.25">
      <c r="A112" s="1">
        <f>IF(ISBLANK(Data!A112),"",Data!A112)</f>
        <v>2.7896139999999998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4E</v>
      </c>
      <c r="H112" s="1" t="str">
        <f>IF(ISBLANK(Data!$F112),"",IF(Data!$F112&gt;=2,TEXT(Data!H112,"00"),""))</f>
        <v>0D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2.8391579999999998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A5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FE</v>
      </c>
    </row>
    <row r="114" ht="14.25">
      <c r="A114" s="1">
        <f>IF(ISBLANK(Data!A114),"",Data!A114)</f>
        <v>2.8396340000000002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1D</v>
      </c>
      <c r="H114" s="1" t="str">
        <f>IF(ISBLANK(Data!$F114),"",IF(Data!$F114&gt;=2,TEXT(Data!H114,"00"),""))</f>
        <v>0E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2.88916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A5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2.8896280000000001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0F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2.939168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A5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70</v>
      </c>
    </row>
    <row r="118" ht="14.25">
      <c r="A118" s="1">
        <f>IF(ISBLANK(Data!A118),"",Data!A118)</f>
        <v>2.9396399999999998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2.9891709999999998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A5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61</v>
      </c>
    </row>
    <row r="120" ht="14.25">
      <c r="A120" s="1">
        <f>IF(ISBLANK(Data!A120),"",Data!A120)</f>
        <v>2.9896349999999998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B3</v>
      </c>
      <c r="H120" s="1" t="str">
        <f>IF(ISBLANK(Data!$F120),"",IF(Data!$F120&gt;=2,TEXT(Data!H120,"00"),""))</f>
        <v>01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3.0399560000000001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A5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72</v>
      </c>
    </row>
    <row r="122" ht="14.25">
      <c r="A122" s="1">
        <f>IF(ISBLANK(Data!A122),"",Data!A122)</f>
        <v>3.0404200000000001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6B</v>
      </c>
      <c r="H122" s="1" t="str">
        <f>IF(ISBLANK(Data!$F122),"",IF(Data!$F122&gt;=2,TEXT(Data!H122,"00"),""))</f>
        <v>02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3.0891860000000002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A5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63</v>
      </c>
    </row>
    <row r="124" ht="14.25">
      <c r="A124" s="1">
        <f>IF(ISBLANK(Data!A124),"",Data!A124)</f>
        <v>3.0896499999999998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96</v>
      </c>
      <c r="H124" s="1" t="str">
        <f>IF(ISBLANK(Data!$F124),"",IF(Data!$F124&gt;=2,TEXT(Data!H124,"00"),""))</f>
        <v>03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s="2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/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/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</row>
    <row r="2">
      <c r="A2" s="1">
        <f>'Filtered Data'!A1</f>
        <v>3.8641000000000002e-002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A5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76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165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118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10100101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1110110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245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166</v>
      </c>
    </row>
    <row r="3">
      <c r="A3" s="4">
        <f>'Filtered Data'!A2</f>
        <v>3.9113000000000002e-002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F5</v>
      </c>
      <c r="H3" s="4" t="str">
        <f>'Filtered Data'!H2</f>
        <v>06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16057856</v>
      </c>
      <c r="Q3" s="7">
        <f>IF('Filtered Data'!G2="","",HEX2DEC(G3))</f>
        <v>245</v>
      </c>
      <c r="R3" s="7">
        <f>IF('Filtered Data'!H2="","",HEX2DEC(H3))</f>
        <v>6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11110101</v>
      </c>
      <c r="AB3" s="7" t="str">
        <f>IF('Filtered Data'!H2="","",HEX2BIN(H3))</f>
        <v>110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365</v>
      </c>
      <c r="AL3" s="7" t="str">
        <f>IF('Filtered Data'!H2="","",HEX2OCT(H3))</f>
        <v>6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8.7871000000000005e-002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A5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67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165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103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10100101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1100111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245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147</v>
      </c>
    </row>
    <row r="5">
      <c r="A5" s="4">
        <f>'Filtered Data'!A4</f>
        <v>8.8339000000000001e-002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B8</v>
      </c>
      <c r="H5" s="4" t="str">
        <f>'Filtered Data'!H4</f>
        <v>07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12060416</v>
      </c>
      <c r="Q5" s="7">
        <f>IF('Filtered Data'!G4="","",HEX2DEC(G5))</f>
        <v>184</v>
      </c>
      <c r="R5" s="7">
        <f>IF('Filtered Data'!H4="","",HEX2DEC(H5))</f>
        <v>7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10111000</v>
      </c>
      <c r="AB5" s="7" t="str">
        <f>IF('Filtered Data'!H4="","",HEX2BIN(H5))</f>
        <v>111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270</v>
      </c>
      <c r="AL5" s="7" t="str">
        <f>IF('Filtered Data'!H4="","",HEX2OCT(H5))</f>
        <v>7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0.137877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A5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F8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165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248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10100101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11111000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245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370</v>
      </c>
    </row>
    <row r="7">
      <c r="A7" s="4">
        <f>'Filtered Data'!A6</f>
        <v>0.138345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80</v>
      </c>
      <c r="H7" s="4" t="str">
        <f>'Filtered Data'!H6</f>
        <v>08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8390656</v>
      </c>
      <c r="Q7" s="7">
        <f>IF('Filtered Data'!G6="","",HEX2DEC(G7))</f>
        <v>128</v>
      </c>
      <c r="R7" s="7">
        <f>IF('Filtered Data'!H6="","",HEX2DEC(H7))</f>
        <v>8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10000000</v>
      </c>
      <c r="AB7" s="7" t="str">
        <f>IF('Filtered Data'!H6="","",HEX2BIN(H7))</f>
        <v>1000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200</v>
      </c>
      <c r="AL7" s="7" t="str">
        <f>IF('Filtered Data'!H6="","",HEX2OCT(H7))</f>
        <v>10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0.18787899999999999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A5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E9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165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233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10100101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11101001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245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351</v>
      </c>
    </row>
    <row r="9">
      <c r="A9" s="4">
        <f>'Filtered Data'!A8</f>
        <v>0.18834699999999999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88</v>
      </c>
      <c r="H9" s="4" t="str">
        <f>'Filtered Data'!H8</f>
        <v>09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8915200</v>
      </c>
      <c r="Q9" s="7">
        <f>IF('Filtered Data'!G8="","",HEX2DEC(G9))</f>
        <v>136</v>
      </c>
      <c r="R9" s="7">
        <f>IF('Filtered Data'!H8="","",HEX2DEC(H9))</f>
        <v>9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10001000</v>
      </c>
      <c r="AB9" s="7" t="str">
        <f>IF('Filtered Data'!H8="","",HEX2BIN(H9))</f>
        <v>1001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210</v>
      </c>
      <c r="AL9" s="7" t="str">
        <f>IF('Filtered Data'!H8="","",HEX2OCT(H9))</f>
        <v>11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0.23788400000000001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A5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FA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165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250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10100101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11111010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245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372</v>
      </c>
    </row>
    <row r="11">
      <c r="A11" s="4">
        <f>'Filtered Data'!A10</f>
        <v>0.23835200000000001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C6</v>
      </c>
      <c r="H11" s="4" t="str">
        <f>'Filtered Data'!H10</f>
        <v>0A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12978688</v>
      </c>
      <c r="Q11" s="7">
        <f>IF('Filtered Data'!G10="","",HEX2DEC(G11))</f>
        <v>198</v>
      </c>
      <c r="R11" s="7">
        <f>IF('Filtered Data'!H10="","",HEX2DEC(H11))</f>
        <v>10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11000110</v>
      </c>
      <c r="AB11" s="7" t="str">
        <f>IF('Filtered Data'!H10="","",HEX2BIN(H11))</f>
        <v>1010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306</v>
      </c>
      <c r="AL11" s="7" t="str">
        <f>IF('Filtered Data'!H10="","",HEX2OCT(H11))</f>
        <v>12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0.28788999999999998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A5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EB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165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235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10100101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11101011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245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353</v>
      </c>
    </row>
    <row r="13">
      <c r="A13" s="4">
        <f>'Filtered Data'!A12</f>
        <v>0.288354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43</v>
      </c>
      <c r="H13" s="4" t="str">
        <f>'Filtered Data'!H12</f>
        <v>0B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4393728</v>
      </c>
      <c r="Q13" s="7">
        <f>IF('Filtered Data'!G12="","",HEX2DEC(G13))</f>
        <v>67</v>
      </c>
      <c r="R13" s="7">
        <f>IF('Filtered Data'!H12="","",HEX2DEC(H13))</f>
        <v>11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1000011</v>
      </c>
      <c r="AB13" s="7" t="str">
        <f>IF('Filtered Data'!H12="","",HEX2BIN(H13))</f>
        <v>1011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103</v>
      </c>
      <c r="AL13" s="7" t="str">
        <f>IF('Filtered Data'!H12="","",HEX2OCT(H13))</f>
        <v>13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0.337895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A5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FC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165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252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10100101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11111100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245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374</v>
      </c>
    </row>
    <row r="15">
      <c r="A15" s="4">
        <f>'Filtered Data'!A14</f>
        <v>0.33836699999999997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B5</v>
      </c>
      <c r="H15" s="4" t="str">
        <f>'Filtered Data'!H14</f>
        <v>0C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11865088</v>
      </c>
      <c r="Q15" s="7">
        <f>IF('Filtered Data'!G14="","",HEX2DEC(G15))</f>
        <v>181</v>
      </c>
      <c r="R15" s="7">
        <f>IF('Filtered Data'!H14="","",HEX2DEC(H15))</f>
        <v>12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10110101</v>
      </c>
      <c r="AB15" s="7" t="str">
        <f>IF('Filtered Data'!H14="","",HEX2BIN(H15))</f>
        <v>1100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265</v>
      </c>
      <c r="AL15" s="7" t="str">
        <f>IF('Filtered Data'!H14="","",HEX2OCT(H15))</f>
        <v>14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0.38790200000000002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A5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ED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165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237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10100101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11101101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245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355</v>
      </c>
    </row>
    <row r="17">
      <c r="A17" s="4">
        <f>'Filtered Data'!A16</f>
        <v>0.38836599999999999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4E</v>
      </c>
      <c r="H17" s="4" t="str">
        <f>'Filtered Data'!H16</f>
        <v>0D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5115136</v>
      </c>
      <c r="Q17" s="7">
        <f>IF('Filtered Data'!G16="","",HEX2DEC(G17))</f>
        <v>78</v>
      </c>
      <c r="R17" s="7">
        <f>IF('Filtered Data'!H16="","",HEX2DEC(H17))</f>
        <v>13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1001110</v>
      </c>
      <c r="AB17" s="7" t="str">
        <f>IF('Filtered Data'!H16="","",HEX2BIN(H17))</f>
        <v>1101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116</v>
      </c>
      <c r="AL17" s="7" t="str">
        <f>IF('Filtered Data'!H16="","",HEX2OCT(H17))</f>
        <v>15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0.43790400000000002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A5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FE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165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254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10100101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11111110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245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376</v>
      </c>
    </row>
    <row r="19">
      <c r="A19" s="4">
        <f>'Filtered Data'!A18</f>
        <v>0.43837999999999999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1D</v>
      </c>
      <c r="H19" s="4" t="str">
        <f>'Filtered Data'!H18</f>
        <v>0E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1904128</v>
      </c>
      <c r="Q19" s="7">
        <f>IF('Filtered Data'!G18="","",HEX2DEC(G19))</f>
        <v>29</v>
      </c>
      <c r="R19" s="7">
        <f>IF('Filtered Data'!H18="","",HEX2DEC(H19))</f>
        <v>14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11101</v>
      </c>
      <c r="AB19" s="7" t="str">
        <f>IF('Filtered Data'!H18="","",HEX2BIN(H19))</f>
        <v>1110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35</v>
      </c>
      <c r="AL19" s="7" t="str">
        <f>IF('Filtered Data'!H18="","",HEX2OCT(H19))</f>
        <v>16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0.48791099999999998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A5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EF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165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239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10100101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11101111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245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357</v>
      </c>
    </row>
    <row r="21">
      <c r="A21" s="4">
        <f>'Filtered Data'!A20</f>
        <v>0.48837900000000001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E8</v>
      </c>
      <c r="H21" s="4" t="str">
        <f>'Filtered Data'!H20</f>
        <v>0F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15208192</v>
      </c>
      <c r="Q21" s="7">
        <f>IF('Filtered Data'!G20="","",HEX2DEC(G21))</f>
        <v>232</v>
      </c>
      <c r="R21" s="7">
        <f>IF('Filtered Data'!H20="","",HEX2DEC(H21))</f>
        <v>15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11101000</v>
      </c>
      <c r="AB21" s="7" t="str">
        <f>IF('Filtered Data'!H20="","",HEX2BIN(H21))</f>
        <v>1111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350</v>
      </c>
      <c r="AL21" s="7" t="str">
        <f>IF('Filtered Data'!H20="","",HEX2OCT(H21))</f>
        <v>17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0.53791599999999995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A5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70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165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112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10100101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1110000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245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160</v>
      </c>
    </row>
    <row r="23">
      <c r="A23" s="4">
        <f>'Filtered Data'!A22</f>
        <v>0.53838799999999998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E2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14811136</v>
      </c>
      <c r="Q23" s="7">
        <f>IF('Filtered Data'!G22="","",HEX2DEC(G23))</f>
        <v>226</v>
      </c>
      <c r="R23" s="7">
        <f>IF('Filtered Data'!H22="","",HEX2DEC(H23))</f>
        <v>0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11100010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342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0.58792199999999994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A5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61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165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97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10100101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1100001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245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141</v>
      </c>
    </row>
    <row r="25">
      <c r="A25" s="4">
        <f>'Filtered Data'!A24</f>
        <v>0.58838599999999996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B3</v>
      </c>
      <c r="H25" s="4" t="str">
        <f>'Filtered Data'!H24</f>
        <v>01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11731200</v>
      </c>
      <c r="Q25" s="7">
        <f>IF('Filtered Data'!G24="","",HEX2DEC(G25))</f>
        <v>179</v>
      </c>
      <c r="R25" s="7">
        <f>IF('Filtered Data'!H24="","",HEX2DEC(H25))</f>
        <v>1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10110011</v>
      </c>
      <c r="AB25" s="7" t="str">
        <f>IF('Filtered Data'!H24="","",HEX2BIN(H25))</f>
        <v>1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263</v>
      </c>
      <c r="AL25" s="7" t="str">
        <f>IF('Filtered Data'!H24="","",HEX2OCT(H25))</f>
        <v>1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0.63792599999999999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A5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72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165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114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10100101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1110010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245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162</v>
      </c>
    </row>
    <row r="27">
      <c r="A27" s="4">
        <f>'Filtered Data'!A26</f>
        <v>0.63839000000000001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6B</v>
      </c>
      <c r="H27" s="4" t="str">
        <f>'Filtered Data'!H26</f>
        <v>02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7012864</v>
      </c>
      <c r="Q27" s="7">
        <f>IF('Filtered Data'!G26="","",HEX2DEC(G27))</f>
        <v>107</v>
      </c>
      <c r="R27" s="7">
        <f>IF('Filtered Data'!H26="","",HEX2DEC(H27))</f>
        <v>2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1101011</v>
      </c>
      <c r="AB27" s="7" t="str">
        <f>IF('Filtered Data'!H26="","",HEX2BIN(H27))</f>
        <v>10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153</v>
      </c>
      <c r="AL27" s="7" t="str">
        <f>IF('Filtered Data'!H26="","",HEX2OCT(H27))</f>
        <v>2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0.68793199999999999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A5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63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165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99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10100101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1100011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245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143</v>
      </c>
    </row>
    <row r="29">
      <c r="A29" s="4">
        <f>'Filtered Data'!A28</f>
        <v>0.68839600000000001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96</v>
      </c>
      <c r="H29" s="4" t="str">
        <f>'Filtered Data'!H28</f>
        <v>03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9831168</v>
      </c>
      <c r="Q29" s="7">
        <f>IF('Filtered Data'!G28="","",HEX2DEC(G29))</f>
        <v>150</v>
      </c>
      <c r="R29" s="7">
        <f>IF('Filtered Data'!H28="","",HEX2DEC(H29))</f>
        <v>3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10010110</v>
      </c>
      <c r="AB29" s="7" t="str">
        <f>IF('Filtered Data'!H28="","",HEX2BIN(H29))</f>
        <v>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226</v>
      </c>
      <c r="AL29" s="7" t="str">
        <f>IF('Filtered Data'!H28="","",HEX2OCT(H29))</f>
        <v>3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0.73793600000000004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A5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74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165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116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10100101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1110100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245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164</v>
      </c>
    </row>
    <row r="31">
      <c r="A31" s="4">
        <f>'Filtered Data'!A30</f>
        <v>0.73839999999999995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03</v>
      </c>
      <c r="H31" s="4" t="str">
        <f>'Filtered Data'!H30</f>
        <v>04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197632</v>
      </c>
      <c r="Q31" s="7">
        <f>IF('Filtered Data'!G30="","",HEX2DEC(G31))</f>
        <v>3</v>
      </c>
      <c r="R31" s="7">
        <f>IF('Filtered Data'!H30="","",HEX2DEC(H31))</f>
        <v>4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11</v>
      </c>
      <c r="AB31" s="7" t="str">
        <f>IF('Filtered Data'!H30="","",HEX2BIN(H31))</f>
        <v>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3</v>
      </c>
      <c r="AL31" s="7" t="str">
        <f>IF('Filtered Data'!H30="","",HEX2OCT(H31))</f>
        <v>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0.78794299999999995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A5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65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165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101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10100101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1100101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245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145</v>
      </c>
    </row>
    <row r="33">
      <c r="A33" s="4">
        <f>'Filtered Data'!A32</f>
        <v>0.78840699999999997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54</v>
      </c>
      <c r="H33" s="4" t="str">
        <f>'Filtered Data'!H32</f>
        <v>05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5506304</v>
      </c>
      <c r="Q33" s="7">
        <f>IF('Filtered Data'!G32="","",HEX2DEC(G33))</f>
        <v>84</v>
      </c>
      <c r="R33" s="7">
        <f>IF('Filtered Data'!H32="","",HEX2DEC(H33))</f>
        <v>5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1010100</v>
      </c>
      <c r="AB33" s="7" t="str">
        <f>IF('Filtered Data'!H32="","",HEX2BIN(H33))</f>
        <v>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124</v>
      </c>
      <c r="AL33" s="7" t="str">
        <f>IF('Filtered Data'!H32="","",HEX2OCT(H33))</f>
        <v>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0.83794800000000003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A5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76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165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118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10100101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1110110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245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166</v>
      </c>
    </row>
    <row r="35">
      <c r="A35" s="4">
        <f>'Filtered Data'!A34</f>
        <v>0.83842000000000005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F5</v>
      </c>
      <c r="H35" s="4" t="str">
        <f>'Filtered Data'!H34</f>
        <v>06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16057856</v>
      </c>
      <c r="Q35" s="7">
        <f>IF('Filtered Data'!G34="","",HEX2DEC(G35))</f>
        <v>245</v>
      </c>
      <c r="R35" s="7">
        <f>IF('Filtered Data'!H34="","",HEX2DEC(H35))</f>
        <v>6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11110101</v>
      </c>
      <c r="AB35" s="7" t="str">
        <f>IF('Filtered Data'!H34="","",HEX2BIN(H35))</f>
        <v>110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365</v>
      </c>
      <c r="AL35" s="7" t="str">
        <f>IF('Filtered Data'!H34="","",HEX2OCT(H35))</f>
        <v>6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0.88795100000000005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A5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67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165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103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10100101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1100111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245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147</v>
      </c>
    </row>
    <row r="37">
      <c r="A37" s="4">
        <f>'Filtered Data'!A36</f>
        <v>0.88841899999999996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B8</v>
      </c>
      <c r="H37" s="4" t="str">
        <f>'Filtered Data'!H36</f>
        <v>07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12060416</v>
      </c>
      <c r="Q37" s="7">
        <f>IF('Filtered Data'!G36="","",HEX2DEC(G37))</f>
        <v>184</v>
      </c>
      <c r="R37" s="7">
        <f>IF('Filtered Data'!H36="","",HEX2DEC(H37))</f>
        <v>7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10111000</v>
      </c>
      <c r="AB37" s="7" t="str">
        <f>IF('Filtered Data'!H36="","",HEX2BIN(H37))</f>
        <v>111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270</v>
      </c>
      <c r="AL37" s="7" t="str">
        <f>IF('Filtered Data'!H36="","",HEX2OCT(H37))</f>
        <v>7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0.93795700000000004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A5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F8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165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248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10100101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11111000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245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370</v>
      </c>
    </row>
    <row r="39">
      <c r="A39" s="4">
        <f>'Filtered Data'!A38</f>
        <v>0.93842499999999995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80</v>
      </c>
      <c r="H39" s="4" t="str">
        <f>'Filtered Data'!H38</f>
        <v>08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8390656</v>
      </c>
      <c r="Q39" s="7">
        <f>IF('Filtered Data'!G38="","",HEX2DEC(G39))</f>
        <v>128</v>
      </c>
      <c r="R39" s="7">
        <f>IF('Filtered Data'!H38="","",HEX2DEC(H39))</f>
        <v>8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10000000</v>
      </c>
      <c r="AB39" s="7" t="str">
        <f>IF('Filtered Data'!H38="","",HEX2BIN(H39))</f>
        <v>1000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200</v>
      </c>
      <c r="AL39" s="7" t="str">
        <f>IF('Filtered Data'!H38="","",HEX2OCT(H39))</f>
        <v>10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0.98796300000000004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A5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E9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165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233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10100101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11101001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245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351</v>
      </c>
    </row>
    <row r="41">
      <c r="A41" s="4">
        <f>'Filtered Data'!A40</f>
        <v>0.98843099999999995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88</v>
      </c>
      <c r="H41" s="4" t="str">
        <f>'Filtered Data'!H40</f>
        <v>09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8915200</v>
      </c>
      <c r="Q41" s="7">
        <f>IF('Filtered Data'!G40="","",HEX2DEC(G41))</f>
        <v>136</v>
      </c>
      <c r="R41" s="7">
        <f>IF('Filtered Data'!H40="","",HEX2DEC(H41))</f>
        <v>9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10001000</v>
      </c>
      <c r="AB41" s="7" t="str">
        <f>IF('Filtered Data'!H40="","",HEX2BIN(H41))</f>
        <v>1001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210</v>
      </c>
      <c r="AL41" s="7" t="str">
        <f>IF('Filtered Data'!H40="","",HEX2OCT(H41))</f>
        <v>11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1.0392239999999999</v>
      </c>
      <c r="B42" s="4" t="str">
        <f>'Filtered Data'!B41</f>
        <v/>
      </c>
      <c r="C42" s="4">
        <f>'Filtered Data'!C41</f>
        <v>300</v>
      </c>
      <c r="D42" s="4" t="str">
        <f>'Filtered Data'!D41</f>
        <v/>
      </c>
      <c r="E42" s="4" t="str">
        <f>'Filtered Data'!E41</f>
        <v/>
      </c>
      <c r="F42" s="4">
        <f>'Filtered Data'!F41</f>
        <v>8</v>
      </c>
      <c r="G42" s="4" t="str">
        <f>'Filtered Data'!G41</f>
        <v>03</v>
      </c>
      <c r="H42" s="4" t="str">
        <f>'Filtered Data'!H41</f>
        <v>A5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FA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165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250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10100101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11111010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245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372</v>
      </c>
    </row>
    <row r="43">
      <c r="A43" s="4">
        <f>'Filtered Data'!A42</f>
        <v>1.0396920000000001</v>
      </c>
      <c r="B43" s="4" t="str">
        <f>'Filtered Data'!B42</f>
        <v/>
      </c>
      <c r="C43" s="4">
        <f>'Filtered Data'!C42</f>
        <v>301</v>
      </c>
      <c r="D43" s="4" t="str">
        <f>'Filtered Data'!D42</f>
        <v/>
      </c>
      <c r="E43" s="4" t="str">
        <f>'Filtered Data'!E42</f>
        <v/>
      </c>
      <c r="F43" s="4">
        <f>'Filtered Data'!F42</f>
        <v>3</v>
      </c>
      <c r="G43" s="4" t="str">
        <f>'Filtered Data'!G42</f>
        <v>C6</v>
      </c>
      <c r="H43" s="4" t="str">
        <f>'Filtered Data'!H42</f>
        <v>0A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12978688</v>
      </c>
      <c r="Q43" s="7">
        <f>IF('Filtered Data'!G42="","",HEX2DEC(G43))</f>
        <v>198</v>
      </c>
      <c r="R43" s="7">
        <f>IF('Filtered Data'!H42="","",HEX2DEC(H43))</f>
        <v>10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11000110</v>
      </c>
      <c r="AB43" s="7" t="str">
        <f>IF('Filtered Data'!H42="","",HEX2BIN(H43))</f>
        <v>1010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306</v>
      </c>
      <c r="AL43" s="7" t="str">
        <f>IF('Filtered Data'!H42="","",HEX2OCT(H43))</f>
        <v>12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1.087974</v>
      </c>
      <c r="B44" s="4" t="str">
        <f>'Filtered Data'!B43</f>
        <v/>
      </c>
      <c r="C44" s="4">
        <f>'Filtered Data'!C43</f>
        <v>300</v>
      </c>
      <c r="D44" s="4" t="str">
        <f>'Filtered Data'!D43</f>
        <v/>
      </c>
      <c r="E44" s="4" t="str">
        <f>'Filtered Data'!E43</f>
        <v/>
      </c>
      <c r="F44" s="4">
        <f>'Filtered Data'!F43</f>
        <v>8</v>
      </c>
      <c r="G44" s="4" t="str">
        <f>'Filtered Data'!G43</f>
        <v>03</v>
      </c>
      <c r="H44" s="4" t="str">
        <f>'Filtered Data'!H43</f>
        <v>A5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64</v>
      </c>
      <c r="L44" s="4" t="str">
        <f>'Filtered Data'!L43</f>
        <v>00</v>
      </c>
      <c r="M44" s="4" t="str">
        <f>'Filtered Data'!M43</f>
        <v>64</v>
      </c>
      <c r="N44" s="4" t="str">
        <f>'Filtered Data'!N43</f>
        <v>EB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165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100</v>
      </c>
      <c r="V44" s="7">
        <f>IF('Filtered Data'!L43="","",HEX2DEC(L44))</f>
        <v>0</v>
      </c>
      <c r="W44" s="7">
        <f>IF('Filtered Data'!M43="","",HEX2DEC(M44))</f>
        <v>100</v>
      </c>
      <c r="X44" s="7">
        <f>IF('Filtered Data'!N43="","",HEX2DEC(N44))</f>
        <v>235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10100101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1100100</v>
      </c>
      <c r="AF44" s="7" t="str">
        <f>IF('Filtered Data'!L43="","",HEX2BIN(L44))</f>
        <v>0</v>
      </c>
      <c r="AG44" s="7" t="str">
        <f>IF('Filtered Data'!M43="","",HEX2BIN(M44))</f>
        <v>1100100</v>
      </c>
      <c r="AH44" s="7" t="str">
        <f>IF('Filtered Data'!N43="","",HEX2BIN(N44))</f>
        <v>11101011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245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144</v>
      </c>
      <c r="AP44" s="7" t="str">
        <f>IF('Filtered Data'!L43="","",HEX2OCT(L44))</f>
        <v>0</v>
      </c>
      <c r="AQ44" s="7" t="str">
        <f>IF('Filtered Data'!M43="","",HEX2OCT(M44))</f>
        <v>144</v>
      </c>
      <c r="AR44" s="7" t="str">
        <f>IF('Filtered Data'!N43="","",HEX2OCT(N44))</f>
        <v>353</v>
      </c>
    </row>
    <row r="45">
      <c r="A45" s="4">
        <f>'Filtered Data'!A44</f>
        <v>1.088438</v>
      </c>
      <c r="B45" s="4" t="str">
        <f>'Filtered Data'!B44</f>
        <v/>
      </c>
      <c r="C45" s="4">
        <f>'Filtered Data'!C44</f>
        <v>301</v>
      </c>
      <c r="D45" s="4" t="str">
        <f>'Filtered Data'!D44</f>
        <v/>
      </c>
      <c r="E45" s="4" t="str">
        <f>'Filtered Data'!E44</f>
        <v/>
      </c>
      <c r="F45" s="4">
        <f>'Filtered Data'!F44</f>
        <v>3</v>
      </c>
      <c r="G45" s="4" t="str">
        <f>'Filtered Data'!G44</f>
        <v>43</v>
      </c>
      <c r="H45" s="4" t="str">
        <f>'Filtered Data'!H44</f>
        <v>0B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4393728</v>
      </c>
      <c r="Q45" s="7">
        <f>IF('Filtered Data'!G44="","",HEX2DEC(G45))</f>
        <v>67</v>
      </c>
      <c r="R45" s="7">
        <f>IF('Filtered Data'!H44="","",HEX2DEC(H45))</f>
        <v>11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1000011</v>
      </c>
      <c r="AB45" s="7" t="str">
        <f>IF('Filtered Data'!H44="","",HEX2BIN(H45))</f>
        <v>1011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103</v>
      </c>
      <c r="AL45" s="7" t="str">
        <f>IF('Filtered Data'!H44="","",HEX2OCT(H45))</f>
        <v>13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1.13798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A5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FC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165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252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10100101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11111100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245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374</v>
      </c>
    </row>
    <row r="47">
      <c r="A47" s="4">
        <f>'Filtered Data'!A46</f>
        <v>1.138452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B5</v>
      </c>
      <c r="H47" s="4" t="str">
        <f>'Filtered Data'!H46</f>
        <v>0C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11865088</v>
      </c>
      <c r="Q47" s="7">
        <f>IF('Filtered Data'!G46="","",HEX2DEC(G47))</f>
        <v>181</v>
      </c>
      <c r="R47" s="7">
        <f>IF('Filtered Data'!H46="","",HEX2DEC(H47))</f>
        <v>12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10110101</v>
      </c>
      <c r="AB47" s="7" t="str">
        <f>IF('Filtered Data'!H46="","",HEX2BIN(H47))</f>
        <v>1100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265</v>
      </c>
      <c r="AL47" s="7" t="str">
        <f>IF('Filtered Data'!H46="","",HEX2OCT(H47))</f>
        <v>14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1.187983</v>
      </c>
      <c r="B48" s="4" t="str">
        <f>'Filtered Data'!B47</f>
        <v/>
      </c>
      <c r="C48" s="4">
        <f>'Filtered Data'!C47</f>
        <v>300</v>
      </c>
      <c r="D48" s="4" t="str">
        <f>'Filtered Data'!D47</f>
        <v/>
      </c>
      <c r="E48" s="4" t="str">
        <f>'Filtered Data'!E47</f>
        <v/>
      </c>
      <c r="F48" s="4">
        <f>'Filtered Data'!F47</f>
        <v>8</v>
      </c>
      <c r="G48" s="4" t="str">
        <f>'Filtered Data'!G47</f>
        <v>03</v>
      </c>
      <c r="H48" s="4" t="str">
        <f>'Filtered Data'!H47</f>
        <v>A5</v>
      </c>
      <c r="I48" s="4" t="str">
        <f>'Filtered Data'!I47</f>
        <v>64</v>
      </c>
      <c r="J48" s="4" t="str">
        <f>'Filtered Data'!J47</f>
        <v>5A</v>
      </c>
      <c r="K48" s="4" t="str">
        <f>'Filtered Data'!K47</f>
        <v>64</v>
      </c>
      <c r="L48" s="4" t="str">
        <f>'Filtered Data'!L47</f>
        <v>00</v>
      </c>
      <c r="M48" s="4" t="str">
        <f>'Filtered Data'!M47</f>
        <v>64</v>
      </c>
      <c r="N48" s="4" t="str">
        <f>'Filtered Data'!N47</f>
        <v>ED</v>
      </c>
      <c r="P48" s="6" t="e">
        <f t="shared" si="3"/>
        <v>#NUM!</v>
      </c>
      <c r="Q48" s="7">
        <f>IF('Filtered Data'!G47="","",HEX2DEC(G48))</f>
        <v>3</v>
      </c>
      <c r="R48" s="7">
        <f>IF('Filtered Data'!H47="","",HEX2DEC(H48))</f>
        <v>165</v>
      </c>
      <c r="S48" s="7">
        <f>IF('Filtered Data'!I47="","",HEX2DEC(I48))</f>
        <v>100</v>
      </c>
      <c r="T48" s="7">
        <f>IF('Filtered Data'!J47="","",HEX2DEC(J48))</f>
        <v>90</v>
      </c>
      <c r="U48" s="7">
        <f>IF('Filtered Data'!K47="","",HEX2DEC(K48))</f>
        <v>100</v>
      </c>
      <c r="V48" s="7">
        <f>IF('Filtered Data'!L47="","",HEX2DEC(L48))</f>
        <v>0</v>
      </c>
      <c r="W48" s="7">
        <f>IF('Filtered Data'!M47="","",HEX2DEC(M48))</f>
        <v>100</v>
      </c>
      <c r="X48" s="7">
        <f>IF('Filtered Data'!N47="","",HEX2DEC(N48))</f>
        <v>237</v>
      </c>
      <c r="Y48" s="7"/>
      <c r="Z48" s="8" t="e">
        <f t="shared" si="4"/>
        <v>#NUM!</v>
      </c>
      <c r="AA48" s="7" t="str">
        <f>IF('Filtered Data'!G47="","",HEX2BIN(G48))</f>
        <v>11</v>
      </c>
      <c r="AB48" s="7" t="str">
        <f>IF('Filtered Data'!H47="","",HEX2BIN(H48))</f>
        <v>10100101</v>
      </c>
      <c r="AC48" s="7" t="str">
        <f>IF('Filtered Data'!I47="","",HEX2BIN(I48))</f>
        <v>1100100</v>
      </c>
      <c r="AD48" s="7" t="str">
        <f>IF('Filtered Data'!J47="","",HEX2BIN(J48))</f>
        <v>1011010</v>
      </c>
      <c r="AE48" s="7" t="str">
        <f>IF('Filtered Data'!K47="","",HEX2BIN(K48))</f>
        <v>1100100</v>
      </c>
      <c r="AF48" s="7" t="str">
        <f>IF('Filtered Data'!L47="","",HEX2BIN(L48))</f>
        <v>0</v>
      </c>
      <c r="AG48" s="7" t="str">
        <f>IF('Filtered Data'!M47="","",HEX2BIN(M48))</f>
        <v>1100100</v>
      </c>
      <c r="AH48" s="7" t="str">
        <f>IF('Filtered Data'!N47="","",HEX2BIN(N48))</f>
        <v>11101101</v>
      </c>
      <c r="AI48" s="7"/>
      <c r="AJ48" s="8" t="e">
        <f t="shared" si="5"/>
        <v>#NUM!</v>
      </c>
      <c r="AK48" s="7" t="str">
        <f>IF('Filtered Data'!G47="","",HEX2OCT(G48))</f>
        <v>3</v>
      </c>
      <c r="AL48" s="7" t="str">
        <f>IF('Filtered Data'!H47="","",HEX2OCT(H48))</f>
        <v>245</v>
      </c>
      <c r="AM48" s="7" t="str">
        <f>IF('Filtered Data'!I47="","",HEX2OCT(I48))</f>
        <v>144</v>
      </c>
      <c r="AN48" s="7" t="str">
        <f>IF('Filtered Data'!J47="","",HEX2OCT(J48))</f>
        <v>132</v>
      </c>
      <c r="AO48" s="7" t="str">
        <f>IF('Filtered Data'!K47="","",HEX2OCT(K48))</f>
        <v>144</v>
      </c>
      <c r="AP48" s="7" t="str">
        <f>IF('Filtered Data'!L47="","",HEX2OCT(L48))</f>
        <v>0</v>
      </c>
      <c r="AQ48" s="7" t="str">
        <f>IF('Filtered Data'!M47="","",HEX2OCT(M48))</f>
        <v>144</v>
      </c>
      <c r="AR48" s="7" t="str">
        <f>IF('Filtered Data'!N47="","",HEX2OCT(N48))</f>
        <v>355</v>
      </c>
    </row>
    <row r="49">
      <c r="A49" s="4">
        <f>'Filtered Data'!A48</f>
        <v>1.188447</v>
      </c>
      <c r="B49" s="4" t="str">
        <f>'Filtered Data'!B48</f>
        <v/>
      </c>
      <c r="C49" s="4">
        <f>'Filtered Data'!C48</f>
        <v>301</v>
      </c>
      <c r="D49" s="4" t="str">
        <f>'Filtered Data'!D48</f>
        <v/>
      </c>
      <c r="E49" s="4" t="str">
        <f>'Filtered Data'!E48</f>
        <v/>
      </c>
      <c r="F49" s="4">
        <f>'Filtered Data'!F48</f>
        <v>3</v>
      </c>
      <c r="G49" s="4" t="str">
        <f>'Filtered Data'!G48</f>
        <v>4E</v>
      </c>
      <c r="H49" s="4" t="str">
        <f>'Filtered Data'!H48</f>
        <v>0D</v>
      </c>
      <c r="I49" s="4" t="str">
        <f>'Filtered Data'!I48</f>
        <v>00</v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5115136</v>
      </c>
      <c r="Q49" s="7">
        <f>IF('Filtered Data'!G48="","",HEX2DEC(G49))</f>
        <v>78</v>
      </c>
      <c r="R49" s="7">
        <f>IF('Filtered Data'!H48="","",HEX2DEC(H49))</f>
        <v>13</v>
      </c>
      <c r="S49" s="7">
        <f>IF('Filtered Data'!I48="","",HEX2DEC(I49))</f>
        <v>0</v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1001110</v>
      </c>
      <c r="AB49" s="7" t="str">
        <f>IF('Filtered Data'!H48="","",HEX2BIN(H49))</f>
        <v>1101</v>
      </c>
      <c r="AC49" s="7" t="str">
        <f>IF('Filtered Data'!I48="","",HEX2BIN(I49))</f>
        <v>0</v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116</v>
      </c>
      <c r="AL49" s="7" t="str">
        <f>IF('Filtered Data'!H48="","",HEX2OCT(H49))</f>
        <v>15</v>
      </c>
      <c r="AM49" s="7" t="str">
        <f>IF('Filtered Data'!I48="","",HEX2OCT(I49))</f>
        <v>0</v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1.2379899999999999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A5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FE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165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254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10100101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11111110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245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376</v>
      </c>
    </row>
    <row r="51">
      <c r="A51" s="4">
        <f>'Filtered Data'!A50</f>
        <v>1.2384660000000001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1D</v>
      </c>
      <c r="H51" s="4" t="str">
        <f>'Filtered Data'!H50</f>
        <v>0E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1904128</v>
      </c>
      <c r="Q51" s="7">
        <f>IF('Filtered Data'!G50="","",HEX2DEC(G51))</f>
        <v>29</v>
      </c>
      <c r="R51" s="7">
        <f>IF('Filtered Data'!H50="","",HEX2DEC(H51))</f>
        <v>14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11101</v>
      </c>
      <c r="AB51" s="7" t="str">
        <f>IF('Filtered Data'!H50="","",HEX2BIN(H51))</f>
        <v>1110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35</v>
      </c>
      <c r="AL51" s="7" t="str">
        <f>IF('Filtered Data'!H50="","",HEX2OCT(H51))</f>
        <v>16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1.288996</v>
      </c>
      <c r="B52" s="4" t="str">
        <f>'Filtered Data'!B51</f>
        <v/>
      </c>
      <c r="C52" s="4">
        <f>'Filtered Data'!C51</f>
        <v>300</v>
      </c>
      <c r="D52" s="4" t="str">
        <f>'Filtered Data'!D51</f>
        <v/>
      </c>
      <c r="E52" s="4" t="str">
        <f>'Filtered Data'!E51</f>
        <v/>
      </c>
      <c r="F52" s="4">
        <f>'Filtered Data'!F51</f>
        <v>8</v>
      </c>
      <c r="G52" s="4" t="str">
        <f>'Filtered Data'!G51</f>
        <v>03</v>
      </c>
      <c r="H52" s="4" t="str">
        <f>'Filtered Data'!H51</f>
        <v>A5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64</v>
      </c>
      <c r="L52" s="4" t="str">
        <f>'Filtered Data'!L51</f>
        <v>00</v>
      </c>
      <c r="M52" s="4" t="str">
        <f>'Filtered Data'!M51</f>
        <v>64</v>
      </c>
      <c r="N52" s="4" t="str">
        <f>'Filtered Data'!N51</f>
        <v>EF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165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100</v>
      </c>
      <c r="V52" s="7">
        <f>IF('Filtered Data'!L51="","",HEX2DEC(L52))</f>
        <v>0</v>
      </c>
      <c r="W52" s="7">
        <f>IF('Filtered Data'!M51="","",HEX2DEC(M52))</f>
        <v>100</v>
      </c>
      <c r="X52" s="7">
        <f>IF('Filtered Data'!N51="","",HEX2DEC(N52))</f>
        <v>239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10100101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1100100</v>
      </c>
      <c r="AF52" s="7" t="str">
        <f>IF('Filtered Data'!L51="","",HEX2BIN(L52))</f>
        <v>0</v>
      </c>
      <c r="AG52" s="7" t="str">
        <f>IF('Filtered Data'!M51="","",HEX2BIN(M52))</f>
        <v>1100100</v>
      </c>
      <c r="AH52" s="7" t="str">
        <f>IF('Filtered Data'!N51="","",HEX2BIN(N52))</f>
        <v>11101111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245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144</v>
      </c>
      <c r="AP52" s="7" t="str">
        <f>IF('Filtered Data'!L51="","",HEX2OCT(L52))</f>
        <v>0</v>
      </c>
      <c r="AQ52" s="7" t="str">
        <f>IF('Filtered Data'!M51="","",HEX2OCT(M52))</f>
        <v>144</v>
      </c>
      <c r="AR52" s="7" t="str">
        <f>IF('Filtered Data'!N51="","",HEX2OCT(N52))</f>
        <v>357</v>
      </c>
    </row>
    <row r="53">
      <c r="A53" s="4">
        <f>'Filtered Data'!A52</f>
        <v>1.2894639999999999</v>
      </c>
      <c r="B53" s="4" t="str">
        <f>'Filtered Data'!B52</f>
        <v/>
      </c>
      <c r="C53" s="4">
        <f>'Filtered Data'!C52</f>
        <v>301</v>
      </c>
      <c r="D53" s="4" t="str">
        <f>'Filtered Data'!D52</f>
        <v/>
      </c>
      <c r="E53" s="4" t="str">
        <f>'Filtered Data'!E52</f>
        <v/>
      </c>
      <c r="F53" s="4">
        <f>'Filtered Data'!F52</f>
        <v>3</v>
      </c>
      <c r="G53" s="4" t="str">
        <f>'Filtered Data'!G52</f>
        <v>E8</v>
      </c>
      <c r="H53" s="4" t="str">
        <f>'Filtered Data'!H52</f>
        <v>0F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15208192</v>
      </c>
      <c r="Q53" s="7">
        <f>IF('Filtered Data'!G52="","",HEX2DEC(G53))</f>
        <v>232</v>
      </c>
      <c r="R53" s="7">
        <f>IF('Filtered Data'!H52="","",HEX2DEC(H53))</f>
        <v>15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11101000</v>
      </c>
      <c r="AB53" s="7" t="str">
        <f>IF('Filtered Data'!H52="","",HEX2BIN(H53))</f>
        <v>1111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350</v>
      </c>
      <c r="AL53" s="7" t="str">
        <f>IF('Filtered Data'!H52="","",HEX2OCT(H53))</f>
        <v>17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>
        <f>'Filtered Data'!A53</f>
        <v>1.339</v>
      </c>
      <c r="B54" s="4" t="str">
        <f>'Filtered Data'!B53</f>
        <v/>
      </c>
      <c r="C54" s="4">
        <f>'Filtered Data'!C53</f>
        <v>300</v>
      </c>
      <c r="D54" s="4" t="str">
        <f>'Filtered Data'!D53</f>
        <v/>
      </c>
      <c r="E54" s="4" t="str">
        <f>'Filtered Data'!E53</f>
        <v/>
      </c>
      <c r="F54" s="4">
        <f>'Filtered Data'!F53</f>
        <v>8</v>
      </c>
      <c r="G54" s="4" t="str">
        <f>'Filtered Data'!G53</f>
        <v>03</v>
      </c>
      <c r="H54" s="4" t="str">
        <f>'Filtered Data'!H53</f>
        <v>A5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64</v>
      </c>
      <c r="L54" s="4" t="str">
        <f>'Filtered Data'!L53</f>
        <v>00</v>
      </c>
      <c r="M54" s="4" t="str">
        <f>'Filtered Data'!M53</f>
        <v>64</v>
      </c>
      <c r="N54" s="4" t="str">
        <f>'Filtered Data'!N53</f>
        <v>70</v>
      </c>
      <c r="P54" s="6" t="e">
        <f t="shared" si="3"/>
        <v>#NUM!</v>
      </c>
      <c r="Q54" s="7">
        <f>IF('Filtered Data'!G53="","",HEX2DEC(G54))</f>
        <v>3</v>
      </c>
      <c r="R54" s="7">
        <f>IF('Filtered Data'!H53="","",HEX2DEC(H54))</f>
        <v>165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100</v>
      </c>
      <c r="V54" s="7">
        <f>IF('Filtered Data'!L53="","",HEX2DEC(L54))</f>
        <v>0</v>
      </c>
      <c r="W54" s="7">
        <f>IF('Filtered Data'!M53="","",HEX2DEC(M54))</f>
        <v>100</v>
      </c>
      <c r="X54" s="7">
        <f>IF('Filtered Data'!N53="","",HEX2DEC(N54))</f>
        <v>112</v>
      </c>
      <c r="Y54" s="7"/>
      <c r="Z54" s="8" t="e">
        <f t="shared" si="4"/>
        <v>#NUM!</v>
      </c>
      <c r="AA54" s="7" t="str">
        <f>IF('Filtered Data'!G53="","",HEX2BIN(G54))</f>
        <v>11</v>
      </c>
      <c r="AB54" s="7" t="str">
        <f>IF('Filtered Data'!H53="","",HEX2BIN(H54))</f>
        <v>10100101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1100100</v>
      </c>
      <c r="AF54" s="7" t="str">
        <f>IF('Filtered Data'!L53="","",HEX2BIN(L54))</f>
        <v>0</v>
      </c>
      <c r="AG54" s="7" t="str">
        <f>IF('Filtered Data'!M53="","",HEX2BIN(M54))</f>
        <v>1100100</v>
      </c>
      <c r="AH54" s="7" t="str">
        <f>IF('Filtered Data'!N53="","",HEX2BIN(N54))</f>
        <v>1110000</v>
      </c>
      <c r="AI54" s="7"/>
      <c r="AJ54" s="8" t="e">
        <f t="shared" si="5"/>
        <v>#NUM!</v>
      </c>
      <c r="AK54" s="7" t="str">
        <f>IF('Filtered Data'!G53="","",HEX2OCT(G54))</f>
        <v>3</v>
      </c>
      <c r="AL54" s="7" t="str">
        <f>IF('Filtered Data'!H53="","",HEX2OCT(H54))</f>
        <v>245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144</v>
      </c>
      <c r="AP54" s="7" t="str">
        <f>IF('Filtered Data'!L53="","",HEX2OCT(L54))</f>
        <v>0</v>
      </c>
      <c r="AQ54" s="7" t="str">
        <f>IF('Filtered Data'!M53="","",HEX2OCT(M54))</f>
        <v>144</v>
      </c>
      <c r="AR54" s="7" t="str">
        <f>IF('Filtered Data'!N53="","",HEX2OCT(N54))</f>
        <v>160</v>
      </c>
    </row>
    <row r="55">
      <c r="A55" s="4">
        <f>'Filtered Data'!A54</f>
        <v>1.339472</v>
      </c>
      <c r="B55" s="4" t="str">
        <f>'Filtered Data'!B54</f>
        <v/>
      </c>
      <c r="C55" s="4">
        <f>'Filtered Data'!C54</f>
        <v>301</v>
      </c>
      <c r="D55" s="4" t="str">
        <f>'Filtered Data'!D54</f>
        <v/>
      </c>
      <c r="E55" s="4" t="str">
        <f>'Filtered Data'!E54</f>
        <v/>
      </c>
      <c r="F55" s="4">
        <f>'Filtered Data'!F54</f>
        <v>3</v>
      </c>
      <c r="G55" s="4" t="str">
        <f>'Filtered Data'!G54</f>
        <v>E2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14811136</v>
      </c>
      <c r="Q55" s="7">
        <f>IF('Filtered Data'!G54="","",HEX2DEC(G55))</f>
        <v>226</v>
      </c>
      <c r="R55" s="7">
        <f>IF('Filtered Data'!H54="","",HEX2DEC(H55))</f>
        <v>0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11100010</v>
      </c>
      <c r="AB55" s="7" t="str">
        <f>IF('Filtered Data'!H54="","",HEX2BIN(H55))</f>
        <v>0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342</v>
      </c>
      <c r="AL55" s="7" t="str">
        <f>IF('Filtered Data'!H54="","",HEX2OCT(H55))</f>
        <v>0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1.3890070000000001</v>
      </c>
      <c r="B56" s="4" t="str">
        <f>'Filtered Data'!B55</f>
        <v/>
      </c>
      <c r="C56" s="4">
        <f>'Filtered Data'!C55</f>
        <v>300</v>
      </c>
      <c r="D56" s="4" t="str">
        <f>'Filtered Data'!D55</f>
        <v/>
      </c>
      <c r="E56" s="4" t="str">
        <f>'Filtered Data'!E55</f>
        <v/>
      </c>
      <c r="F56" s="4">
        <f>'Filtered Data'!F55</f>
        <v>8</v>
      </c>
      <c r="G56" s="4" t="str">
        <f>'Filtered Data'!G55</f>
        <v>03</v>
      </c>
      <c r="H56" s="4" t="str">
        <f>'Filtered Data'!H55</f>
        <v>A5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64</v>
      </c>
      <c r="L56" s="4" t="str">
        <f>'Filtered Data'!L55</f>
        <v>00</v>
      </c>
      <c r="M56" s="4" t="str">
        <f>'Filtered Data'!M55</f>
        <v>64</v>
      </c>
      <c r="N56" s="4" t="str">
        <f>'Filtered Data'!N55</f>
        <v>61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165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100</v>
      </c>
      <c r="V56" s="7">
        <f>IF('Filtered Data'!L55="","",HEX2DEC(L56))</f>
        <v>0</v>
      </c>
      <c r="W56" s="7">
        <f>IF('Filtered Data'!M55="","",HEX2DEC(M56))</f>
        <v>100</v>
      </c>
      <c r="X56" s="7">
        <f>IF('Filtered Data'!N55="","",HEX2DEC(N56))</f>
        <v>97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10100101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1100100</v>
      </c>
      <c r="AF56" s="7" t="str">
        <f>IF('Filtered Data'!L55="","",HEX2BIN(L56))</f>
        <v>0</v>
      </c>
      <c r="AG56" s="7" t="str">
        <f>IF('Filtered Data'!M55="","",HEX2BIN(M56))</f>
        <v>1100100</v>
      </c>
      <c r="AH56" s="7" t="str">
        <f>IF('Filtered Data'!N55="","",HEX2BIN(N56))</f>
        <v>1100001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245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144</v>
      </c>
      <c r="AP56" s="7" t="str">
        <f>IF('Filtered Data'!L55="","",HEX2OCT(L56))</f>
        <v>0</v>
      </c>
      <c r="AQ56" s="7" t="str">
        <f>IF('Filtered Data'!M55="","",HEX2OCT(M56))</f>
        <v>144</v>
      </c>
      <c r="AR56" s="7" t="str">
        <f>IF('Filtered Data'!N55="","",HEX2OCT(N56))</f>
        <v>141</v>
      </c>
    </row>
    <row r="57">
      <c r="A57" s="4">
        <f>'Filtered Data'!A56</f>
        <v>1.3894709999999999</v>
      </c>
      <c r="B57" s="4" t="str">
        <f>'Filtered Data'!B56</f>
        <v/>
      </c>
      <c r="C57" s="4">
        <f>'Filtered Data'!C56</f>
        <v>301</v>
      </c>
      <c r="D57" s="4" t="str">
        <f>'Filtered Data'!D56</f>
        <v/>
      </c>
      <c r="E57" s="4" t="str">
        <f>'Filtered Data'!E56</f>
        <v/>
      </c>
      <c r="F57" s="4">
        <f>'Filtered Data'!F56</f>
        <v>3</v>
      </c>
      <c r="G57" s="4" t="str">
        <f>'Filtered Data'!G56</f>
        <v>B3</v>
      </c>
      <c r="H57" s="4" t="str">
        <f>'Filtered Data'!H56</f>
        <v>01</v>
      </c>
      <c r="I57" s="4" t="str">
        <f>'Filtered Data'!I56</f>
        <v>00</v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11731200</v>
      </c>
      <c r="Q57" s="7">
        <f>IF('Filtered Data'!G56="","",HEX2DEC(G57))</f>
        <v>179</v>
      </c>
      <c r="R57" s="7">
        <f>IF('Filtered Data'!H56="","",HEX2DEC(H57))</f>
        <v>1</v>
      </c>
      <c r="S57" s="7">
        <f>IF('Filtered Data'!I56="","",HEX2DEC(I57))</f>
        <v>0</v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e">
        <f t="shared" si="4"/>
        <v>#NUM!</v>
      </c>
      <c r="AA57" s="7" t="str">
        <f>IF('Filtered Data'!G56="","",HEX2BIN(G57))</f>
        <v>10110011</v>
      </c>
      <c r="AB57" s="7" t="str">
        <f>IF('Filtered Data'!H56="","",HEX2BIN(H57))</f>
        <v>1</v>
      </c>
      <c r="AC57" s="7" t="str">
        <f>IF('Filtered Data'!I56="","",HEX2BIN(I57))</f>
        <v>0</v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e">
        <f t="shared" si="5"/>
        <v>#NUM!</v>
      </c>
      <c r="AK57" s="7" t="str">
        <f>IF('Filtered Data'!G56="","",HEX2OCT(G57))</f>
        <v>263</v>
      </c>
      <c r="AL57" s="7" t="str">
        <f>IF('Filtered Data'!H56="","",HEX2OCT(H57))</f>
        <v>1</v>
      </c>
      <c r="AM57" s="7" t="str">
        <f>IF('Filtered Data'!I56="","",HEX2OCT(I57))</f>
        <v>0</v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>
        <f>'Filtered Data'!A57</f>
        <v>1.4390099999999999</v>
      </c>
      <c r="B58" s="4" t="str">
        <f>'Filtered Data'!B57</f>
        <v/>
      </c>
      <c r="C58" s="4">
        <f>'Filtered Data'!C57</f>
        <v>300</v>
      </c>
      <c r="D58" s="4" t="str">
        <f>'Filtered Data'!D57</f>
        <v/>
      </c>
      <c r="E58" s="4" t="str">
        <f>'Filtered Data'!E57</f>
        <v/>
      </c>
      <c r="F58" s="4">
        <f>'Filtered Data'!F57</f>
        <v>8</v>
      </c>
      <c r="G58" s="4" t="str">
        <f>'Filtered Data'!G57</f>
        <v>03</v>
      </c>
      <c r="H58" s="4" t="str">
        <f>'Filtered Data'!H57</f>
        <v>A5</v>
      </c>
      <c r="I58" s="4" t="str">
        <f>'Filtered Data'!I57</f>
        <v>64</v>
      </c>
      <c r="J58" s="4" t="str">
        <f>'Filtered Data'!J57</f>
        <v>5A</v>
      </c>
      <c r="K58" s="4" t="str">
        <f>'Filtered Data'!K57</f>
        <v>64</v>
      </c>
      <c r="L58" s="4" t="str">
        <f>'Filtered Data'!L57</f>
        <v>00</v>
      </c>
      <c r="M58" s="4" t="str">
        <f>'Filtered Data'!M57</f>
        <v>64</v>
      </c>
      <c r="N58" s="4" t="str">
        <f>'Filtered Data'!N57</f>
        <v>72</v>
      </c>
      <c r="P58" s="6" t="e">
        <f t="shared" si="3"/>
        <v>#NUM!</v>
      </c>
      <c r="Q58" s="7">
        <f>IF('Filtered Data'!G57="","",HEX2DEC(G58))</f>
        <v>3</v>
      </c>
      <c r="R58" s="7">
        <f>IF('Filtered Data'!H57="","",HEX2DEC(H58))</f>
        <v>165</v>
      </c>
      <c r="S58" s="7">
        <f>IF('Filtered Data'!I57="","",HEX2DEC(I58))</f>
        <v>100</v>
      </c>
      <c r="T58" s="7">
        <f>IF('Filtered Data'!J57="","",HEX2DEC(J58))</f>
        <v>90</v>
      </c>
      <c r="U58" s="7">
        <f>IF('Filtered Data'!K57="","",HEX2DEC(K58))</f>
        <v>100</v>
      </c>
      <c r="V58" s="7">
        <f>IF('Filtered Data'!L57="","",HEX2DEC(L58))</f>
        <v>0</v>
      </c>
      <c r="W58" s="7">
        <f>IF('Filtered Data'!M57="","",HEX2DEC(M58))</f>
        <v>100</v>
      </c>
      <c r="X58" s="7">
        <f>IF('Filtered Data'!N57="","",HEX2DEC(N58))</f>
        <v>114</v>
      </c>
      <c r="Y58" s="7"/>
      <c r="Z58" s="8" t="e">
        <f t="shared" si="4"/>
        <v>#NUM!</v>
      </c>
      <c r="AA58" s="7" t="str">
        <f>IF('Filtered Data'!G57="","",HEX2BIN(G58))</f>
        <v>11</v>
      </c>
      <c r="AB58" s="7" t="str">
        <f>IF('Filtered Data'!H57="","",HEX2BIN(H58))</f>
        <v>10100101</v>
      </c>
      <c r="AC58" s="7" t="str">
        <f>IF('Filtered Data'!I57="","",HEX2BIN(I58))</f>
        <v>1100100</v>
      </c>
      <c r="AD58" s="7" t="str">
        <f>IF('Filtered Data'!J57="","",HEX2BIN(J58))</f>
        <v>1011010</v>
      </c>
      <c r="AE58" s="7" t="str">
        <f>IF('Filtered Data'!K57="","",HEX2BIN(K58))</f>
        <v>1100100</v>
      </c>
      <c r="AF58" s="7" t="str">
        <f>IF('Filtered Data'!L57="","",HEX2BIN(L58))</f>
        <v>0</v>
      </c>
      <c r="AG58" s="7" t="str">
        <f>IF('Filtered Data'!M57="","",HEX2BIN(M58))</f>
        <v>1100100</v>
      </c>
      <c r="AH58" s="7" t="str">
        <f>IF('Filtered Data'!N57="","",HEX2BIN(N58))</f>
        <v>1110010</v>
      </c>
      <c r="AI58" s="7"/>
      <c r="AJ58" s="8" t="e">
        <f t="shared" si="5"/>
        <v>#NUM!</v>
      </c>
      <c r="AK58" s="7" t="str">
        <f>IF('Filtered Data'!G57="","",HEX2OCT(G58))</f>
        <v>3</v>
      </c>
      <c r="AL58" s="7" t="str">
        <f>IF('Filtered Data'!H57="","",HEX2OCT(H58))</f>
        <v>245</v>
      </c>
      <c r="AM58" s="7" t="str">
        <f>IF('Filtered Data'!I57="","",HEX2OCT(I58))</f>
        <v>144</v>
      </c>
      <c r="AN58" s="7" t="str">
        <f>IF('Filtered Data'!J57="","",HEX2OCT(J58))</f>
        <v>132</v>
      </c>
      <c r="AO58" s="7" t="str">
        <f>IF('Filtered Data'!K57="","",HEX2OCT(K58))</f>
        <v>144</v>
      </c>
      <c r="AP58" s="7" t="str">
        <f>IF('Filtered Data'!L57="","",HEX2OCT(L58))</f>
        <v>0</v>
      </c>
      <c r="AQ58" s="7" t="str">
        <f>IF('Filtered Data'!M57="","",HEX2OCT(M58))</f>
        <v>144</v>
      </c>
      <c r="AR58" s="7" t="str">
        <f>IF('Filtered Data'!N57="","",HEX2OCT(N58))</f>
        <v>162</v>
      </c>
    </row>
    <row r="59">
      <c r="A59" s="4">
        <f>'Filtered Data'!A58</f>
        <v>1.4394739999999999</v>
      </c>
      <c r="B59" s="4" t="str">
        <f>'Filtered Data'!B58</f>
        <v/>
      </c>
      <c r="C59" s="4">
        <f>'Filtered Data'!C58</f>
        <v>301</v>
      </c>
      <c r="D59" s="4" t="str">
        <f>'Filtered Data'!D58</f>
        <v/>
      </c>
      <c r="E59" s="4" t="str">
        <f>'Filtered Data'!E58</f>
        <v/>
      </c>
      <c r="F59" s="4">
        <f>'Filtered Data'!F58</f>
        <v>3</v>
      </c>
      <c r="G59" s="4" t="str">
        <f>'Filtered Data'!G58</f>
        <v>6B</v>
      </c>
      <c r="H59" s="4" t="str">
        <f>'Filtered Data'!H58</f>
        <v>02</v>
      </c>
      <c r="I59" s="4" t="str">
        <f>'Filtered Data'!I58</f>
        <v>00</v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7012864</v>
      </c>
      <c r="Q59" s="7">
        <f>IF('Filtered Data'!G58="","",HEX2DEC(G59))</f>
        <v>107</v>
      </c>
      <c r="R59" s="7">
        <f>IF('Filtered Data'!H58="","",HEX2DEC(H59))</f>
        <v>2</v>
      </c>
      <c r="S59" s="7">
        <f>IF('Filtered Data'!I58="","",HEX2DEC(I59))</f>
        <v>0</v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1101011</v>
      </c>
      <c r="AB59" s="7" t="str">
        <f>IF('Filtered Data'!H58="","",HEX2BIN(H59))</f>
        <v>10</v>
      </c>
      <c r="AC59" s="7" t="str">
        <f>IF('Filtered Data'!I58="","",HEX2BIN(I59))</f>
        <v>0</v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153</v>
      </c>
      <c r="AL59" s="7" t="str">
        <f>IF('Filtered Data'!H58="","",HEX2OCT(H59))</f>
        <v>2</v>
      </c>
      <c r="AM59" s="7" t="str">
        <f>IF('Filtered Data'!I58="","",HEX2OCT(I59))</f>
        <v>0</v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1.489017</v>
      </c>
      <c r="B60" s="4" t="str">
        <f>'Filtered Data'!B59</f>
        <v/>
      </c>
      <c r="C60" s="4">
        <f>'Filtered Data'!C59</f>
        <v>300</v>
      </c>
      <c r="D60" s="4" t="str">
        <f>'Filtered Data'!D59</f>
        <v/>
      </c>
      <c r="E60" s="4" t="str">
        <f>'Filtered Data'!E59</f>
        <v/>
      </c>
      <c r="F60" s="4">
        <f>'Filtered Data'!F59</f>
        <v>8</v>
      </c>
      <c r="G60" s="4" t="str">
        <f>'Filtered Data'!G59</f>
        <v>03</v>
      </c>
      <c r="H60" s="4" t="str">
        <f>'Filtered Data'!H59</f>
        <v>A5</v>
      </c>
      <c r="I60" s="4" t="str">
        <f>'Filtered Data'!I59</f>
        <v>64</v>
      </c>
      <c r="J60" s="4" t="str">
        <f>'Filtered Data'!J59</f>
        <v>5A</v>
      </c>
      <c r="K60" s="4" t="str">
        <f>'Filtered Data'!K59</f>
        <v>64</v>
      </c>
      <c r="L60" s="4" t="str">
        <f>'Filtered Data'!L59</f>
        <v>00</v>
      </c>
      <c r="M60" s="4" t="str">
        <f>'Filtered Data'!M59</f>
        <v>64</v>
      </c>
      <c r="N60" s="4" t="str">
        <f>'Filtered Data'!N59</f>
        <v>63</v>
      </c>
      <c r="P60" s="6" t="e">
        <f t="shared" si="3"/>
        <v>#NUM!</v>
      </c>
      <c r="Q60" s="7">
        <f>IF('Filtered Data'!G59="","",HEX2DEC(G60))</f>
        <v>3</v>
      </c>
      <c r="R60" s="7">
        <f>IF('Filtered Data'!H59="","",HEX2DEC(H60))</f>
        <v>165</v>
      </c>
      <c r="S60" s="7">
        <f>IF('Filtered Data'!I59="","",HEX2DEC(I60))</f>
        <v>100</v>
      </c>
      <c r="T60" s="7">
        <f>IF('Filtered Data'!J59="","",HEX2DEC(J60))</f>
        <v>90</v>
      </c>
      <c r="U60" s="7">
        <f>IF('Filtered Data'!K59="","",HEX2DEC(K60))</f>
        <v>100</v>
      </c>
      <c r="V60" s="7">
        <f>IF('Filtered Data'!L59="","",HEX2DEC(L60))</f>
        <v>0</v>
      </c>
      <c r="W60" s="7">
        <f>IF('Filtered Data'!M59="","",HEX2DEC(M60))</f>
        <v>100</v>
      </c>
      <c r="X60" s="7">
        <f>IF('Filtered Data'!N59="","",HEX2DEC(N60))</f>
        <v>99</v>
      </c>
      <c r="Y60" s="7"/>
      <c r="Z60" s="8" t="e">
        <f t="shared" si="4"/>
        <v>#NUM!</v>
      </c>
      <c r="AA60" s="7" t="str">
        <f>IF('Filtered Data'!G59="","",HEX2BIN(G60))</f>
        <v>11</v>
      </c>
      <c r="AB60" s="7" t="str">
        <f>IF('Filtered Data'!H59="","",HEX2BIN(H60))</f>
        <v>10100101</v>
      </c>
      <c r="AC60" s="7" t="str">
        <f>IF('Filtered Data'!I59="","",HEX2BIN(I60))</f>
        <v>1100100</v>
      </c>
      <c r="AD60" s="7" t="str">
        <f>IF('Filtered Data'!J59="","",HEX2BIN(J60))</f>
        <v>1011010</v>
      </c>
      <c r="AE60" s="7" t="str">
        <f>IF('Filtered Data'!K59="","",HEX2BIN(K60))</f>
        <v>1100100</v>
      </c>
      <c r="AF60" s="7" t="str">
        <f>IF('Filtered Data'!L59="","",HEX2BIN(L60))</f>
        <v>0</v>
      </c>
      <c r="AG60" s="7" t="str">
        <f>IF('Filtered Data'!M59="","",HEX2BIN(M60))</f>
        <v>1100100</v>
      </c>
      <c r="AH60" s="7" t="str">
        <f>IF('Filtered Data'!N59="","",HEX2BIN(N60))</f>
        <v>1100011</v>
      </c>
      <c r="AI60" s="7"/>
      <c r="AJ60" s="8" t="e">
        <f t="shared" si="5"/>
        <v>#NUM!</v>
      </c>
      <c r="AK60" s="7" t="str">
        <f>IF('Filtered Data'!G59="","",HEX2OCT(G60))</f>
        <v>3</v>
      </c>
      <c r="AL60" s="7" t="str">
        <f>IF('Filtered Data'!H59="","",HEX2OCT(H60))</f>
        <v>245</v>
      </c>
      <c r="AM60" s="7" t="str">
        <f>IF('Filtered Data'!I59="","",HEX2OCT(I60))</f>
        <v>144</v>
      </c>
      <c r="AN60" s="7" t="str">
        <f>IF('Filtered Data'!J59="","",HEX2OCT(J60))</f>
        <v>132</v>
      </c>
      <c r="AO60" s="7" t="str">
        <f>IF('Filtered Data'!K59="","",HEX2OCT(K60))</f>
        <v>144</v>
      </c>
      <c r="AP60" s="7" t="str">
        <f>IF('Filtered Data'!L59="","",HEX2OCT(L60))</f>
        <v>0</v>
      </c>
      <c r="AQ60" s="7" t="str">
        <f>IF('Filtered Data'!M59="","",HEX2OCT(M60))</f>
        <v>144</v>
      </c>
      <c r="AR60" s="7" t="str">
        <f>IF('Filtered Data'!N59="","",HEX2OCT(N60))</f>
        <v>143</v>
      </c>
    </row>
    <row r="61">
      <c r="A61" s="4">
        <f>'Filtered Data'!A60</f>
        <v>1.4894810000000001</v>
      </c>
      <c r="B61" s="4" t="str">
        <f>'Filtered Data'!B60</f>
        <v/>
      </c>
      <c r="C61" s="4">
        <f>'Filtered Data'!C60</f>
        <v>301</v>
      </c>
      <c r="D61" s="4" t="str">
        <f>'Filtered Data'!D60</f>
        <v/>
      </c>
      <c r="E61" s="4" t="str">
        <f>'Filtered Data'!E60</f>
        <v/>
      </c>
      <c r="F61" s="4">
        <f>'Filtered Data'!F60</f>
        <v>3</v>
      </c>
      <c r="G61" s="4" t="str">
        <f>'Filtered Data'!G60</f>
        <v>96</v>
      </c>
      <c r="H61" s="4" t="str">
        <f>'Filtered Data'!H60</f>
        <v>03</v>
      </c>
      <c r="I61" s="4" t="str">
        <f>'Filtered Data'!I60</f>
        <v>00</v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9831168</v>
      </c>
      <c r="Q61" s="7">
        <f>IF('Filtered Data'!G60="","",HEX2DEC(G61))</f>
        <v>150</v>
      </c>
      <c r="R61" s="7">
        <f>IF('Filtered Data'!H60="","",HEX2DEC(H61))</f>
        <v>3</v>
      </c>
      <c r="S61" s="7">
        <f>IF('Filtered Data'!I60="","",HEX2DEC(I61))</f>
        <v>0</v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e">
        <f t="shared" si="4"/>
        <v>#NUM!</v>
      </c>
      <c r="AA61" s="7" t="str">
        <f>IF('Filtered Data'!G60="","",HEX2BIN(G61))</f>
        <v>10010110</v>
      </c>
      <c r="AB61" s="7" t="str">
        <f>IF('Filtered Data'!H60="","",HEX2BIN(H61))</f>
        <v>11</v>
      </c>
      <c r="AC61" s="7" t="str">
        <f>IF('Filtered Data'!I60="","",HEX2BIN(I61))</f>
        <v>0</v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e">
        <f t="shared" si="5"/>
        <v>#NUM!</v>
      </c>
      <c r="AK61" s="7" t="str">
        <f>IF('Filtered Data'!G60="","",HEX2OCT(G61))</f>
        <v>226</v>
      </c>
      <c r="AL61" s="7" t="str">
        <f>IF('Filtered Data'!H60="","",HEX2OCT(H61))</f>
        <v>3</v>
      </c>
      <c r="AM61" s="7" t="str">
        <f>IF('Filtered Data'!I60="","",HEX2OCT(I61))</f>
        <v>0</v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>
        <f>'Filtered Data'!A61</f>
        <v>1.5390189999999999</v>
      </c>
      <c r="B62" s="4" t="str">
        <f>'Filtered Data'!B61</f>
        <v/>
      </c>
      <c r="C62" s="4">
        <f>'Filtered Data'!C61</f>
        <v>300</v>
      </c>
      <c r="D62" s="4" t="str">
        <f>'Filtered Data'!D61</f>
        <v/>
      </c>
      <c r="E62" s="4" t="str">
        <f>'Filtered Data'!E61</f>
        <v/>
      </c>
      <c r="F62" s="4">
        <f>'Filtered Data'!F61</f>
        <v>8</v>
      </c>
      <c r="G62" s="4" t="str">
        <f>'Filtered Data'!G61</f>
        <v>03</v>
      </c>
      <c r="H62" s="4" t="str">
        <f>'Filtered Data'!H61</f>
        <v>A5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64</v>
      </c>
      <c r="L62" s="4" t="str">
        <f>'Filtered Data'!L61</f>
        <v>00</v>
      </c>
      <c r="M62" s="4" t="str">
        <f>'Filtered Data'!M61</f>
        <v>64</v>
      </c>
      <c r="N62" s="4" t="str">
        <f>'Filtered Data'!N61</f>
        <v>74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165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100</v>
      </c>
      <c r="V62" s="7">
        <f>IF('Filtered Data'!L61="","",HEX2DEC(L62))</f>
        <v>0</v>
      </c>
      <c r="W62" s="7">
        <f>IF('Filtered Data'!M61="","",HEX2DEC(M62))</f>
        <v>100</v>
      </c>
      <c r="X62" s="7">
        <f>IF('Filtered Data'!N61="","",HEX2DEC(N62))</f>
        <v>116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10100101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1100100</v>
      </c>
      <c r="AF62" s="7" t="str">
        <f>IF('Filtered Data'!L61="","",HEX2BIN(L62))</f>
        <v>0</v>
      </c>
      <c r="AG62" s="7" t="str">
        <f>IF('Filtered Data'!M61="","",HEX2BIN(M62))</f>
        <v>1100100</v>
      </c>
      <c r="AH62" s="7" t="str">
        <f>IF('Filtered Data'!N61="","",HEX2BIN(N62))</f>
        <v>1110100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245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144</v>
      </c>
      <c r="AP62" s="7" t="str">
        <f>IF('Filtered Data'!L61="","",HEX2OCT(L62))</f>
        <v>0</v>
      </c>
      <c r="AQ62" s="7" t="str">
        <f>IF('Filtered Data'!M61="","",HEX2OCT(M62))</f>
        <v>144</v>
      </c>
      <c r="AR62" s="7" t="str">
        <f>IF('Filtered Data'!N61="","",HEX2OCT(N62))</f>
        <v>164</v>
      </c>
    </row>
    <row r="63">
      <c r="A63" s="4">
        <f>'Filtered Data'!A62</f>
        <v>1.5394829999999999</v>
      </c>
      <c r="B63" s="4" t="str">
        <f>'Filtered Data'!B62</f>
        <v/>
      </c>
      <c r="C63" s="4">
        <f>'Filtered Data'!C62</f>
        <v>301</v>
      </c>
      <c r="D63" s="4" t="str">
        <f>'Filtered Data'!D62</f>
        <v/>
      </c>
      <c r="E63" s="4" t="str">
        <f>'Filtered Data'!E62</f>
        <v/>
      </c>
      <c r="F63" s="4">
        <f>'Filtered Data'!F62</f>
        <v>3</v>
      </c>
      <c r="G63" s="4" t="str">
        <f>'Filtered Data'!G62</f>
        <v>03</v>
      </c>
      <c r="H63" s="4" t="str">
        <f>'Filtered Data'!H62</f>
        <v>04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197632</v>
      </c>
      <c r="Q63" s="7">
        <f>IF('Filtered Data'!G62="","",HEX2DEC(G63))</f>
        <v>3</v>
      </c>
      <c r="R63" s="7">
        <f>IF('Filtered Data'!H62="","",HEX2DEC(H63))</f>
        <v>4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11</v>
      </c>
      <c r="AB63" s="7" t="str">
        <f>IF('Filtered Data'!H62="","",HEX2BIN(H63))</f>
        <v>100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3</v>
      </c>
      <c r="AL63" s="7" t="str">
        <f>IF('Filtered Data'!H62="","",HEX2OCT(H63))</f>
        <v>4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1.589026</v>
      </c>
      <c r="B64" s="4" t="str">
        <f>'Filtered Data'!B63</f>
        <v/>
      </c>
      <c r="C64" s="4">
        <f>'Filtered Data'!C63</f>
        <v>300</v>
      </c>
      <c r="D64" s="4" t="str">
        <f>'Filtered Data'!D63</f>
        <v/>
      </c>
      <c r="E64" s="4" t="str">
        <f>'Filtered Data'!E63</f>
        <v/>
      </c>
      <c r="F64" s="4">
        <f>'Filtered Data'!F63</f>
        <v>8</v>
      </c>
      <c r="G64" s="4" t="str">
        <f>'Filtered Data'!G63</f>
        <v>03</v>
      </c>
      <c r="H64" s="4" t="str">
        <f>'Filtered Data'!H63</f>
        <v>A5</v>
      </c>
      <c r="I64" s="4" t="str">
        <f>'Filtered Data'!I63</f>
        <v>64</v>
      </c>
      <c r="J64" s="4" t="str">
        <f>'Filtered Data'!J63</f>
        <v>5A</v>
      </c>
      <c r="K64" s="4" t="str">
        <f>'Filtered Data'!K63</f>
        <v>64</v>
      </c>
      <c r="L64" s="4" t="str">
        <f>'Filtered Data'!L63</f>
        <v>00</v>
      </c>
      <c r="M64" s="4" t="str">
        <f>'Filtered Data'!M63</f>
        <v>64</v>
      </c>
      <c r="N64" s="4" t="str">
        <f>'Filtered Data'!N63</f>
        <v>65</v>
      </c>
      <c r="P64" s="6" t="e">
        <f t="shared" si="3"/>
        <v>#NUM!</v>
      </c>
      <c r="Q64" s="7">
        <f>IF('Filtered Data'!G63="","",HEX2DEC(G64))</f>
        <v>3</v>
      </c>
      <c r="R64" s="7">
        <f>IF('Filtered Data'!H63="","",HEX2DEC(H64))</f>
        <v>165</v>
      </c>
      <c r="S64" s="7">
        <f>IF('Filtered Data'!I63="","",HEX2DEC(I64))</f>
        <v>100</v>
      </c>
      <c r="T64" s="7">
        <f>IF('Filtered Data'!J63="","",HEX2DEC(J64))</f>
        <v>90</v>
      </c>
      <c r="U64" s="7">
        <f>IF('Filtered Data'!K63="","",HEX2DEC(K64))</f>
        <v>100</v>
      </c>
      <c r="V64" s="7">
        <f>IF('Filtered Data'!L63="","",HEX2DEC(L64))</f>
        <v>0</v>
      </c>
      <c r="W64" s="7">
        <f>IF('Filtered Data'!M63="","",HEX2DEC(M64))</f>
        <v>100</v>
      </c>
      <c r="X64" s="7">
        <f>IF('Filtered Data'!N63="","",HEX2DEC(N64))</f>
        <v>101</v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10100101</v>
      </c>
      <c r="AC64" s="7" t="str">
        <f>IF('Filtered Data'!I63="","",HEX2BIN(I64))</f>
        <v>1100100</v>
      </c>
      <c r="AD64" s="7" t="str">
        <f>IF('Filtered Data'!J63="","",HEX2BIN(J64))</f>
        <v>1011010</v>
      </c>
      <c r="AE64" s="7" t="str">
        <f>IF('Filtered Data'!K63="","",HEX2BIN(K64))</f>
        <v>1100100</v>
      </c>
      <c r="AF64" s="7" t="str">
        <f>IF('Filtered Data'!L63="","",HEX2BIN(L64))</f>
        <v>0</v>
      </c>
      <c r="AG64" s="7" t="str">
        <f>IF('Filtered Data'!M63="","",HEX2BIN(M64))</f>
        <v>1100100</v>
      </c>
      <c r="AH64" s="7" t="str">
        <f>IF('Filtered Data'!N63="","",HEX2BIN(N64))</f>
        <v>1100101</v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245</v>
      </c>
      <c r="AM64" s="7" t="str">
        <f>IF('Filtered Data'!I63="","",HEX2OCT(I64))</f>
        <v>144</v>
      </c>
      <c r="AN64" s="7" t="str">
        <f>IF('Filtered Data'!J63="","",HEX2OCT(J64))</f>
        <v>132</v>
      </c>
      <c r="AO64" s="7" t="str">
        <f>IF('Filtered Data'!K63="","",HEX2OCT(K64))</f>
        <v>144</v>
      </c>
      <c r="AP64" s="7" t="str">
        <f>IF('Filtered Data'!L63="","",HEX2OCT(L64))</f>
        <v>0</v>
      </c>
      <c r="AQ64" s="7" t="str">
        <f>IF('Filtered Data'!M63="","",HEX2OCT(M64))</f>
        <v>144</v>
      </c>
      <c r="AR64" s="7" t="str">
        <f>IF('Filtered Data'!N63="","",HEX2OCT(N64))</f>
        <v>145</v>
      </c>
    </row>
    <row r="65">
      <c r="A65" s="4">
        <f>'Filtered Data'!A64</f>
        <v>1.5894900000000001</v>
      </c>
      <c r="B65" s="4" t="str">
        <f>'Filtered Data'!B64</f>
        <v/>
      </c>
      <c r="C65" s="4">
        <f>'Filtered Data'!C64</f>
        <v>301</v>
      </c>
      <c r="D65" s="4" t="str">
        <f>'Filtered Data'!D64</f>
        <v/>
      </c>
      <c r="E65" s="4" t="str">
        <f>'Filtered Data'!E64</f>
        <v/>
      </c>
      <c r="F65" s="4">
        <f>'Filtered Data'!F64</f>
        <v>3</v>
      </c>
      <c r="G65" s="4" t="str">
        <f>'Filtered Data'!G64</f>
        <v>54</v>
      </c>
      <c r="H65" s="4" t="str">
        <f>'Filtered Data'!H64</f>
        <v>05</v>
      </c>
      <c r="I65" s="4" t="str">
        <f>'Filtered Data'!I64</f>
        <v>00</v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5506304</v>
      </c>
      <c r="Q65" s="7">
        <f>IF('Filtered Data'!G64="","",HEX2DEC(G65))</f>
        <v>84</v>
      </c>
      <c r="R65" s="7">
        <f>IF('Filtered Data'!H64="","",HEX2DEC(H65))</f>
        <v>5</v>
      </c>
      <c r="S65" s="7">
        <f>IF('Filtered Data'!I64="","",HEX2DEC(I65))</f>
        <v>0</v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1010100</v>
      </c>
      <c r="AB65" s="7" t="str">
        <f>IF('Filtered Data'!H64="","",HEX2BIN(H65))</f>
        <v>101</v>
      </c>
      <c r="AC65" s="7" t="str">
        <f>IF('Filtered Data'!I64="","",HEX2BIN(I65))</f>
        <v>0</v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124</v>
      </c>
      <c r="AL65" s="7" t="str">
        <f>IF('Filtered Data'!H64="","",HEX2OCT(H65))</f>
        <v>5</v>
      </c>
      <c r="AM65" s="7" t="str">
        <f>IF('Filtered Data'!I64="","",HEX2OCT(I65))</f>
        <v>0</v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>
        <f>'Filtered Data'!A65</f>
        <v>1.6390309999999999</v>
      </c>
      <c r="B66" s="4" t="str">
        <f>'Filtered Data'!B65</f>
        <v/>
      </c>
      <c r="C66" s="4">
        <f>'Filtered Data'!C65</f>
        <v>300</v>
      </c>
      <c r="D66" s="4" t="str">
        <f>'Filtered Data'!D65</f>
        <v/>
      </c>
      <c r="E66" s="4" t="str">
        <f>'Filtered Data'!E65</f>
        <v/>
      </c>
      <c r="F66" s="4">
        <f>'Filtered Data'!F65</f>
        <v>8</v>
      </c>
      <c r="G66" s="4" t="str">
        <f>'Filtered Data'!G65</f>
        <v>03</v>
      </c>
      <c r="H66" s="4" t="str">
        <f>'Filtered Data'!H65</f>
        <v>A5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64</v>
      </c>
      <c r="L66" s="4" t="str">
        <f>'Filtered Data'!L65</f>
        <v>00</v>
      </c>
      <c r="M66" s="4" t="str">
        <f>'Filtered Data'!M65</f>
        <v>64</v>
      </c>
      <c r="N66" s="4" t="str">
        <f>'Filtered Data'!N65</f>
        <v>76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165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100</v>
      </c>
      <c r="V66" s="7">
        <f>IF('Filtered Data'!L65="","",HEX2DEC(L66))</f>
        <v>0</v>
      </c>
      <c r="W66" s="7">
        <f>IF('Filtered Data'!M65="","",HEX2DEC(M66))</f>
        <v>100</v>
      </c>
      <c r="X66" s="7">
        <f>IF('Filtered Data'!N65="","",HEX2DEC(N66))</f>
        <v>118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10100101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1100100</v>
      </c>
      <c r="AF66" s="7" t="str">
        <f>IF('Filtered Data'!L65="","",HEX2BIN(L66))</f>
        <v>0</v>
      </c>
      <c r="AG66" s="7" t="str">
        <f>IF('Filtered Data'!M65="","",HEX2BIN(M66))</f>
        <v>1100100</v>
      </c>
      <c r="AH66" s="7" t="str">
        <f>IF('Filtered Data'!N65="","",HEX2BIN(N66))</f>
        <v>1110110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245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144</v>
      </c>
      <c r="AP66" s="7" t="str">
        <f>IF('Filtered Data'!L65="","",HEX2OCT(L66))</f>
        <v>0</v>
      </c>
      <c r="AQ66" s="7" t="str">
        <f>IF('Filtered Data'!M65="","",HEX2OCT(M66))</f>
        <v>144</v>
      </c>
      <c r="AR66" s="7" t="str">
        <f>IF('Filtered Data'!N65="","",HEX2OCT(N66))</f>
        <v>166</v>
      </c>
    </row>
    <row r="67">
      <c r="A67" s="4">
        <f>'Filtered Data'!A66</f>
        <v>1.6395029999999999</v>
      </c>
      <c r="B67" s="4" t="str">
        <f>'Filtered Data'!B66</f>
        <v/>
      </c>
      <c r="C67" s="4">
        <f>'Filtered Data'!C66</f>
        <v>301</v>
      </c>
      <c r="D67" s="4" t="str">
        <f>'Filtered Data'!D66</f>
        <v/>
      </c>
      <c r="E67" s="4" t="str">
        <f>'Filtered Data'!E66</f>
        <v/>
      </c>
      <c r="F67" s="4">
        <f>'Filtered Data'!F66</f>
        <v>3</v>
      </c>
      <c r="G67" s="4" t="str">
        <f>'Filtered Data'!G66</f>
        <v>F5</v>
      </c>
      <c r="H67" s="4" t="str">
        <f>'Filtered Data'!H66</f>
        <v>06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16057856</v>
      </c>
      <c r="Q67" s="7">
        <f>IF('Filtered Data'!G66="","",HEX2DEC(G67))</f>
        <v>245</v>
      </c>
      <c r="R67" s="7">
        <f>IF('Filtered Data'!H66="","",HEX2DEC(H67))</f>
        <v>6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11110101</v>
      </c>
      <c r="AB67" s="7" t="str">
        <f>IF('Filtered Data'!H66="","",HEX2BIN(H67))</f>
        <v>110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365</v>
      </c>
      <c r="AL67" s="7" t="str">
        <f>IF('Filtered Data'!H66="","",HEX2OCT(H67))</f>
        <v>6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1.6890369999999999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A5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67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165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103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10100101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1100111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245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147</v>
      </c>
    </row>
    <row r="69">
      <c r="A69" s="4">
        <f>'Filtered Data'!A68</f>
        <v>1.689505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B8</v>
      </c>
      <c r="H69" s="4" t="str">
        <f>'Filtered Data'!H68</f>
        <v>07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12060416</v>
      </c>
      <c r="Q69" s="7">
        <f>IF('Filtered Data'!G68="","",HEX2DEC(G69))</f>
        <v>184</v>
      </c>
      <c r="R69" s="7">
        <f>IF('Filtered Data'!H68="","",HEX2DEC(H69))</f>
        <v>7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10111000</v>
      </c>
      <c r="AB69" s="7" t="str">
        <f>IF('Filtered Data'!H68="","",HEX2BIN(H69))</f>
        <v>111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270</v>
      </c>
      <c r="AL69" s="7" t="str">
        <f>IF('Filtered Data'!H68="","",HEX2OCT(H69))</f>
        <v>7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1.7390410000000001</v>
      </c>
      <c r="B70" s="4" t="str">
        <f>'Filtered Data'!B69</f>
        <v/>
      </c>
      <c r="C70" s="4">
        <f>'Filtered Data'!C69</f>
        <v>300</v>
      </c>
      <c r="D70" s="4" t="str">
        <f>'Filtered Data'!D69</f>
        <v/>
      </c>
      <c r="E70" s="4" t="str">
        <f>'Filtered Data'!E69</f>
        <v/>
      </c>
      <c r="F70" s="4">
        <f>'Filtered Data'!F69</f>
        <v>8</v>
      </c>
      <c r="G70" s="4" t="str">
        <f>'Filtered Data'!G69</f>
        <v>03</v>
      </c>
      <c r="H70" s="4" t="str">
        <f>'Filtered Data'!H69</f>
        <v>A5</v>
      </c>
      <c r="I70" s="4" t="str">
        <f>'Filtered Data'!I69</f>
        <v>64</v>
      </c>
      <c r="J70" s="4" t="str">
        <f>'Filtered Data'!J69</f>
        <v>5A</v>
      </c>
      <c r="K70" s="4" t="str">
        <f>'Filtered Data'!K69</f>
        <v>64</v>
      </c>
      <c r="L70" s="4" t="str">
        <f>'Filtered Data'!L69</f>
        <v>00</v>
      </c>
      <c r="M70" s="4" t="str">
        <f>'Filtered Data'!M69</f>
        <v>64</v>
      </c>
      <c r="N70" s="4" t="str">
        <f>'Filtered Data'!N69</f>
        <v>F8</v>
      </c>
      <c r="P70" s="6" t="e">
        <f t="shared" si="3"/>
        <v>#NUM!</v>
      </c>
      <c r="Q70" s="7">
        <f>IF('Filtered Data'!G69="","",HEX2DEC(G70))</f>
        <v>3</v>
      </c>
      <c r="R70" s="7">
        <f>IF('Filtered Data'!H69="","",HEX2DEC(H70))</f>
        <v>165</v>
      </c>
      <c r="S70" s="7">
        <f>IF('Filtered Data'!I69="","",HEX2DEC(I70))</f>
        <v>100</v>
      </c>
      <c r="T70" s="7">
        <f>IF('Filtered Data'!J69="","",HEX2DEC(J70))</f>
        <v>90</v>
      </c>
      <c r="U70" s="7">
        <f>IF('Filtered Data'!K69="","",HEX2DEC(K70))</f>
        <v>100</v>
      </c>
      <c r="V70" s="7">
        <f>IF('Filtered Data'!L69="","",HEX2DEC(L70))</f>
        <v>0</v>
      </c>
      <c r="W70" s="7">
        <f>IF('Filtered Data'!M69="","",HEX2DEC(M70))</f>
        <v>100</v>
      </c>
      <c r="X70" s="7">
        <f>IF('Filtered Data'!N69="","",HEX2DEC(N70))</f>
        <v>248</v>
      </c>
      <c r="Y70" s="7"/>
      <c r="Z70" s="8" t="e">
        <f t="shared" si="4"/>
        <v>#NUM!</v>
      </c>
      <c r="AA70" s="7" t="str">
        <f>IF('Filtered Data'!G69="","",HEX2BIN(G70))</f>
        <v>11</v>
      </c>
      <c r="AB70" s="7" t="str">
        <f>IF('Filtered Data'!H69="","",HEX2BIN(H70))</f>
        <v>10100101</v>
      </c>
      <c r="AC70" s="7" t="str">
        <f>IF('Filtered Data'!I69="","",HEX2BIN(I70))</f>
        <v>1100100</v>
      </c>
      <c r="AD70" s="7" t="str">
        <f>IF('Filtered Data'!J69="","",HEX2BIN(J70))</f>
        <v>1011010</v>
      </c>
      <c r="AE70" s="7" t="str">
        <f>IF('Filtered Data'!K69="","",HEX2BIN(K70))</f>
        <v>1100100</v>
      </c>
      <c r="AF70" s="7" t="str">
        <f>IF('Filtered Data'!L69="","",HEX2BIN(L70))</f>
        <v>0</v>
      </c>
      <c r="AG70" s="7" t="str">
        <f>IF('Filtered Data'!M69="","",HEX2BIN(M70))</f>
        <v>1100100</v>
      </c>
      <c r="AH70" s="7" t="str">
        <f>IF('Filtered Data'!N69="","",HEX2BIN(N70))</f>
        <v>11111000</v>
      </c>
      <c r="AI70" s="7"/>
      <c r="AJ70" s="8" t="e">
        <f t="shared" si="5"/>
        <v>#NUM!</v>
      </c>
      <c r="AK70" s="7" t="str">
        <f>IF('Filtered Data'!G69="","",HEX2OCT(G70))</f>
        <v>3</v>
      </c>
      <c r="AL70" s="7" t="str">
        <f>IF('Filtered Data'!H69="","",HEX2OCT(H70))</f>
        <v>245</v>
      </c>
      <c r="AM70" s="7" t="str">
        <f>IF('Filtered Data'!I69="","",HEX2OCT(I70))</f>
        <v>144</v>
      </c>
      <c r="AN70" s="7" t="str">
        <f>IF('Filtered Data'!J69="","",HEX2OCT(J70))</f>
        <v>132</v>
      </c>
      <c r="AO70" s="7" t="str">
        <f>IF('Filtered Data'!K69="","",HEX2OCT(K70))</f>
        <v>144</v>
      </c>
      <c r="AP70" s="7" t="str">
        <f>IF('Filtered Data'!L69="","",HEX2OCT(L70))</f>
        <v>0</v>
      </c>
      <c r="AQ70" s="7" t="str">
        <f>IF('Filtered Data'!M69="","",HEX2OCT(M70))</f>
        <v>144</v>
      </c>
      <c r="AR70" s="7" t="str">
        <f>IF('Filtered Data'!N69="","",HEX2OCT(N70))</f>
        <v>370</v>
      </c>
    </row>
    <row r="71">
      <c r="A71" s="4">
        <f>'Filtered Data'!A70</f>
        <v>1.739509</v>
      </c>
      <c r="B71" s="4" t="str">
        <f>'Filtered Data'!B70</f>
        <v/>
      </c>
      <c r="C71" s="4">
        <f>'Filtered Data'!C70</f>
        <v>301</v>
      </c>
      <c r="D71" s="4" t="str">
        <f>'Filtered Data'!D70</f>
        <v/>
      </c>
      <c r="E71" s="4" t="str">
        <f>'Filtered Data'!E70</f>
        <v/>
      </c>
      <c r="F71" s="4">
        <f>'Filtered Data'!F70</f>
        <v>3</v>
      </c>
      <c r="G71" s="4" t="str">
        <f>'Filtered Data'!G70</f>
        <v>80</v>
      </c>
      <c r="H71" s="4" t="str">
        <f>'Filtered Data'!H70</f>
        <v>08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8390656</v>
      </c>
      <c r="Q71" s="7">
        <f>IF('Filtered Data'!G70="","",HEX2DEC(G71))</f>
        <v>128</v>
      </c>
      <c r="R71" s="7">
        <f>IF('Filtered Data'!H70="","",HEX2DEC(H71))</f>
        <v>8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10000000</v>
      </c>
      <c r="AB71" s="7" t="str">
        <f>IF('Filtered Data'!H70="","",HEX2BIN(H71))</f>
        <v>1000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200</v>
      </c>
      <c r="AL71" s="7" t="str">
        <f>IF('Filtered Data'!H70="","",HEX2OCT(H71))</f>
        <v>10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1.7890459999999999</v>
      </c>
      <c r="B72" s="4" t="str">
        <f>'Filtered Data'!B71</f>
        <v/>
      </c>
      <c r="C72" s="4">
        <f>'Filtered Data'!C71</f>
        <v>300</v>
      </c>
      <c r="D72" s="4" t="str">
        <f>'Filtered Data'!D71</f>
        <v/>
      </c>
      <c r="E72" s="4" t="str">
        <f>'Filtered Data'!E71</f>
        <v/>
      </c>
      <c r="F72" s="4">
        <f>'Filtered Data'!F71</f>
        <v>8</v>
      </c>
      <c r="G72" s="4" t="str">
        <f>'Filtered Data'!G71</f>
        <v>03</v>
      </c>
      <c r="H72" s="4" t="str">
        <f>'Filtered Data'!H71</f>
        <v>A5</v>
      </c>
      <c r="I72" s="4" t="str">
        <f>'Filtered Data'!I71</f>
        <v>64</v>
      </c>
      <c r="J72" s="4" t="str">
        <f>'Filtered Data'!J71</f>
        <v>5A</v>
      </c>
      <c r="K72" s="4" t="str">
        <f>'Filtered Data'!K71</f>
        <v>64</v>
      </c>
      <c r="L72" s="4" t="str">
        <f>'Filtered Data'!L71</f>
        <v>00</v>
      </c>
      <c r="M72" s="4" t="str">
        <f>'Filtered Data'!M71</f>
        <v>64</v>
      </c>
      <c r="N72" s="4" t="str">
        <f>'Filtered Data'!N71</f>
        <v>E9</v>
      </c>
      <c r="P72" s="6" t="e">
        <f t="shared" si="3"/>
        <v>#NUM!</v>
      </c>
      <c r="Q72" s="7">
        <f>IF('Filtered Data'!G71="","",HEX2DEC(G72))</f>
        <v>3</v>
      </c>
      <c r="R72" s="7">
        <f>IF('Filtered Data'!H71="","",HEX2DEC(H72))</f>
        <v>165</v>
      </c>
      <c r="S72" s="7">
        <f>IF('Filtered Data'!I71="","",HEX2DEC(I72))</f>
        <v>100</v>
      </c>
      <c r="T72" s="7">
        <f>IF('Filtered Data'!J71="","",HEX2DEC(J72))</f>
        <v>90</v>
      </c>
      <c r="U72" s="7">
        <f>IF('Filtered Data'!K71="","",HEX2DEC(K72))</f>
        <v>100</v>
      </c>
      <c r="V72" s="7">
        <f>IF('Filtered Data'!L71="","",HEX2DEC(L72))</f>
        <v>0</v>
      </c>
      <c r="W72" s="7">
        <f>IF('Filtered Data'!M71="","",HEX2DEC(M72))</f>
        <v>100</v>
      </c>
      <c r="X72" s="7">
        <f>IF('Filtered Data'!N71="","",HEX2DEC(N72))</f>
        <v>233</v>
      </c>
      <c r="Y72" s="7"/>
      <c r="Z72" s="8" t="e">
        <f t="shared" si="4"/>
        <v>#NUM!</v>
      </c>
      <c r="AA72" s="7" t="str">
        <f>IF('Filtered Data'!G71="","",HEX2BIN(G72))</f>
        <v>11</v>
      </c>
      <c r="AB72" s="7" t="str">
        <f>IF('Filtered Data'!H71="","",HEX2BIN(H72))</f>
        <v>10100101</v>
      </c>
      <c r="AC72" s="7" t="str">
        <f>IF('Filtered Data'!I71="","",HEX2BIN(I72))</f>
        <v>1100100</v>
      </c>
      <c r="AD72" s="7" t="str">
        <f>IF('Filtered Data'!J71="","",HEX2BIN(J72))</f>
        <v>1011010</v>
      </c>
      <c r="AE72" s="7" t="str">
        <f>IF('Filtered Data'!K71="","",HEX2BIN(K72))</f>
        <v>1100100</v>
      </c>
      <c r="AF72" s="7" t="str">
        <f>IF('Filtered Data'!L71="","",HEX2BIN(L72))</f>
        <v>0</v>
      </c>
      <c r="AG72" s="7" t="str">
        <f>IF('Filtered Data'!M71="","",HEX2BIN(M72))</f>
        <v>1100100</v>
      </c>
      <c r="AH72" s="7" t="str">
        <f>IF('Filtered Data'!N71="","",HEX2BIN(N72))</f>
        <v>11101001</v>
      </c>
      <c r="AI72" s="7"/>
      <c r="AJ72" s="8" t="e">
        <f t="shared" si="5"/>
        <v>#NUM!</v>
      </c>
      <c r="AK72" s="7" t="str">
        <f>IF('Filtered Data'!G71="","",HEX2OCT(G72))</f>
        <v>3</v>
      </c>
      <c r="AL72" s="7" t="str">
        <f>IF('Filtered Data'!H71="","",HEX2OCT(H72))</f>
        <v>245</v>
      </c>
      <c r="AM72" s="7" t="str">
        <f>IF('Filtered Data'!I71="","",HEX2OCT(I72))</f>
        <v>144</v>
      </c>
      <c r="AN72" s="7" t="str">
        <f>IF('Filtered Data'!J71="","",HEX2OCT(J72))</f>
        <v>132</v>
      </c>
      <c r="AO72" s="7" t="str">
        <f>IF('Filtered Data'!K71="","",HEX2OCT(K72))</f>
        <v>144</v>
      </c>
      <c r="AP72" s="7" t="str">
        <f>IF('Filtered Data'!L71="","",HEX2OCT(L72))</f>
        <v>0</v>
      </c>
      <c r="AQ72" s="7" t="str">
        <f>IF('Filtered Data'!M71="","",HEX2OCT(M72))</f>
        <v>144</v>
      </c>
      <c r="AR72" s="7" t="str">
        <f>IF('Filtered Data'!N71="","",HEX2OCT(N72))</f>
        <v>351</v>
      </c>
    </row>
    <row r="73">
      <c r="A73" s="4">
        <f>'Filtered Data'!A72</f>
        <v>1.789514</v>
      </c>
      <c r="B73" s="4" t="str">
        <f>'Filtered Data'!B72</f>
        <v/>
      </c>
      <c r="C73" s="4">
        <f>'Filtered Data'!C72</f>
        <v>301</v>
      </c>
      <c r="D73" s="4" t="str">
        <f>'Filtered Data'!D72</f>
        <v/>
      </c>
      <c r="E73" s="4" t="str">
        <f>'Filtered Data'!E72</f>
        <v/>
      </c>
      <c r="F73" s="4">
        <f>'Filtered Data'!F72</f>
        <v>3</v>
      </c>
      <c r="G73" s="4" t="str">
        <f>'Filtered Data'!G72</f>
        <v>88</v>
      </c>
      <c r="H73" s="4" t="str">
        <f>'Filtered Data'!H72</f>
        <v>09</v>
      </c>
      <c r="I73" s="4" t="str">
        <f>'Filtered Data'!I72</f>
        <v>00</v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8915200</v>
      </c>
      <c r="Q73" s="7">
        <f>IF('Filtered Data'!G72="","",HEX2DEC(G73))</f>
        <v>136</v>
      </c>
      <c r="R73" s="7">
        <f>IF('Filtered Data'!H72="","",HEX2DEC(H73))</f>
        <v>9</v>
      </c>
      <c r="S73" s="7">
        <f>IF('Filtered Data'!I72="","",HEX2DEC(I73))</f>
        <v>0</v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10001000</v>
      </c>
      <c r="AB73" s="7" t="str">
        <f>IF('Filtered Data'!H72="","",HEX2BIN(H73))</f>
        <v>1001</v>
      </c>
      <c r="AC73" s="7" t="str">
        <f>IF('Filtered Data'!I72="","",HEX2BIN(I73))</f>
        <v>0</v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210</v>
      </c>
      <c r="AL73" s="7" t="str">
        <f>IF('Filtered Data'!H72="","",HEX2OCT(H73))</f>
        <v>11</v>
      </c>
      <c r="AM73" s="7" t="str">
        <f>IF('Filtered Data'!I72="","",HEX2OCT(I73))</f>
        <v>0</v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1.839051</v>
      </c>
      <c r="B74" s="4" t="str">
        <f>'Filtered Data'!B73</f>
        <v/>
      </c>
      <c r="C74" s="4">
        <f>'Filtered Data'!C73</f>
        <v>300</v>
      </c>
      <c r="D74" s="4" t="str">
        <f>'Filtered Data'!D73</f>
        <v/>
      </c>
      <c r="E74" s="4" t="str">
        <f>'Filtered Data'!E73</f>
        <v/>
      </c>
      <c r="F74" s="4">
        <f>'Filtered Data'!F73</f>
        <v>8</v>
      </c>
      <c r="G74" s="4" t="str">
        <f>'Filtered Data'!G73</f>
        <v>03</v>
      </c>
      <c r="H74" s="4" t="str">
        <f>'Filtered Data'!H73</f>
        <v>A5</v>
      </c>
      <c r="I74" s="4" t="str">
        <f>'Filtered Data'!I73</f>
        <v>64</v>
      </c>
      <c r="J74" s="4" t="str">
        <f>'Filtered Data'!J73</f>
        <v>5A</v>
      </c>
      <c r="K74" s="4" t="str">
        <f>'Filtered Data'!K73</f>
        <v>64</v>
      </c>
      <c r="L74" s="4" t="str">
        <f>'Filtered Data'!L73</f>
        <v>00</v>
      </c>
      <c r="M74" s="4" t="str">
        <f>'Filtered Data'!M73</f>
        <v>64</v>
      </c>
      <c r="N74" s="4" t="str">
        <f>'Filtered Data'!N73</f>
        <v>FA</v>
      </c>
      <c r="P74" s="6" t="e">
        <f t="shared" ref="P74:P99" si="6">HEX2DEC(_xlfn.CONCAT(G74:N74))</f>
        <v>#NUM!</v>
      </c>
      <c r="Q74" s="7">
        <f>IF('Filtered Data'!G73="","",HEX2DEC(G74))</f>
        <v>3</v>
      </c>
      <c r="R74" s="7">
        <f>IF('Filtered Data'!H73="","",HEX2DEC(H74))</f>
        <v>165</v>
      </c>
      <c r="S74" s="7">
        <f>IF('Filtered Data'!I73="","",HEX2DEC(I74))</f>
        <v>100</v>
      </c>
      <c r="T74" s="7">
        <f>IF('Filtered Data'!J73="","",HEX2DEC(J74))</f>
        <v>90</v>
      </c>
      <c r="U74" s="7">
        <f>IF('Filtered Data'!K73="","",HEX2DEC(K74))</f>
        <v>100</v>
      </c>
      <c r="V74" s="7">
        <f>IF('Filtered Data'!L73="","",HEX2DEC(L74))</f>
        <v>0</v>
      </c>
      <c r="W74" s="7">
        <f>IF('Filtered Data'!M73="","",HEX2DEC(M74))</f>
        <v>100</v>
      </c>
      <c r="X74" s="7">
        <f>IF('Filtered Data'!N73="","",HEX2DEC(N74))</f>
        <v>250</v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11</v>
      </c>
      <c r="AB74" s="7" t="str">
        <f>IF('Filtered Data'!H73="","",HEX2BIN(H74))</f>
        <v>10100101</v>
      </c>
      <c r="AC74" s="7" t="str">
        <f>IF('Filtered Data'!I73="","",HEX2BIN(I74))</f>
        <v>1100100</v>
      </c>
      <c r="AD74" s="7" t="str">
        <f>IF('Filtered Data'!J73="","",HEX2BIN(J74))</f>
        <v>1011010</v>
      </c>
      <c r="AE74" s="7" t="str">
        <f>IF('Filtered Data'!K73="","",HEX2BIN(K74))</f>
        <v>1100100</v>
      </c>
      <c r="AF74" s="7" t="str">
        <f>IF('Filtered Data'!L73="","",HEX2BIN(L74))</f>
        <v>0</v>
      </c>
      <c r="AG74" s="7" t="str">
        <f>IF('Filtered Data'!M73="","",HEX2BIN(M74))</f>
        <v>1100100</v>
      </c>
      <c r="AH74" s="7" t="str">
        <f>IF('Filtered Data'!N73="","",HEX2BIN(N74))</f>
        <v>11111010</v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3</v>
      </c>
      <c r="AL74" s="7" t="str">
        <f>IF('Filtered Data'!H73="","",HEX2OCT(H74))</f>
        <v>245</v>
      </c>
      <c r="AM74" s="7" t="str">
        <f>IF('Filtered Data'!I73="","",HEX2OCT(I74))</f>
        <v>144</v>
      </c>
      <c r="AN74" s="7" t="str">
        <f>IF('Filtered Data'!J73="","",HEX2OCT(J74))</f>
        <v>132</v>
      </c>
      <c r="AO74" s="7" t="str">
        <f>IF('Filtered Data'!K73="","",HEX2OCT(K74))</f>
        <v>144</v>
      </c>
      <c r="AP74" s="7" t="str">
        <f>IF('Filtered Data'!L73="","",HEX2OCT(L74))</f>
        <v>0</v>
      </c>
      <c r="AQ74" s="7" t="str">
        <f>IF('Filtered Data'!M73="","",HEX2OCT(M74))</f>
        <v>144</v>
      </c>
      <c r="AR74" s="7" t="str">
        <f>IF('Filtered Data'!N73="","",HEX2OCT(N74))</f>
        <v>372</v>
      </c>
    </row>
    <row r="75">
      <c r="A75" s="4">
        <f>'Filtered Data'!A74</f>
        <v>1.8395189999999999</v>
      </c>
      <c r="B75" s="4" t="str">
        <f>'Filtered Data'!B74</f>
        <v/>
      </c>
      <c r="C75" s="4">
        <f>'Filtered Data'!C74</f>
        <v>301</v>
      </c>
      <c r="D75" s="4" t="str">
        <f>'Filtered Data'!D74</f>
        <v/>
      </c>
      <c r="E75" s="4" t="str">
        <f>'Filtered Data'!E74</f>
        <v/>
      </c>
      <c r="F75" s="4">
        <f>'Filtered Data'!F74</f>
        <v>3</v>
      </c>
      <c r="G75" s="4" t="str">
        <f>'Filtered Data'!G74</f>
        <v>C6</v>
      </c>
      <c r="H75" s="4" t="str">
        <f>'Filtered Data'!H74</f>
        <v>0A</v>
      </c>
      <c r="I75" s="4" t="str">
        <f>'Filtered Data'!I74</f>
        <v>00</v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12978688</v>
      </c>
      <c r="Q75" s="7">
        <f>IF('Filtered Data'!G74="","",HEX2DEC(G75))</f>
        <v>198</v>
      </c>
      <c r="R75" s="7">
        <f>IF('Filtered Data'!H74="","",HEX2DEC(H75))</f>
        <v>10</v>
      </c>
      <c r="S75" s="7">
        <f>IF('Filtered Data'!I74="","",HEX2DEC(I75))</f>
        <v>0</v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e">
        <f t="shared" si="7"/>
        <v>#NUM!</v>
      </c>
      <c r="AA75" s="7" t="str">
        <f>IF('Filtered Data'!G74="","",HEX2BIN(G75))</f>
        <v>11000110</v>
      </c>
      <c r="AB75" s="7" t="str">
        <f>IF('Filtered Data'!H74="","",HEX2BIN(H75))</f>
        <v>1010</v>
      </c>
      <c r="AC75" s="7" t="str">
        <f>IF('Filtered Data'!I74="","",HEX2BIN(I75))</f>
        <v>0</v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e">
        <f t="shared" si="8"/>
        <v>#NUM!</v>
      </c>
      <c r="AK75" s="7" t="str">
        <f>IF('Filtered Data'!G74="","",HEX2OCT(G75))</f>
        <v>306</v>
      </c>
      <c r="AL75" s="7" t="str">
        <f>IF('Filtered Data'!H74="","",HEX2OCT(H75))</f>
        <v>12</v>
      </c>
      <c r="AM75" s="7" t="str">
        <f>IF('Filtered Data'!I74="","",HEX2OCT(I75))</f>
        <v>0</v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>
        <f>'Filtered Data'!A75</f>
        <v>1.8890579999999999</v>
      </c>
      <c r="B76" s="4" t="str">
        <f>'Filtered Data'!B75</f>
        <v/>
      </c>
      <c r="C76" s="4">
        <f>'Filtered Data'!C75</f>
        <v>300</v>
      </c>
      <c r="D76" s="4" t="str">
        <f>'Filtered Data'!D75</f>
        <v/>
      </c>
      <c r="E76" s="4" t="str">
        <f>'Filtered Data'!E75</f>
        <v/>
      </c>
      <c r="F76" s="4">
        <f>'Filtered Data'!F75</f>
        <v>8</v>
      </c>
      <c r="G76" s="4" t="str">
        <f>'Filtered Data'!G75</f>
        <v>03</v>
      </c>
      <c r="H76" s="4" t="str">
        <f>'Filtered Data'!H75</f>
        <v>A5</v>
      </c>
      <c r="I76" s="4" t="str">
        <f>'Filtered Data'!I75</f>
        <v>64</v>
      </c>
      <c r="J76" s="4" t="str">
        <f>'Filtered Data'!J75</f>
        <v>5A</v>
      </c>
      <c r="K76" s="4" t="str">
        <f>'Filtered Data'!K75</f>
        <v>64</v>
      </c>
      <c r="L76" s="4" t="str">
        <f>'Filtered Data'!L75</f>
        <v>00</v>
      </c>
      <c r="M76" s="4" t="str">
        <f>'Filtered Data'!M75</f>
        <v>64</v>
      </c>
      <c r="N76" s="4" t="str">
        <f>'Filtered Data'!N75</f>
        <v>EB</v>
      </c>
      <c r="P76" s="6" t="e">
        <f t="shared" si="6"/>
        <v>#NUM!</v>
      </c>
      <c r="Q76" s="7">
        <f>IF('Filtered Data'!G75="","",HEX2DEC(G76))</f>
        <v>3</v>
      </c>
      <c r="R76" s="7">
        <f>IF('Filtered Data'!H75="","",HEX2DEC(H76))</f>
        <v>165</v>
      </c>
      <c r="S76" s="7">
        <f>IF('Filtered Data'!I75="","",HEX2DEC(I76))</f>
        <v>100</v>
      </c>
      <c r="T76" s="7">
        <f>IF('Filtered Data'!J75="","",HEX2DEC(J76))</f>
        <v>90</v>
      </c>
      <c r="U76" s="7">
        <f>IF('Filtered Data'!K75="","",HEX2DEC(K76))</f>
        <v>100</v>
      </c>
      <c r="V76" s="7">
        <f>IF('Filtered Data'!L75="","",HEX2DEC(L76))</f>
        <v>0</v>
      </c>
      <c r="W76" s="7">
        <f>IF('Filtered Data'!M75="","",HEX2DEC(M76))</f>
        <v>100</v>
      </c>
      <c r="X76" s="7">
        <f>IF('Filtered Data'!N75="","",HEX2DEC(N76))</f>
        <v>235</v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10100101</v>
      </c>
      <c r="AC76" s="7" t="str">
        <f>IF('Filtered Data'!I75="","",HEX2BIN(I76))</f>
        <v>1100100</v>
      </c>
      <c r="AD76" s="7" t="str">
        <f>IF('Filtered Data'!J75="","",HEX2BIN(J76))</f>
        <v>1011010</v>
      </c>
      <c r="AE76" s="7" t="str">
        <f>IF('Filtered Data'!K75="","",HEX2BIN(K76))</f>
        <v>1100100</v>
      </c>
      <c r="AF76" s="7" t="str">
        <f>IF('Filtered Data'!L75="","",HEX2BIN(L76))</f>
        <v>0</v>
      </c>
      <c r="AG76" s="7" t="str">
        <f>IF('Filtered Data'!M75="","",HEX2BIN(M76))</f>
        <v>1100100</v>
      </c>
      <c r="AH76" s="7" t="str">
        <f>IF('Filtered Data'!N75="","",HEX2BIN(N76))</f>
        <v>11101011</v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245</v>
      </c>
      <c r="AM76" s="7" t="str">
        <f>IF('Filtered Data'!I75="","",HEX2OCT(I76))</f>
        <v>144</v>
      </c>
      <c r="AN76" s="7" t="str">
        <f>IF('Filtered Data'!J75="","",HEX2OCT(J76))</f>
        <v>132</v>
      </c>
      <c r="AO76" s="7" t="str">
        <f>IF('Filtered Data'!K75="","",HEX2OCT(K76))</f>
        <v>144</v>
      </c>
      <c r="AP76" s="7" t="str">
        <f>IF('Filtered Data'!L75="","",HEX2OCT(L76))</f>
        <v>0</v>
      </c>
      <c r="AQ76" s="7" t="str">
        <f>IF('Filtered Data'!M75="","",HEX2OCT(M76))</f>
        <v>144</v>
      </c>
      <c r="AR76" s="7" t="str">
        <f>IF('Filtered Data'!N75="","",HEX2OCT(N76))</f>
        <v>353</v>
      </c>
    </row>
    <row r="77">
      <c r="A77" s="4">
        <f>'Filtered Data'!A76</f>
        <v>1.8895219999999999</v>
      </c>
      <c r="B77" s="4" t="str">
        <f>'Filtered Data'!B76</f>
        <v/>
      </c>
      <c r="C77" s="4">
        <f>'Filtered Data'!C76</f>
        <v>301</v>
      </c>
      <c r="D77" s="4" t="str">
        <f>'Filtered Data'!D76</f>
        <v/>
      </c>
      <c r="E77" s="4" t="str">
        <f>'Filtered Data'!E76</f>
        <v/>
      </c>
      <c r="F77" s="4">
        <f>'Filtered Data'!F76</f>
        <v>3</v>
      </c>
      <c r="G77" s="4" t="str">
        <f>'Filtered Data'!G76</f>
        <v>43</v>
      </c>
      <c r="H77" s="4" t="str">
        <f>'Filtered Data'!H76</f>
        <v>0B</v>
      </c>
      <c r="I77" s="4" t="str">
        <f>'Filtered Data'!I76</f>
        <v>00</v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4393728</v>
      </c>
      <c r="Q77" s="7">
        <f>IF('Filtered Data'!G76="","",HEX2DEC(G77))</f>
        <v>67</v>
      </c>
      <c r="R77" s="7">
        <f>IF('Filtered Data'!H76="","",HEX2DEC(H77))</f>
        <v>11</v>
      </c>
      <c r="S77" s="7">
        <f>IF('Filtered Data'!I76="","",HEX2DEC(I77))</f>
        <v>0</v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1000011</v>
      </c>
      <c r="AB77" s="7" t="str">
        <f>IF('Filtered Data'!H76="","",HEX2BIN(H77))</f>
        <v>1011</v>
      </c>
      <c r="AC77" s="7" t="str">
        <f>IF('Filtered Data'!I76="","",HEX2BIN(I77))</f>
        <v>0</v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103</v>
      </c>
      <c r="AL77" s="7" t="str">
        <f>IF('Filtered Data'!H76="","",HEX2OCT(H77))</f>
        <v>13</v>
      </c>
      <c r="AM77" s="7" t="str">
        <f>IF('Filtered Data'!I76="","",HEX2OCT(I77))</f>
        <v>0</v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1.9390639999999999</v>
      </c>
      <c r="B78" s="4" t="str">
        <f>'Filtered Data'!B77</f>
        <v/>
      </c>
      <c r="C78" s="4">
        <f>'Filtered Data'!C77</f>
        <v>300</v>
      </c>
      <c r="D78" s="4" t="str">
        <f>'Filtered Data'!D77</f>
        <v/>
      </c>
      <c r="E78" s="4" t="str">
        <f>'Filtered Data'!E77</f>
        <v/>
      </c>
      <c r="F78" s="4">
        <f>'Filtered Data'!F77</f>
        <v>8</v>
      </c>
      <c r="G78" s="4" t="str">
        <f>'Filtered Data'!G77</f>
        <v>03</v>
      </c>
      <c r="H78" s="4" t="str">
        <f>'Filtered Data'!H77</f>
        <v>A5</v>
      </c>
      <c r="I78" s="4" t="str">
        <f>'Filtered Data'!I77</f>
        <v>64</v>
      </c>
      <c r="J78" s="4" t="str">
        <f>'Filtered Data'!J77</f>
        <v>5A</v>
      </c>
      <c r="K78" s="4" t="str">
        <f>'Filtered Data'!K77</f>
        <v>64</v>
      </c>
      <c r="L78" s="4" t="str">
        <f>'Filtered Data'!L77</f>
        <v>00</v>
      </c>
      <c r="M78" s="4" t="str">
        <f>'Filtered Data'!M77</f>
        <v>64</v>
      </c>
      <c r="N78" s="4" t="str">
        <f>'Filtered Data'!N77</f>
        <v>FC</v>
      </c>
      <c r="P78" s="6" t="e">
        <f t="shared" si="6"/>
        <v>#NUM!</v>
      </c>
      <c r="Q78" s="7">
        <f>IF('Filtered Data'!G77="","",HEX2DEC(G78))</f>
        <v>3</v>
      </c>
      <c r="R78" s="7">
        <f>IF('Filtered Data'!H77="","",HEX2DEC(H78))</f>
        <v>165</v>
      </c>
      <c r="S78" s="7">
        <f>IF('Filtered Data'!I77="","",HEX2DEC(I78))</f>
        <v>100</v>
      </c>
      <c r="T78" s="7">
        <f>IF('Filtered Data'!J77="","",HEX2DEC(J78))</f>
        <v>90</v>
      </c>
      <c r="U78" s="7">
        <f>IF('Filtered Data'!K77="","",HEX2DEC(K78))</f>
        <v>100</v>
      </c>
      <c r="V78" s="7">
        <f>IF('Filtered Data'!L77="","",HEX2DEC(L78))</f>
        <v>0</v>
      </c>
      <c r="W78" s="7">
        <f>IF('Filtered Data'!M77="","",HEX2DEC(M78))</f>
        <v>100</v>
      </c>
      <c r="X78" s="7">
        <f>IF('Filtered Data'!N77="","",HEX2DEC(N78))</f>
        <v>252</v>
      </c>
      <c r="Y78" s="7"/>
      <c r="Z78" s="8" t="e">
        <f t="shared" si="7"/>
        <v>#NUM!</v>
      </c>
      <c r="AA78" s="7" t="str">
        <f>IF('Filtered Data'!G77="","",HEX2BIN(G78))</f>
        <v>11</v>
      </c>
      <c r="AB78" s="7" t="str">
        <f>IF('Filtered Data'!H77="","",HEX2BIN(H78))</f>
        <v>10100101</v>
      </c>
      <c r="AC78" s="7" t="str">
        <f>IF('Filtered Data'!I77="","",HEX2BIN(I78))</f>
        <v>1100100</v>
      </c>
      <c r="AD78" s="7" t="str">
        <f>IF('Filtered Data'!J77="","",HEX2BIN(J78))</f>
        <v>1011010</v>
      </c>
      <c r="AE78" s="7" t="str">
        <f>IF('Filtered Data'!K77="","",HEX2BIN(K78))</f>
        <v>1100100</v>
      </c>
      <c r="AF78" s="7" t="str">
        <f>IF('Filtered Data'!L77="","",HEX2BIN(L78))</f>
        <v>0</v>
      </c>
      <c r="AG78" s="7" t="str">
        <f>IF('Filtered Data'!M77="","",HEX2BIN(M78))</f>
        <v>1100100</v>
      </c>
      <c r="AH78" s="7" t="str">
        <f>IF('Filtered Data'!N77="","",HEX2BIN(N78))</f>
        <v>11111100</v>
      </c>
      <c r="AI78" s="7"/>
      <c r="AJ78" s="8" t="e">
        <f t="shared" si="8"/>
        <v>#NUM!</v>
      </c>
      <c r="AK78" s="7" t="str">
        <f>IF('Filtered Data'!G77="","",HEX2OCT(G78))</f>
        <v>3</v>
      </c>
      <c r="AL78" s="7" t="str">
        <f>IF('Filtered Data'!H77="","",HEX2OCT(H78))</f>
        <v>245</v>
      </c>
      <c r="AM78" s="7" t="str">
        <f>IF('Filtered Data'!I77="","",HEX2OCT(I78))</f>
        <v>144</v>
      </c>
      <c r="AN78" s="7" t="str">
        <f>IF('Filtered Data'!J77="","",HEX2OCT(J78))</f>
        <v>132</v>
      </c>
      <c r="AO78" s="7" t="str">
        <f>IF('Filtered Data'!K77="","",HEX2OCT(K78))</f>
        <v>144</v>
      </c>
      <c r="AP78" s="7" t="str">
        <f>IF('Filtered Data'!L77="","",HEX2OCT(L78))</f>
        <v>0</v>
      </c>
      <c r="AQ78" s="7" t="str">
        <f>IF('Filtered Data'!M77="","",HEX2OCT(M78))</f>
        <v>144</v>
      </c>
      <c r="AR78" s="7" t="str">
        <f>IF('Filtered Data'!N77="","",HEX2OCT(N78))</f>
        <v>374</v>
      </c>
    </row>
    <row r="79">
      <c r="A79" s="4">
        <f>'Filtered Data'!A78</f>
        <v>1.9395359999999999</v>
      </c>
      <c r="B79" s="4" t="str">
        <f>'Filtered Data'!B78</f>
        <v/>
      </c>
      <c r="C79" s="4">
        <f>'Filtered Data'!C78</f>
        <v>301</v>
      </c>
      <c r="D79" s="4" t="str">
        <f>'Filtered Data'!D78</f>
        <v/>
      </c>
      <c r="E79" s="4" t="str">
        <f>'Filtered Data'!E78</f>
        <v/>
      </c>
      <c r="F79" s="4">
        <f>'Filtered Data'!F78</f>
        <v>3</v>
      </c>
      <c r="G79" s="4" t="str">
        <f>'Filtered Data'!G78</f>
        <v>B5</v>
      </c>
      <c r="H79" s="4" t="str">
        <f>'Filtered Data'!H78</f>
        <v>0C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11865088</v>
      </c>
      <c r="Q79" s="7">
        <f>IF('Filtered Data'!G78="","",HEX2DEC(G79))</f>
        <v>181</v>
      </c>
      <c r="R79" s="7">
        <f>IF('Filtered Data'!H78="","",HEX2DEC(H79))</f>
        <v>12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10110101</v>
      </c>
      <c r="AB79" s="7" t="str">
        <f>IF('Filtered Data'!H78="","",HEX2BIN(H79))</f>
        <v>1100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265</v>
      </c>
      <c r="AL79" s="7" t="str">
        <f>IF('Filtered Data'!H78="","",HEX2OCT(H79))</f>
        <v>14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>
        <f>'Filtered Data'!A79</f>
        <v>1.9890669999999999</v>
      </c>
      <c r="B80" s="4" t="str">
        <f>'Filtered Data'!B79</f>
        <v/>
      </c>
      <c r="C80" s="4">
        <f>'Filtered Data'!C79</f>
        <v>300</v>
      </c>
      <c r="D80" s="4" t="str">
        <f>'Filtered Data'!D79</f>
        <v/>
      </c>
      <c r="E80" s="4" t="str">
        <f>'Filtered Data'!E79</f>
        <v/>
      </c>
      <c r="F80" s="4">
        <f>'Filtered Data'!F79</f>
        <v>8</v>
      </c>
      <c r="G80" s="4" t="str">
        <f>'Filtered Data'!G79</f>
        <v>03</v>
      </c>
      <c r="H80" s="4" t="str">
        <f>'Filtered Data'!H79</f>
        <v>A5</v>
      </c>
      <c r="I80" s="4" t="str">
        <f>'Filtered Data'!I79</f>
        <v>64</v>
      </c>
      <c r="J80" s="4" t="str">
        <f>'Filtered Data'!J79</f>
        <v>5A</v>
      </c>
      <c r="K80" s="4" t="str">
        <f>'Filtered Data'!K79</f>
        <v>64</v>
      </c>
      <c r="L80" s="4" t="str">
        <f>'Filtered Data'!L79</f>
        <v>00</v>
      </c>
      <c r="M80" s="4" t="str">
        <f>'Filtered Data'!M79</f>
        <v>64</v>
      </c>
      <c r="N80" s="4" t="str">
        <f>'Filtered Data'!N79</f>
        <v>ED</v>
      </c>
      <c r="P80" s="6" t="e">
        <f t="shared" si="6"/>
        <v>#NUM!</v>
      </c>
      <c r="Q80" s="7">
        <f>IF('Filtered Data'!G79="","",HEX2DEC(G80))</f>
        <v>3</v>
      </c>
      <c r="R80" s="7">
        <f>IF('Filtered Data'!H79="","",HEX2DEC(H80))</f>
        <v>165</v>
      </c>
      <c r="S80" s="7">
        <f>IF('Filtered Data'!I79="","",HEX2DEC(I80))</f>
        <v>100</v>
      </c>
      <c r="T80" s="7">
        <f>IF('Filtered Data'!J79="","",HEX2DEC(J80))</f>
        <v>90</v>
      </c>
      <c r="U80" s="7">
        <f>IF('Filtered Data'!K79="","",HEX2DEC(K80))</f>
        <v>100</v>
      </c>
      <c r="V80" s="7">
        <f>IF('Filtered Data'!L79="","",HEX2DEC(L80))</f>
        <v>0</v>
      </c>
      <c r="W80" s="7">
        <f>IF('Filtered Data'!M79="","",HEX2DEC(M80))</f>
        <v>100</v>
      </c>
      <c r="X80" s="7">
        <f>IF('Filtered Data'!N79="","",HEX2DEC(N80))</f>
        <v>237</v>
      </c>
      <c r="Y80" s="7"/>
      <c r="Z80" s="8" t="e">
        <f t="shared" si="7"/>
        <v>#NUM!</v>
      </c>
      <c r="AA80" s="7" t="str">
        <f>IF('Filtered Data'!G79="","",HEX2BIN(G80))</f>
        <v>11</v>
      </c>
      <c r="AB80" s="7" t="str">
        <f>IF('Filtered Data'!H79="","",HEX2BIN(H80))</f>
        <v>10100101</v>
      </c>
      <c r="AC80" s="7" t="str">
        <f>IF('Filtered Data'!I79="","",HEX2BIN(I80))</f>
        <v>1100100</v>
      </c>
      <c r="AD80" s="7" t="str">
        <f>IF('Filtered Data'!J79="","",HEX2BIN(J80))</f>
        <v>1011010</v>
      </c>
      <c r="AE80" s="7" t="str">
        <f>IF('Filtered Data'!K79="","",HEX2BIN(K80))</f>
        <v>1100100</v>
      </c>
      <c r="AF80" s="7" t="str">
        <f>IF('Filtered Data'!L79="","",HEX2BIN(L80))</f>
        <v>0</v>
      </c>
      <c r="AG80" s="7" t="str">
        <f>IF('Filtered Data'!M79="","",HEX2BIN(M80))</f>
        <v>1100100</v>
      </c>
      <c r="AH80" s="7" t="str">
        <f>IF('Filtered Data'!N79="","",HEX2BIN(N80))</f>
        <v>11101101</v>
      </c>
      <c r="AI80" s="7"/>
      <c r="AJ80" s="8" t="e">
        <f t="shared" si="8"/>
        <v>#NUM!</v>
      </c>
      <c r="AK80" s="7" t="str">
        <f>IF('Filtered Data'!G79="","",HEX2OCT(G80))</f>
        <v>3</v>
      </c>
      <c r="AL80" s="7" t="str">
        <f>IF('Filtered Data'!H79="","",HEX2OCT(H80))</f>
        <v>245</v>
      </c>
      <c r="AM80" s="7" t="str">
        <f>IF('Filtered Data'!I79="","",HEX2OCT(I80))</f>
        <v>144</v>
      </c>
      <c r="AN80" s="7" t="str">
        <f>IF('Filtered Data'!J79="","",HEX2OCT(J80))</f>
        <v>132</v>
      </c>
      <c r="AO80" s="7" t="str">
        <f>IF('Filtered Data'!K79="","",HEX2OCT(K80))</f>
        <v>144</v>
      </c>
      <c r="AP80" s="7" t="str">
        <f>IF('Filtered Data'!L79="","",HEX2OCT(L80))</f>
        <v>0</v>
      </c>
      <c r="AQ80" s="7" t="str">
        <f>IF('Filtered Data'!M79="","",HEX2OCT(M80))</f>
        <v>144</v>
      </c>
      <c r="AR80" s="7" t="str">
        <f>IF('Filtered Data'!N79="","",HEX2OCT(N80))</f>
        <v>355</v>
      </c>
    </row>
    <row r="81">
      <c r="A81" s="4">
        <f>'Filtered Data'!A80</f>
        <v>1.9895309999999999</v>
      </c>
      <c r="B81" s="4" t="str">
        <f>'Filtered Data'!B80</f>
        <v/>
      </c>
      <c r="C81" s="4">
        <f>'Filtered Data'!C80</f>
        <v>301</v>
      </c>
      <c r="D81" s="4" t="str">
        <f>'Filtered Data'!D80</f>
        <v/>
      </c>
      <c r="E81" s="4" t="str">
        <f>'Filtered Data'!E80</f>
        <v/>
      </c>
      <c r="F81" s="4">
        <f>'Filtered Data'!F80</f>
        <v>3</v>
      </c>
      <c r="G81" s="4" t="str">
        <f>'Filtered Data'!G80</f>
        <v>4E</v>
      </c>
      <c r="H81" s="4" t="str">
        <f>'Filtered Data'!H80</f>
        <v>0D</v>
      </c>
      <c r="I81" s="4" t="str">
        <f>'Filtered Data'!I80</f>
        <v>00</v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5115136</v>
      </c>
      <c r="Q81" s="7">
        <f>IF('Filtered Data'!G80="","",HEX2DEC(G81))</f>
        <v>78</v>
      </c>
      <c r="R81" s="7">
        <f>IF('Filtered Data'!H80="","",HEX2DEC(H81))</f>
        <v>13</v>
      </c>
      <c r="S81" s="7">
        <f>IF('Filtered Data'!I80="","",HEX2DEC(I81))</f>
        <v>0</v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1001110</v>
      </c>
      <c r="AB81" s="7" t="str">
        <f>IF('Filtered Data'!H80="","",HEX2BIN(H81))</f>
        <v>1101</v>
      </c>
      <c r="AC81" s="7" t="str">
        <f>IF('Filtered Data'!I80="","",HEX2BIN(I81))</f>
        <v>0</v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116</v>
      </c>
      <c r="AL81" s="7" t="str">
        <f>IF('Filtered Data'!H80="","",HEX2OCT(H81))</f>
        <v>15</v>
      </c>
      <c r="AM81" s="7" t="str">
        <f>IF('Filtered Data'!I80="","",HEX2OCT(I81))</f>
        <v>0</v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2.0398529999999999</v>
      </c>
      <c r="B82" s="4" t="str">
        <f>'Filtered Data'!B81</f>
        <v/>
      </c>
      <c r="C82" s="4">
        <f>'Filtered Data'!C81</f>
        <v>300</v>
      </c>
      <c r="D82" s="4" t="str">
        <f>'Filtered Data'!D81</f>
        <v/>
      </c>
      <c r="E82" s="4" t="str">
        <f>'Filtered Data'!E81</f>
        <v/>
      </c>
      <c r="F82" s="4">
        <f>'Filtered Data'!F81</f>
        <v>8</v>
      </c>
      <c r="G82" s="4" t="str">
        <f>'Filtered Data'!G81</f>
        <v>03</v>
      </c>
      <c r="H82" s="4" t="str">
        <f>'Filtered Data'!H81</f>
        <v>A5</v>
      </c>
      <c r="I82" s="4" t="str">
        <f>'Filtered Data'!I81</f>
        <v>64</v>
      </c>
      <c r="J82" s="4" t="str">
        <f>'Filtered Data'!J81</f>
        <v>5A</v>
      </c>
      <c r="K82" s="4" t="str">
        <f>'Filtered Data'!K81</f>
        <v>64</v>
      </c>
      <c r="L82" s="4" t="str">
        <f>'Filtered Data'!L81</f>
        <v>00</v>
      </c>
      <c r="M82" s="4" t="str">
        <f>'Filtered Data'!M81</f>
        <v>64</v>
      </c>
      <c r="N82" s="4" t="str">
        <f>'Filtered Data'!N81</f>
        <v>FE</v>
      </c>
      <c r="P82" s="6" t="e">
        <f t="shared" si="6"/>
        <v>#NUM!</v>
      </c>
      <c r="Q82" s="7">
        <f>IF('Filtered Data'!G81="","",HEX2DEC(G82))</f>
        <v>3</v>
      </c>
      <c r="R82" s="7">
        <f>IF('Filtered Data'!H81="","",HEX2DEC(H82))</f>
        <v>165</v>
      </c>
      <c r="S82" s="7">
        <f>IF('Filtered Data'!I81="","",HEX2DEC(I82))</f>
        <v>100</v>
      </c>
      <c r="T82" s="7">
        <f>IF('Filtered Data'!J81="","",HEX2DEC(J82))</f>
        <v>90</v>
      </c>
      <c r="U82" s="7">
        <f>IF('Filtered Data'!K81="","",HEX2DEC(K82))</f>
        <v>100</v>
      </c>
      <c r="V82" s="7">
        <f>IF('Filtered Data'!L81="","",HEX2DEC(L82))</f>
        <v>0</v>
      </c>
      <c r="W82" s="7">
        <f>IF('Filtered Data'!M81="","",HEX2DEC(M82))</f>
        <v>100</v>
      </c>
      <c r="X82" s="7">
        <f>IF('Filtered Data'!N81="","",HEX2DEC(N82))</f>
        <v>254</v>
      </c>
      <c r="Y82" s="7"/>
      <c r="Z82" s="8" t="e">
        <f t="shared" si="7"/>
        <v>#NUM!</v>
      </c>
      <c r="AA82" s="7" t="str">
        <f>IF('Filtered Data'!G81="","",HEX2BIN(G82))</f>
        <v>11</v>
      </c>
      <c r="AB82" s="7" t="str">
        <f>IF('Filtered Data'!H81="","",HEX2BIN(H82))</f>
        <v>10100101</v>
      </c>
      <c r="AC82" s="7" t="str">
        <f>IF('Filtered Data'!I81="","",HEX2BIN(I82))</f>
        <v>1100100</v>
      </c>
      <c r="AD82" s="7" t="str">
        <f>IF('Filtered Data'!J81="","",HEX2BIN(J82))</f>
        <v>1011010</v>
      </c>
      <c r="AE82" s="7" t="str">
        <f>IF('Filtered Data'!K81="","",HEX2BIN(K82))</f>
        <v>1100100</v>
      </c>
      <c r="AF82" s="7" t="str">
        <f>IF('Filtered Data'!L81="","",HEX2BIN(L82))</f>
        <v>0</v>
      </c>
      <c r="AG82" s="7" t="str">
        <f>IF('Filtered Data'!M81="","",HEX2BIN(M82))</f>
        <v>1100100</v>
      </c>
      <c r="AH82" s="7" t="str">
        <f>IF('Filtered Data'!N81="","",HEX2BIN(N82))</f>
        <v>11111110</v>
      </c>
      <c r="AI82" s="7"/>
      <c r="AJ82" s="8" t="e">
        <f t="shared" si="8"/>
        <v>#NUM!</v>
      </c>
      <c r="AK82" s="7" t="str">
        <f>IF('Filtered Data'!G81="","",HEX2OCT(G82))</f>
        <v>3</v>
      </c>
      <c r="AL82" s="7" t="str">
        <f>IF('Filtered Data'!H81="","",HEX2OCT(H82))</f>
        <v>245</v>
      </c>
      <c r="AM82" s="7" t="str">
        <f>IF('Filtered Data'!I81="","",HEX2OCT(I82))</f>
        <v>144</v>
      </c>
      <c r="AN82" s="7" t="str">
        <f>IF('Filtered Data'!J81="","",HEX2OCT(J82))</f>
        <v>132</v>
      </c>
      <c r="AO82" s="7" t="str">
        <f>IF('Filtered Data'!K81="","",HEX2OCT(K82))</f>
        <v>144</v>
      </c>
      <c r="AP82" s="7" t="str">
        <f>IF('Filtered Data'!L81="","",HEX2OCT(L82))</f>
        <v>0</v>
      </c>
      <c r="AQ82" s="7" t="str">
        <f>IF('Filtered Data'!M81="","",HEX2OCT(M82))</f>
        <v>144</v>
      </c>
      <c r="AR82" s="7" t="str">
        <f>IF('Filtered Data'!N81="","",HEX2OCT(N82))</f>
        <v>376</v>
      </c>
    </row>
    <row r="83">
      <c r="A83" s="4">
        <f>'Filtered Data'!A82</f>
        <v>2.0403289999999998</v>
      </c>
      <c r="B83" s="4" t="str">
        <f>'Filtered Data'!B82</f>
        <v/>
      </c>
      <c r="C83" s="4">
        <f>'Filtered Data'!C82</f>
        <v>301</v>
      </c>
      <c r="D83" s="4" t="str">
        <f>'Filtered Data'!D82</f>
        <v/>
      </c>
      <c r="E83" s="4" t="str">
        <f>'Filtered Data'!E82</f>
        <v/>
      </c>
      <c r="F83" s="4">
        <f>'Filtered Data'!F82</f>
        <v>3</v>
      </c>
      <c r="G83" s="4" t="str">
        <f>'Filtered Data'!G82</f>
        <v>1D</v>
      </c>
      <c r="H83" s="4" t="str">
        <f>'Filtered Data'!H82</f>
        <v>0E</v>
      </c>
      <c r="I83" s="4" t="str">
        <f>'Filtered Data'!I82</f>
        <v>00</v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1904128</v>
      </c>
      <c r="Q83" s="7">
        <f>IF('Filtered Data'!G82="","",HEX2DEC(G83))</f>
        <v>29</v>
      </c>
      <c r="R83" s="7">
        <f>IF('Filtered Data'!H82="","",HEX2DEC(H83))</f>
        <v>14</v>
      </c>
      <c r="S83" s="7">
        <f>IF('Filtered Data'!I82="","",HEX2DEC(I83))</f>
        <v>0</v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11101</v>
      </c>
      <c r="AB83" s="7" t="str">
        <f>IF('Filtered Data'!H82="","",HEX2BIN(H83))</f>
        <v>1110</v>
      </c>
      <c r="AC83" s="7" t="str">
        <f>IF('Filtered Data'!I82="","",HEX2BIN(I83))</f>
        <v>0</v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35</v>
      </c>
      <c r="AL83" s="7" t="str">
        <f>IF('Filtered Data'!H82="","",HEX2OCT(H83))</f>
        <v>16</v>
      </c>
      <c r="AM83" s="7" t="str">
        <f>IF('Filtered Data'!I82="","",HEX2OCT(I83))</f>
        <v>0</v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>
        <f>'Filtered Data'!A83</f>
        <v>2.0890789999999999</v>
      </c>
      <c r="B84" s="4" t="str">
        <f>'Filtered Data'!B83</f>
        <v/>
      </c>
      <c r="C84" s="4">
        <f>'Filtered Data'!C83</f>
        <v>300</v>
      </c>
      <c r="D84" s="4" t="str">
        <f>'Filtered Data'!D83</f>
        <v/>
      </c>
      <c r="E84" s="4" t="str">
        <f>'Filtered Data'!E83</f>
        <v/>
      </c>
      <c r="F84" s="4">
        <f>'Filtered Data'!F83</f>
        <v>8</v>
      </c>
      <c r="G84" s="4" t="str">
        <f>'Filtered Data'!G83</f>
        <v>03</v>
      </c>
      <c r="H84" s="4" t="str">
        <f>'Filtered Data'!H83</f>
        <v>A5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64</v>
      </c>
      <c r="L84" s="4" t="str">
        <f>'Filtered Data'!L83</f>
        <v>00</v>
      </c>
      <c r="M84" s="4" t="str">
        <f>'Filtered Data'!M83</f>
        <v>64</v>
      </c>
      <c r="N84" s="4" t="str">
        <f>'Filtered Data'!N83</f>
        <v>EF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165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100</v>
      </c>
      <c r="V84" s="7">
        <f>IF('Filtered Data'!L83="","",HEX2DEC(L84))</f>
        <v>0</v>
      </c>
      <c r="W84" s="7">
        <f>IF('Filtered Data'!M83="","",HEX2DEC(M84))</f>
        <v>100</v>
      </c>
      <c r="X84" s="7">
        <f>IF('Filtered Data'!N83="","",HEX2DEC(N84))</f>
        <v>239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10100101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1100100</v>
      </c>
      <c r="AF84" s="7" t="str">
        <f>IF('Filtered Data'!L83="","",HEX2BIN(L84))</f>
        <v>0</v>
      </c>
      <c r="AG84" s="7" t="str">
        <f>IF('Filtered Data'!M83="","",HEX2BIN(M84))</f>
        <v>1100100</v>
      </c>
      <c r="AH84" s="7" t="str">
        <f>IF('Filtered Data'!N83="","",HEX2BIN(N84))</f>
        <v>11101111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245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144</v>
      </c>
      <c r="AP84" s="7" t="str">
        <f>IF('Filtered Data'!L83="","",HEX2OCT(L84))</f>
        <v>0</v>
      </c>
      <c r="AQ84" s="7" t="str">
        <f>IF('Filtered Data'!M83="","",HEX2OCT(M84))</f>
        <v>144</v>
      </c>
      <c r="AR84" s="7" t="str">
        <f>IF('Filtered Data'!N83="","",HEX2OCT(N84))</f>
        <v>357</v>
      </c>
    </row>
    <row r="85">
      <c r="A85" s="4">
        <f>'Filtered Data'!A84</f>
        <v>2.089547</v>
      </c>
      <c r="B85" s="4" t="str">
        <f>'Filtered Data'!B84</f>
        <v/>
      </c>
      <c r="C85" s="4">
        <f>'Filtered Data'!C84</f>
        <v>301</v>
      </c>
      <c r="D85" s="4" t="str">
        <f>'Filtered Data'!D84</f>
        <v/>
      </c>
      <c r="E85" s="4" t="str">
        <f>'Filtered Data'!E84</f>
        <v/>
      </c>
      <c r="F85" s="4">
        <f>'Filtered Data'!F84</f>
        <v>3</v>
      </c>
      <c r="G85" s="4" t="str">
        <f>'Filtered Data'!G84</f>
        <v>E8</v>
      </c>
      <c r="H85" s="4" t="str">
        <f>'Filtered Data'!H84</f>
        <v>0F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15208192</v>
      </c>
      <c r="Q85" s="7">
        <f>IF('Filtered Data'!G84="","",HEX2DEC(G85))</f>
        <v>232</v>
      </c>
      <c r="R85" s="7">
        <f>IF('Filtered Data'!H84="","",HEX2DEC(H85))</f>
        <v>15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11101000</v>
      </c>
      <c r="AB85" s="7" t="str">
        <f>IF('Filtered Data'!H84="","",HEX2BIN(H85))</f>
        <v>1111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350</v>
      </c>
      <c r="AL85" s="7" t="str">
        <f>IF('Filtered Data'!H84="","",HEX2OCT(H85))</f>
        <v>17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2.1390850000000001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A5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70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165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112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10100101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1110000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245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160</v>
      </c>
    </row>
    <row r="87">
      <c r="A87" s="4">
        <f>'Filtered Data'!A86</f>
        <v>2.1395569999999999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E2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14811136</v>
      </c>
      <c r="Q87" s="7">
        <f>IF('Filtered Data'!G86="","",HEX2DEC(G87))</f>
        <v>226</v>
      </c>
      <c r="R87" s="7">
        <f>IF('Filtered Data'!H86="","",HEX2DEC(H87))</f>
        <v>0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11100010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342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2.1890869999999998</v>
      </c>
      <c r="B88" s="4" t="str">
        <f>'Filtered Data'!B87</f>
        <v/>
      </c>
      <c r="C88" s="4">
        <f>'Filtered Data'!C87</f>
        <v>300</v>
      </c>
      <c r="D88" s="4" t="str">
        <f>'Filtered Data'!D87</f>
        <v/>
      </c>
      <c r="E88" s="4" t="str">
        <f>'Filtered Data'!E87</f>
        <v/>
      </c>
      <c r="F88" s="4">
        <f>'Filtered Data'!F87</f>
        <v>8</v>
      </c>
      <c r="G88" s="4" t="str">
        <f>'Filtered Data'!G87</f>
        <v>03</v>
      </c>
      <c r="H88" s="4" t="str">
        <f>'Filtered Data'!H87</f>
        <v>A5</v>
      </c>
      <c r="I88" s="4" t="str">
        <f>'Filtered Data'!I87</f>
        <v>64</v>
      </c>
      <c r="J88" s="4" t="str">
        <f>'Filtered Data'!J87</f>
        <v>5A</v>
      </c>
      <c r="K88" s="4" t="str">
        <f>'Filtered Data'!K87</f>
        <v>64</v>
      </c>
      <c r="L88" s="4" t="str">
        <f>'Filtered Data'!L87</f>
        <v>00</v>
      </c>
      <c r="M88" s="4" t="str">
        <f>'Filtered Data'!M87</f>
        <v>64</v>
      </c>
      <c r="N88" s="4" t="str">
        <f>'Filtered Data'!N87</f>
        <v>61</v>
      </c>
      <c r="P88" s="6" t="e">
        <f t="shared" si="6"/>
        <v>#NUM!</v>
      </c>
      <c r="Q88" s="7">
        <f>IF('Filtered Data'!G87="","",HEX2DEC(G88))</f>
        <v>3</v>
      </c>
      <c r="R88" s="7">
        <f>IF('Filtered Data'!H87="","",HEX2DEC(H88))</f>
        <v>165</v>
      </c>
      <c r="S88" s="7">
        <f>IF('Filtered Data'!I87="","",HEX2DEC(I88))</f>
        <v>100</v>
      </c>
      <c r="T88" s="7">
        <f>IF('Filtered Data'!J87="","",HEX2DEC(J88))</f>
        <v>90</v>
      </c>
      <c r="U88" s="7">
        <f>IF('Filtered Data'!K87="","",HEX2DEC(K88))</f>
        <v>100</v>
      </c>
      <c r="V88" s="7">
        <f>IF('Filtered Data'!L87="","",HEX2DEC(L88))</f>
        <v>0</v>
      </c>
      <c r="W88" s="7">
        <f>IF('Filtered Data'!M87="","",HEX2DEC(M88))</f>
        <v>100</v>
      </c>
      <c r="X88" s="7">
        <f>IF('Filtered Data'!N87="","",HEX2DEC(N88))</f>
        <v>97</v>
      </c>
      <c r="Y88" s="7"/>
      <c r="Z88" s="8" t="e">
        <f t="shared" si="7"/>
        <v>#NUM!</v>
      </c>
      <c r="AA88" s="7" t="str">
        <f>IF('Filtered Data'!G87="","",HEX2BIN(G88))</f>
        <v>11</v>
      </c>
      <c r="AB88" s="7" t="str">
        <f>IF('Filtered Data'!H87="","",HEX2BIN(H88))</f>
        <v>10100101</v>
      </c>
      <c r="AC88" s="7" t="str">
        <f>IF('Filtered Data'!I87="","",HEX2BIN(I88))</f>
        <v>1100100</v>
      </c>
      <c r="AD88" s="7" t="str">
        <f>IF('Filtered Data'!J87="","",HEX2BIN(J88))</f>
        <v>1011010</v>
      </c>
      <c r="AE88" s="7" t="str">
        <f>IF('Filtered Data'!K87="","",HEX2BIN(K88))</f>
        <v>1100100</v>
      </c>
      <c r="AF88" s="7" t="str">
        <f>IF('Filtered Data'!L87="","",HEX2BIN(L88))</f>
        <v>0</v>
      </c>
      <c r="AG88" s="7" t="str">
        <f>IF('Filtered Data'!M87="","",HEX2BIN(M88))</f>
        <v>1100100</v>
      </c>
      <c r="AH88" s="7" t="str">
        <f>IF('Filtered Data'!N87="","",HEX2BIN(N88))</f>
        <v>1100001</v>
      </c>
      <c r="AI88" s="7"/>
      <c r="AJ88" s="8" t="e">
        <f t="shared" si="8"/>
        <v>#NUM!</v>
      </c>
      <c r="AK88" s="7" t="str">
        <f>IF('Filtered Data'!G87="","",HEX2OCT(G88))</f>
        <v>3</v>
      </c>
      <c r="AL88" s="7" t="str">
        <f>IF('Filtered Data'!H87="","",HEX2OCT(H88))</f>
        <v>245</v>
      </c>
      <c r="AM88" s="7" t="str">
        <f>IF('Filtered Data'!I87="","",HEX2OCT(I88))</f>
        <v>144</v>
      </c>
      <c r="AN88" s="7" t="str">
        <f>IF('Filtered Data'!J87="","",HEX2OCT(J88))</f>
        <v>132</v>
      </c>
      <c r="AO88" s="7" t="str">
        <f>IF('Filtered Data'!K87="","",HEX2OCT(K88))</f>
        <v>144</v>
      </c>
      <c r="AP88" s="7" t="str">
        <f>IF('Filtered Data'!L87="","",HEX2OCT(L88))</f>
        <v>0</v>
      </c>
      <c r="AQ88" s="7" t="str">
        <f>IF('Filtered Data'!M87="","",HEX2OCT(M88))</f>
        <v>144</v>
      </c>
      <c r="AR88" s="7" t="str">
        <f>IF('Filtered Data'!N87="","",HEX2OCT(N88))</f>
        <v>141</v>
      </c>
    </row>
    <row r="89">
      <c r="A89" s="4">
        <f>'Filtered Data'!A88</f>
        <v>2.1895509999999998</v>
      </c>
      <c r="B89" s="4" t="str">
        <f>'Filtered Data'!B88</f>
        <v/>
      </c>
      <c r="C89" s="4">
        <f>'Filtered Data'!C88</f>
        <v>301</v>
      </c>
      <c r="D89" s="4" t="str">
        <f>'Filtered Data'!D88</f>
        <v/>
      </c>
      <c r="E89" s="4" t="str">
        <f>'Filtered Data'!E88</f>
        <v/>
      </c>
      <c r="F89" s="4">
        <f>'Filtered Data'!F88</f>
        <v>3</v>
      </c>
      <c r="G89" s="4" t="str">
        <f>'Filtered Data'!G88</f>
        <v>B3</v>
      </c>
      <c r="H89" s="4" t="str">
        <f>'Filtered Data'!H88</f>
        <v>01</v>
      </c>
      <c r="I89" s="4" t="str">
        <f>'Filtered Data'!I88</f>
        <v>00</v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11731200</v>
      </c>
      <c r="Q89" s="7">
        <f>IF('Filtered Data'!G88="","",HEX2DEC(G89))</f>
        <v>179</v>
      </c>
      <c r="R89" s="7">
        <f>IF('Filtered Data'!H88="","",HEX2DEC(H89))</f>
        <v>1</v>
      </c>
      <c r="S89" s="7">
        <f>IF('Filtered Data'!I88="","",HEX2DEC(I89))</f>
        <v>0</v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10110011</v>
      </c>
      <c r="AB89" s="7" t="str">
        <f>IF('Filtered Data'!H88="","",HEX2BIN(H89))</f>
        <v>1</v>
      </c>
      <c r="AC89" s="7" t="str">
        <f>IF('Filtered Data'!I88="","",HEX2BIN(I89))</f>
        <v>0</v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263</v>
      </c>
      <c r="AL89" s="7" t="str">
        <f>IF('Filtered Data'!H88="","",HEX2OCT(H89))</f>
        <v>1</v>
      </c>
      <c r="AM89" s="7" t="str">
        <f>IF('Filtered Data'!I88="","",HEX2OCT(I89))</f>
        <v>0</v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>
        <f>'Filtered Data'!A89</f>
        <v>2.239096</v>
      </c>
      <c r="B90" s="4" t="str">
        <f>'Filtered Data'!B89</f>
        <v/>
      </c>
      <c r="C90" s="4">
        <f>'Filtered Data'!C89</f>
        <v>300</v>
      </c>
      <c r="D90" s="4" t="str">
        <f>'Filtered Data'!D89</f>
        <v/>
      </c>
      <c r="E90" s="4" t="str">
        <f>'Filtered Data'!E89</f>
        <v/>
      </c>
      <c r="F90" s="4">
        <f>'Filtered Data'!F89</f>
        <v>8</v>
      </c>
      <c r="G90" s="4" t="str">
        <f>'Filtered Data'!G89</f>
        <v>03</v>
      </c>
      <c r="H90" s="4" t="str">
        <f>'Filtered Data'!H89</f>
        <v>A5</v>
      </c>
      <c r="I90" s="4" t="str">
        <f>'Filtered Data'!I89</f>
        <v>64</v>
      </c>
      <c r="J90" s="4" t="str">
        <f>'Filtered Data'!J89</f>
        <v>5A</v>
      </c>
      <c r="K90" s="4" t="str">
        <f>'Filtered Data'!K89</f>
        <v>64</v>
      </c>
      <c r="L90" s="4" t="str">
        <f>'Filtered Data'!L89</f>
        <v>00</v>
      </c>
      <c r="M90" s="4" t="str">
        <f>'Filtered Data'!M89</f>
        <v>64</v>
      </c>
      <c r="N90" s="4" t="str">
        <f>'Filtered Data'!N89</f>
        <v>72</v>
      </c>
      <c r="P90" s="6" t="e">
        <f t="shared" si="6"/>
        <v>#NUM!</v>
      </c>
      <c r="Q90" s="7">
        <f>IF('Filtered Data'!G89="","",HEX2DEC(G90))</f>
        <v>3</v>
      </c>
      <c r="R90" s="7">
        <f>IF('Filtered Data'!H89="","",HEX2DEC(H90))</f>
        <v>165</v>
      </c>
      <c r="S90" s="7">
        <f>IF('Filtered Data'!I89="","",HEX2DEC(I90))</f>
        <v>100</v>
      </c>
      <c r="T90" s="7">
        <f>IF('Filtered Data'!J89="","",HEX2DEC(J90))</f>
        <v>90</v>
      </c>
      <c r="U90" s="7">
        <f>IF('Filtered Data'!K89="","",HEX2DEC(K90))</f>
        <v>100</v>
      </c>
      <c r="V90" s="7">
        <f>IF('Filtered Data'!L89="","",HEX2DEC(L90))</f>
        <v>0</v>
      </c>
      <c r="W90" s="7">
        <f>IF('Filtered Data'!M89="","",HEX2DEC(M90))</f>
        <v>100</v>
      </c>
      <c r="X90" s="7">
        <f>IF('Filtered Data'!N89="","",HEX2DEC(N90))</f>
        <v>114</v>
      </c>
      <c r="Y90" s="7"/>
      <c r="Z90" s="8" t="e">
        <f t="shared" si="7"/>
        <v>#NUM!</v>
      </c>
      <c r="AA90" s="7" t="str">
        <f>IF('Filtered Data'!G89="","",HEX2BIN(G90))</f>
        <v>11</v>
      </c>
      <c r="AB90" s="7" t="str">
        <f>IF('Filtered Data'!H89="","",HEX2BIN(H90))</f>
        <v>10100101</v>
      </c>
      <c r="AC90" s="7" t="str">
        <f>IF('Filtered Data'!I89="","",HEX2BIN(I90))</f>
        <v>1100100</v>
      </c>
      <c r="AD90" s="7" t="str">
        <f>IF('Filtered Data'!J89="","",HEX2BIN(J90))</f>
        <v>1011010</v>
      </c>
      <c r="AE90" s="7" t="str">
        <f>IF('Filtered Data'!K89="","",HEX2BIN(K90))</f>
        <v>1100100</v>
      </c>
      <c r="AF90" s="7" t="str">
        <f>IF('Filtered Data'!L89="","",HEX2BIN(L90))</f>
        <v>0</v>
      </c>
      <c r="AG90" s="7" t="str">
        <f>IF('Filtered Data'!M89="","",HEX2BIN(M90))</f>
        <v>1100100</v>
      </c>
      <c r="AH90" s="7" t="str">
        <f>IF('Filtered Data'!N89="","",HEX2BIN(N90))</f>
        <v>1110010</v>
      </c>
      <c r="AI90" s="7"/>
      <c r="AJ90" s="8" t="e">
        <f t="shared" si="8"/>
        <v>#NUM!</v>
      </c>
      <c r="AK90" s="7" t="str">
        <f>IF('Filtered Data'!G89="","",HEX2OCT(G90))</f>
        <v>3</v>
      </c>
      <c r="AL90" s="7" t="str">
        <f>IF('Filtered Data'!H89="","",HEX2OCT(H90))</f>
        <v>245</v>
      </c>
      <c r="AM90" s="7" t="str">
        <f>IF('Filtered Data'!I89="","",HEX2OCT(I90))</f>
        <v>144</v>
      </c>
      <c r="AN90" s="7" t="str">
        <f>IF('Filtered Data'!J89="","",HEX2OCT(J90))</f>
        <v>132</v>
      </c>
      <c r="AO90" s="7" t="str">
        <f>IF('Filtered Data'!K89="","",HEX2OCT(K90))</f>
        <v>144</v>
      </c>
      <c r="AP90" s="7" t="str">
        <f>IF('Filtered Data'!L89="","",HEX2OCT(L90))</f>
        <v>0</v>
      </c>
      <c r="AQ90" s="7" t="str">
        <f>IF('Filtered Data'!M89="","",HEX2OCT(M90))</f>
        <v>144</v>
      </c>
      <c r="AR90" s="7" t="str">
        <f>IF('Filtered Data'!N89="","",HEX2OCT(N90))</f>
        <v>162</v>
      </c>
    </row>
    <row r="91">
      <c r="A91" s="4">
        <f>'Filtered Data'!A90</f>
        <v>2.23956</v>
      </c>
      <c r="B91" s="4" t="str">
        <f>'Filtered Data'!B90</f>
        <v/>
      </c>
      <c r="C91" s="4">
        <f>'Filtered Data'!C90</f>
        <v>301</v>
      </c>
      <c r="D91" s="4" t="str">
        <f>'Filtered Data'!D90</f>
        <v/>
      </c>
      <c r="E91" s="4" t="str">
        <f>'Filtered Data'!E90</f>
        <v/>
      </c>
      <c r="F91" s="4">
        <f>'Filtered Data'!F90</f>
        <v>3</v>
      </c>
      <c r="G91" s="4" t="str">
        <f>'Filtered Data'!G90</f>
        <v>6B</v>
      </c>
      <c r="H91" s="4" t="str">
        <f>'Filtered Data'!H90</f>
        <v>02</v>
      </c>
      <c r="I91" s="4" t="str">
        <f>'Filtered Data'!I90</f>
        <v>00</v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7012864</v>
      </c>
      <c r="Q91" s="7">
        <f>IF('Filtered Data'!G90="","",HEX2DEC(G91))</f>
        <v>107</v>
      </c>
      <c r="R91" s="7">
        <f>IF('Filtered Data'!H90="","",HEX2DEC(H91))</f>
        <v>2</v>
      </c>
      <c r="S91" s="7">
        <f>IF('Filtered Data'!I90="","",HEX2DEC(I91))</f>
        <v>0</v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1101011</v>
      </c>
      <c r="AB91" s="7" t="str">
        <f>IF('Filtered Data'!H90="","",HEX2BIN(H91))</f>
        <v>10</v>
      </c>
      <c r="AC91" s="7" t="str">
        <f>IF('Filtered Data'!I90="","",HEX2BIN(I91))</f>
        <v>0</v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153</v>
      </c>
      <c r="AL91" s="7" t="str">
        <f>IF('Filtered Data'!H90="","",HEX2OCT(H91))</f>
        <v>2</v>
      </c>
      <c r="AM91" s="7" t="str">
        <f>IF('Filtered Data'!I90="","",HEX2OCT(I91))</f>
        <v>0</v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2.2891010000000001</v>
      </c>
      <c r="B92" s="4" t="str">
        <f>'Filtered Data'!B91</f>
        <v/>
      </c>
      <c r="C92" s="4">
        <f>'Filtered Data'!C91</f>
        <v>300</v>
      </c>
      <c r="D92" s="4" t="str">
        <f>'Filtered Data'!D91</f>
        <v/>
      </c>
      <c r="E92" s="4" t="str">
        <f>'Filtered Data'!E91</f>
        <v/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63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99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1100011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143</v>
      </c>
    </row>
    <row r="93">
      <c r="A93" s="4">
        <f>'Filtered Data'!A92</f>
        <v>2.2895650000000001</v>
      </c>
      <c r="B93" s="4" t="str">
        <f>'Filtered Data'!B92</f>
        <v/>
      </c>
      <c r="C93" s="4">
        <f>'Filtered Data'!C92</f>
        <v>301</v>
      </c>
      <c r="D93" s="4" t="str">
        <f>'Filtered Data'!D92</f>
        <v/>
      </c>
      <c r="E93" s="4" t="str">
        <f>'Filtered Data'!E92</f>
        <v/>
      </c>
      <c r="F93" s="4">
        <f>'Filtered Data'!F92</f>
        <v>3</v>
      </c>
      <c r="G93" s="4" t="str">
        <f>'Filtered Data'!G92</f>
        <v>96</v>
      </c>
      <c r="H93" s="4" t="str">
        <f>'Filtered Data'!H92</f>
        <v>03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9831168</v>
      </c>
      <c r="Q93" s="7">
        <f>IF('Filtered Data'!G92="","",HEX2DEC(G93))</f>
        <v>150</v>
      </c>
      <c r="R93" s="7">
        <f>IF('Filtered Data'!H92="","",HEX2DEC(H93))</f>
        <v>3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10010110</v>
      </c>
      <c r="AB93" s="7" t="str">
        <f>IF('Filtered Data'!H92="","",HEX2BIN(H93))</f>
        <v>11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226</v>
      </c>
      <c r="AL93" s="7" t="str">
        <f>IF('Filtered Data'!H92="","",HEX2OCT(H93))</f>
        <v>3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2.3391060000000001</v>
      </c>
      <c r="B94" s="4" t="str">
        <f>'Filtered Data'!B93</f>
        <v/>
      </c>
      <c r="C94" s="4">
        <f>'Filtered Data'!C93</f>
        <v>300</v>
      </c>
      <c r="D94" s="4" t="str">
        <f>'Filtered Data'!D93</f>
        <v/>
      </c>
      <c r="E94" s="4" t="str">
        <f>'Filtered Data'!E93</f>
        <v/>
      </c>
      <c r="F94" s="4">
        <f>'Filtered Data'!F93</f>
        <v>8</v>
      </c>
      <c r="G94" s="4" t="str">
        <f>'Filtered Data'!G93</f>
        <v>03</v>
      </c>
      <c r="H94" s="4" t="str">
        <f>'Filtered Data'!H93</f>
        <v>A5</v>
      </c>
      <c r="I94" s="4" t="str">
        <f>'Filtered Data'!I93</f>
        <v>64</v>
      </c>
      <c r="J94" s="4" t="str">
        <f>'Filtered Data'!J93</f>
        <v>5A</v>
      </c>
      <c r="K94" s="4" t="str">
        <f>'Filtered Data'!K93</f>
        <v>64</v>
      </c>
      <c r="L94" s="4" t="str">
        <f>'Filtered Data'!L93</f>
        <v>00</v>
      </c>
      <c r="M94" s="4" t="str">
        <f>'Filtered Data'!M93</f>
        <v>64</v>
      </c>
      <c r="N94" s="4" t="str">
        <f>'Filtered Data'!N93</f>
        <v>74</v>
      </c>
      <c r="P94" s="6" t="e">
        <f t="shared" si="6"/>
        <v>#NUM!</v>
      </c>
      <c r="Q94" s="7">
        <f>IF('Filtered Data'!G93="","",HEX2DEC(G94))</f>
        <v>3</v>
      </c>
      <c r="R94" s="7">
        <f>IF('Filtered Data'!H93="","",HEX2DEC(H94))</f>
        <v>165</v>
      </c>
      <c r="S94" s="7">
        <f>IF('Filtered Data'!I93="","",HEX2DEC(I94))</f>
        <v>100</v>
      </c>
      <c r="T94" s="7">
        <f>IF('Filtered Data'!J93="","",HEX2DEC(J94))</f>
        <v>90</v>
      </c>
      <c r="U94" s="7">
        <f>IF('Filtered Data'!K93="","",HEX2DEC(K94))</f>
        <v>100</v>
      </c>
      <c r="V94" s="7">
        <f>IF('Filtered Data'!L93="","",HEX2DEC(L94))</f>
        <v>0</v>
      </c>
      <c r="W94" s="7">
        <f>IF('Filtered Data'!M93="","",HEX2DEC(M94))</f>
        <v>100</v>
      </c>
      <c r="X94" s="7">
        <f>IF('Filtered Data'!N93="","",HEX2DEC(N94))</f>
        <v>116</v>
      </c>
      <c r="Y94" s="7"/>
      <c r="Z94" s="8" t="e">
        <f t="shared" si="7"/>
        <v>#NUM!</v>
      </c>
      <c r="AA94" s="7" t="str">
        <f>IF('Filtered Data'!G93="","",HEX2BIN(G94))</f>
        <v>11</v>
      </c>
      <c r="AB94" s="7" t="str">
        <f>IF('Filtered Data'!H93="","",HEX2BIN(H94))</f>
        <v>10100101</v>
      </c>
      <c r="AC94" s="7" t="str">
        <f>IF('Filtered Data'!I93="","",HEX2BIN(I94))</f>
        <v>1100100</v>
      </c>
      <c r="AD94" s="7" t="str">
        <f>IF('Filtered Data'!J93="","",HEX2BIN(J94))</f>
        <v>1011010</v>
      </c>
      <c r="AE94" s="7" t="str">
        <f>IF('Filtered Data'!K93="","",HEX2BIN(K94))</f>
        <v>1100100</v>
      </c>
      <c r="AF94" s="7" t="str">
        <f>IF('Filtered Data'!L93="","",HEX2BIN(L94))</f>
        <v>0</v>
      </c>
      <c r="AG94" s="7" t="str">
        <f>IF('Filtered Data'!M93="","",HEX2BIN(M94))</f>
        <v>1100100</v>
      </c>
      <c r="AH94" s="7" t="str">
        <f>IF('Filtered Data'!N93="","",HEX2BIN(N94))</f>
        <v>1110100</v>
      </c>
      <c r="AI94" s="7"/>
      <c r="AJ94" s="8" t="e">
        <f t="shared" si="8"/>
        <v>#NUM!</v>
      </c>
      <c r="AK94" s="7" t="str">
        <f>IF('Filtered Data'!G93="","",HEX2OCT(G94))</f>
        <v>3</v>
      </c>
      <c r="AL94" s="7" t="str">
        <f>IF('Filtered Data'!H93="","",HEX2OCT(H94))</f>
        <v>245</v>
      </c>
      <c r="AM94" s="7" t="str">
        <f>IF('Filtered Data'!I93="","",HEX2OCT(I94))</f>
        <v>144</v>
      </c>
      <c r="AN94" s="7" t="str">
        <f>IF('Filtered Data'!J93="","",HEX2OCT(J94))</f>
        <v>132</v>
      </c>
      <c r="AO94" s="7" t="str">
        <f>IF('Filtered Data'!K93="","",HEX2OCT(K94))</f>
        <v>144</v>
      </c>
      <c r="AP94" s="7" t="str">
        <f>IF('Filtered Data'!L93="","",HEX2OCT(L94))</f>
        <v>0</v>
      </c>
      <c r="AQ94" s="7" t="str">
        <f>IF('Filtered Data'!M93="","",HEX2OCT(M94))</f>
        <v>144</v>
      </c>
      <c r="AR94" s="7" t="str">
        <f>IF('Filtered Data'!N93="","",HEX2OCT(N94))</f>
        <v>164</v>
      </c>
    </row>
    <row r="95">
      <c r="A95" s="4">
        <f>'Filtered Data'!A94</f>
        <v>2.3395700000000001</v>
      </c>
      <c r="B95" s="4" t="str">
        <f>'Filtered Data'!B94</f>
        <v/>
      </c>
      <c r="C95" s="4">
        <f>'Filtered Data'!C94</f>
        <v>301</v>
      </c>
      <c r="D95" s="4" t="str">
        <f>'Filtered Data'!D94</f>
        <v/>
      </c>
      <c r="E95" s="4" t="str">
        <f>'Filtered Data'!E94</f>
        <v/>
      </c>
      <c r="F95" s="4">
        <f>'Filtered Data'!F94</f>
        <v>3</v>
      </c>
      <c r="G95" s="4" t="str">
        <f>'Filtered Data'!G94</f>
        <v>03</v>
      </c>
      <c r="H95" s="4" t="str">
        <f>'Filtered Data'!H94</f>
        <v>04</v>
      </c>
      <c r="I95" s="4" t="str">
        <f>'Filtered Data'!I94</f>
        <v>00</v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197632</v>
      </c>
      <c r="Q95" s="7">
        <f>IF('Filtered Data'!G94="","",HEX2DEC(G95))</f>
        <v>3</v>
      </c>
      <c r="R95" s="7">
        <f>IF('Filtered Data'!H94="","",HEX2DEC(H95))</f>
        <v>4</v>
      </c>
      <c r="S95" s="7">
        <f>IF('Filtered Data'!I94="","",HEX2DEC(I95))</f>
        <v>0</v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100</v>
      </c>
      <c r="AC95" s="7" t="str">
        <f>IF('Filtered Data'!I94="","",HEX2BIN(I95))</f>
        <v>0</v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4</v>
      </c>
      <c r="AM95" s="7" t="str">
        <f>IF('Filtered Data'!I94="","",HEX2OCT(I95))</f>
        <v>0</v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2.3891089999999999</v>
      </c>
      <c r="B96" s="4" t="str">
        <f>'Filtered Data'!B95</f>
        <v/>
      </c>
      <c r="C96" s="4">
        <f>'Filtered Data'!C95</f>
        <v>300</v>
      </c>
      <c r="D96" s="4" t="str">
        <f>'Filtered Data'!D95</f>
        <v/>
      </c>
      <c r="E96" s="4" t="str">
        <f>'Filtered Data'!E95</f>
        <v/>
      </c>
      <c r="F96" s="4">
        <f>'Filtered Data'!F95</f>
        <v>8</v>
      </c>
      <c r="G96" s="4" t="str">
        <f>'Filtered Data'!G95</f>
        <v>03</v>
      </c>
      <c r="H96" s="4" t="str">
        <f>'Filtered Data'!H95</f>
        <v>A5</v>
      </c>
      <c r="I96" s="4" t="str">
        <f>'Filtered Data'!I95</f>
        <v>64</v>
      </c>
      <c r="J96" s="4" t="str">
        <f>'Filtered Data'!J95</f>
        <v>5A</v>
      </c>
      <c r="K96" s="4" t="str">
        <f>'Filtered Data'!K95</f>
        <v>64</v>
      </c>
      <c r="L96" s="4" t="str">
        <f>'Filtered Data'!L95</f>
        <v>00</v>
      </c>
      <c r="M96" s="4" t="str">
        <f>'Filtered Data'!M95</f>
        <v>64</v>
      </c>
      <c r="N96" s="4" t="str">
        <f>'Filtered Data'!N95</f>
        <v>65</v>
      </c>
      <c r="P96" s="6" t="e">
        <f t="shared" si="6"/>
        <v>#NUM!</v>
      </c>
      <c r="Q96" s="7">
        <f>IF('Filtered Data'!G95="","",HEX2DEC(G96))</f>
        <v>3</v>
      </c>
      <c r="R96" s="7">
        <f>IF('Filtered Data'!H95="","",HEX2DEC(H96))</f>
        <v>165</v>
      </c>
      <c r="S96" s="7">
        <f>IF('Filtered Data'!I95="","",HEX2DEC(I96))</f>
        <v>100</v>
      </c>
      <c r="T96" s="7">
        <f>IF('Filtered Data'!J95="","",HEX2DEC(J96))</f>
        <v>90</v>
      </c>
      <c r="U96" s="7">
        <f>IF('Filtered Data'!K95="","",HEX2DEC(K96))</f>
        <v>100</v>
      </c>
      <c r="V96" s="7">
        <f>IF('Filtered Data'!L95="","",HEX2DEC(L96))</f>
        <v>0</v>
      </c>
      <c r="W96" s="7">
        <f>IF('Filtered Data'!M95="","",HEX2DEC(M96))</f>
        <v>100</v>
      </c>
      <c r="X96" s="7">
        <f>IF('Filtered Data'!N95="","",HEX2DEC(N96))</f>
        <v>101</v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10100101</v>
      </c>
      <c r="AC96" s="7" t="str">
        <f>IF('Filtered Data'!I95="","",HEX2BIN(I96))</f>
        <v>1100100</v>
      </c>
      <c r="AD96" s="7" t="str">
        <f>IF('Filtered Data'!J95="","",HEX2BIN(J96))</f>
        <v>1011010</v>
      </c>
      <c r="AE96" s="7" t="str">
        <f>IF('Filtered Data'!K95="","",HEX2BIN(K96))</f>
        <v>1100100</v>
      </c>
      <c r="AF96" s="7" t="str">
        <f>IF('Filtered Data'!L95="","",HEX2BIN(L96))</f>
        <v>0</v>
      </c>
      <c r="AG96" s="7" t="str">
        <f>IF('Filtered Data'!M95="","",HEX2BIN(M96))</f>
        <v>1100100</v>
      </c>
      <c r="AH96" s="7" t="str">
        <f>IF('Filtered Data'!N95="","",HEX2BIN(N96))</f>
        <v>1100101</v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245</v>
      </c>
      <c r="AM96" s="7" t="str">
        <f>IF('Filtered Data'!I95="","",HEX2OCT(I96))</f>
        <v>144</v>
      </c>
      <c r="AN96" s="7" t="str">
        <f>IF('Filtered Data'!J95="","",HEX2OCT(J96))</f>
        <v>132</v>
      </c>
      <c r="AO96" s="7" t="str">
        <f>IF('Filtered Data'!K95="","",HEX2OCT(K96))</f>
        <v>144</v>
      </c>
      <c r="AP96" s="7" t="str">
        <f>IF('Filtered Data'!L95="","",HEX2OCT(L96))</f>
        <v>0</v>
      </c>
      <c r="AQ96" s="7" t="str">
        <f>IF('Filtered Data'!M95="","",HEX2OCT(M96))</f>
        <v>144</v>
      </c>
      <c r="AR96" s="7" t="str">
        <f>IF('Filtered Data'!N95="","",HEX2OCT(N96))</f>
        <v>145</v>
      </c>
    </row>
    <row r="97">
      <c r="A97" s="4">
        <f>'Filtered Data'!A96</f>
        <v>2.3895729999999999</v>
      </c>
      <c r="B97" s="4" t="str">
        <f>'Filtered Data'!B96</f>
        <v/>
      </c>
      <c r="C97" s="4">
        <f>'Filtered Data'!C96</f>
        <v>301</v>
      </c>
      <c r="D97" s="4" t="str">
        <f>'Filtered Data'!D96</f>
        <v/>
      </c>
      <c r="E97" s="4" t="str">
        <f>'Filtered Data'!E96</f>
        <v/>
      </c>
      <c r="F97" s="4">
        <f>'Filtered Data'!F96</f>
        <v>3</v>
      </c>
      <c r="G97" s="4" t="str">
        <f>'Filtered Data'!G96</f>
        <v>54</v>
      </c>
      <c r="H97" s="4" t="str">
        <f>'Filtered Data'!H96</f>
        <v>05</v>
      </c>
      <c r="I97" s="4" t="str">
        <f>'Filtered Data'!I96</f>
        <v>00</v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5506304</v>
      </c>
      <c r="Q97" s="7">
        <f>IF('Filtered Data'!G96="","",HEX2DEC(G97))</f>
        <v>84</v>
      </c>
      <c r="R97" s="7">
        <f>IF('Filtered Data'!H96="","",HEX2DEC(H97))</f>
        <v>5</v>
      </c>
      <c r="S97" s="7">
        <f>IF('Filtered Data'!I96="","",HEX2DEC(I97))</f>
        <v>0</v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e">
        <f t="shared" si="7"/>
        <v>#NUM!</v>
      </c>
      <c r="AA97" s="7" t="str">
        <f>IF('Filtered Data'!G96="","",HEX2BIN(G97))</f>
        <v>1010100</v>
      </c>
      <c r="AB97" s="7" t="str">
        <f>IF('Filtered Data'!H96="","",HEX2BIN(H97))</f>
        <v>101</v>
      </c>
      <c r="AC97" s="7" t="str">
        <f>IF('Filtered Data'!I96="","",HEX2BIN(I97))</f>
        <v>0</v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e">
        <f t="shared" si="8"/>
        <v>#NUM!</v>
      </c>
      <c r="AK97" s="7" t="str">
        <f>IF('Filtered Data'!G96="","",HEX2OCT(G97))</f>
        <v>124</v>
      </c>
      <c r="AL97" s="7" t="str">
        <f>IF('Filtered Data'!H96="","",HEX2OCT(H97))</f>
        <v>5</v>
      </c>
      <c r="AM97" s="7" t="str">
        <f>IF('Filtered Data'!I96="","",HEX2OCT(I97))</f>
        <v>0</v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>
        <f>'Filtered Data'!A97</f>
        <v>2.4391159999999998</v>
      </c>
      <c r="B98" s="4" t="str">
        <f>'Filtered Data'!B97</f>
        <v/>
      </c>
      <c r="C98" s="4">
        <f>'Filtered Data'!C97</f>
        <v>300</v>
      </c>
      <c r="D98" s="4" t="str">
        <f>'Filtered Data'!D97</f>
        <v/>
      </c>
      <c r="E98" s="4" t="str">
        <f>'Filtered Data'!E97</f>
        <v/>
      </c>
      <c r="F98" s="4">
        <f>'Filtered Data'!F97</f>
        <v>8</v>
      </c>
      <c r="G98" s="4" t="str">
        <f>'Filtered Data'!G97</f>
        <v>03</v>
      </c>
      <c r="H98" s="4" t="str">
        <f>'Filtered Data'!H97</f>
        <v>A5</v>
      </c>
      <c r="I98" s="4" t="str">
        <f>'Filtered Data'!I97</f>
        <v>64</v>
      </c>
      <c r="J98" s="4" t="str">
        <f>'Filtered Data'!J97</f>
        <v>5A</v>
      </c>
      <c r="K98" s="4" t="str">
        <f>'Filtered Data'!K97</f>
        <v>64</v>
      </c>
      <c r="L98" s="4" t="str">
        <f>'Filtered Data'!L97</f>
        <v>00</v>
      </c>
      <c r="M98" s="4" t="str">
        <f>'Filtered Data'!M97</f>
        <v>64</v>
      </c>
      <c r="N98" s="4" t="str">
        <f>'Filtered Data'!N97</f>
        <v>76</v>
      </c>
      <c r="P98" s="6" t="e">
        <f t="shared" si="6"/>
        <v>#NUM!</v>
      </c>
      <c r="Q98" s="7">
        <f>IF('Filtered Data'!G97="","",HEX2DEC(G98))</f>
        <v>3</v>
      </c>
      <c r="R98" s="7">
        <f>IF('Filtered Data'!H97="","",HEX2DEC(H98))</f>
        <v>165</v>
      </c>
      <c r="S98" s="7">
        <f>IF('Filtered Data'!I97="","",HEX2DEC(I98))</f>
        <v>100</v>
      </c>
      <c r="T98" s="7">
        <f>IF('Filtered Data'!J97="","",HEX2DEC(J98))</f>
        <v>90</v>
      </c>
      <c r="U98" s="7">
        <f>IF('Filtered Data'!K97="","",HEX2DEC(K98))</f>
        <v>100</v>
      </c>
      <c r="V98" s="7">
        <f>IF('Filtered Data'!L97="","",HEX2DEC(L98))</f>
        <v>0</v>
      </c>
      <c r="W98" s="7">
        <f>IF('Filtered Data'!M97="","",HEX2DEC(M98))</f>
        <v>100</v>
      </c>
      <c r="X98" s="7">
        <f>IF('Filtered Data'!N97="","",HEX2DEC(N98))</f>
        <v>118</v>
      </c>
      <c r="Y98" s="7"/>
      <c r="Z98" s="8" t="e">
        <f t="shared" si="7"/>
        <v>#NUM!</v>
      </c>
      <c r="AA98" s="7" t="str">
        <f>IF('Filtered Data'!G97="","",HEX2BIN(G98))</f>
        <v>11</v>
      </c>
      <c r="AB98" s="7" t="str">
        <f>IF('Filtered Data'!H97="","",HEX2BIN(H98))</f>
        <v>10100101</v>
      </c>
      <c r="AC98" s="7" t="str">
        <f>IF('Filtered Data'!I97="","",HEX2BIN(I98))</f>
        <v>1100100</v>
      </c>
      <c r="AD98" s="7" t="str">
        <f>IF('Filtered Data'!J97="","",HEX2BIN(J98))</f>
        <v>1011010</v>
      </c>
      <c r="AE98" s="7" t="str">
        <f>IF('Filtered Data'!K97="","",HEX2BIN(K98))</f>
        <v>1100100</v>
      </c>
      <c r="AF98" s="7" t="str">
        <f>IF('Filtered Data'!L97="","",HEX2BIN(L98))</f>
        <v>0</v>
      </c>
      <c r="AG98" s="7" t="str">
        <f>IF('Filtered Data'!M97="","",HEX2BIN(M98))</f>
        <v>1100100</v>
      </c>
      <c r="AH98" s="7" t="str">
        <f>IF('Filtered Data'!N97="","",HEX2BIN(N98))</f>
        <v>1110110</v>
      </c>
      <c r="AI98" s="7"/>
      <c r="AJ98" s="8" t="e">
        <f t="shared" si="8"/>
        <v>#NUM!</v>
      </c>
      <c r="AK98" s="7" t="str">
        <f>IF('Filtered Data'!G97="","",HEX2OCT(G98))</f>
        <v>3</v>
      </c>
      <c r="AL98" s="7" t="str">
        <f>IF('Filtered Data'!H97="","",HEX2OCT(H98))</f>
        <v>245</v>
      </c>
      <c r="AM98" s="7" t="str">
        <f>IF('Filtered Data'!I97="","",HEX2OCT(I98))</f>
        <v>144</v>
      </c>
      <c r="AN98" s="7" t="str">
        <f>IF('Filtered Data'!J97="","",HEX2OCT(J98))</f>
        <v>132</v>
      </c>
      <c r="AO98" s="7" t="str">
        <f>IF('Filtered Data'!K97="","",HEX2OCT(K98))</f>
        <v>144</v>
      </c>
      <c r="AP98" s="7" t="str">
        <f>IF('Filtered Data'!L97="","",HEX2OCT(L98))</f>
        <v>0</v>
      </c>
      <c r="AQ98" s="7" t="str">
        <f>IF('Filtered Data'!M97="","",HEX2OCT(M98))</f>
        <v>144</v>
      </c>
      <c r="AR98" s="7" t="str">
        <f>IF('Filtered Data'!N97="","",HEX2OCT(N98))</f>
        <v>166</v>
      </c>
    </row>
    <row r="99">
      <c r="A99" s="4">
        <f>'Filtered Data'!A98</f>
        <v>2.4395880000000001</v>
      </c>
      <c r="B99" s="4" t="str">
        <f>'Filtered Data'!B98</f>
        <v/>
      </c>
      <c r="C99" s="4">
        <f>'Filtered Data'!C98</f>
        <v>301</v>
      </c>
      <c r="D99" s="4" t="str">
        <f>'Filtered Data'!D98</f>
        <v/>
      </c>
      <c r="E99" s="4" t="str">
        <f>'Filtered Data'!E98</f>
        <v/>
      </c>
      <c r="F99" s="4">
        <f>'Filtered Data'!F98</f>
        <v>3</v>
      </c>
      <c r="G99" s="4" t="str">
        <f>'Filtered Data'!G98</f>
        <v>F5</v>
      </c>
      <c r="H99" s="4" t="str">
        <f>'Filtered Data'!H98</f>
        <v>06</v>
      </c>
      <c r="I99" s="4" t="str">
        <f>'Filtered Data'!I98</f>
        <v>00</v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16057856</v>
      </c>
      <c r="Q99" s="7">
        <f>IF('Filtered Data'!G98="","",HEX2DEC(G99))</f>
        <v>245</v>
      </c>
      <c r="R99" s="7">
        <f>IF('Filtered Data'!H98="","",HEX2DEC(H99))</f>
        <v>6</v>
      </c>
      <c r="S99" s="7">
        <f>IF('Filtered Data'!I98="","",HEX2DEC(I99))</f>
        <v>0</v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11110101</v>
      </c>
      <c r="AB99" s="7" t="str">
        <f>IF('Filtered Data'!H98="","",HEX2BIN(H99))</f>
        <v>110</v>
      </c>
      <c r="AC99" s="7" t="str">
        <f>IF('Filtered Data'!I98="","",HEX2BIN(I99))</f>
        <v>0</v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365</v>
      </c>
      <c r="AL99" s="7" t="str">
        <f>IF('Filtered Data'!H98="","",HEX2OCT(H99))</f>
        <v>6</v>
      </c>
      <c r="AM99" s="7" t="str">
        <f>IF('Filtered Data'!I98="","",HEX2OCT(I99))</f>
        <v>0</v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2.4891179999999999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A5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67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165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103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10100101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1100111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245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147</v>
      </c>
    </row>
    <row r="101">
      <c r="A101" s="4">
        <f>'Filtered Data'!A100</f>
        <v>2.4895860000000001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B8</v>
      </c>
      <c r="H101" s="4" t="str">
        <f>'Filtered Data'!H100</f>
        <v>07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12060416</v>
      </c>
      <c r="Q101" s="7">
        <f>IF('Filtered Data'!G100="","",HEX2DEC(G101))</f>
        <v>184</v>
      </c>
      <c r="R101" s="7">
        <f>IF('Filtered Data'!H100="","",HEX2DEC(H101))</f>
        <v>7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10111000</v>
      </c>
      <c r="AB101" s="7" t="str">
        <f>IF('Filtered Data'!H100="","",HEX2BIN(H101))</f>
        <v>111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270</v>
      </c>
      <c r="AL101" s="7" t="str">
        <f>IF('Filtered Data'!H100="","",HEX2OCT(H101))</f>
        <v>7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2.5391270000000001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A5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F8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165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248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10100101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11111000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245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370</v>
      </c>
    </row>
    <row r="103">
      <c r="A103" s="4">
        <f>'Filtered Data'!A102</f>
        <v>2.5395949999999998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80</v>
      </c>
      <c r="H103" s="4" t="str">
        <f>'Filtered Data'!H102</f>
        <v>08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8390656</v>
      </c>
      <c r="Q103" s="7">
        <f>IF('Filtered Data'!G102="","",HEX2DEC(G103))</f>
        <v>128</v>
      </c>
      <c r="R103" s="7">
        <f>IF('Filtered Data'!H102="","",HEX2DEC(H103))</f>
        <v>8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10000000</v>
      </c>
      <c r="AB103" s="7" t="str">
        <f>IF('Filtered Data'!H102="","",HEX2BIN(H103))</f>
        <v>1000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200</v>
      </c>
      <c r="AL103" s="7" t="str">
        <f>IF('Filtered Data'!H102="","",HEX2OCT(H103))</f>
        <v>10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2.5891299999999999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A5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E9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165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233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10100101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11101001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245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351</v>
      </c>
    </row>
    <row r="105">
      <c r="A105" s="4">
        <f>'Filtered Data'!A104</f>
        <v>2.5895980000000001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88</v>
      </c>
      <c r="H105" s="4" t="str">
        <f>'Filtered Data'!H104</f>
        <v>09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8915200</v>
      </c>
      <c r="Q105" s="7">
        <f>IF('Filtered Data'!G104="","",HEX2DEC(G105))</f>
        <v>136</v>
      </c>
      <c r="R105" s="7">
        <f>IF('Filtered Data'!H104="","",HEX2DEC(H105))</f>
        <v>9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10001000</v>
      </c>
      <c r="AB105" s="7" t="str">
        <f>IF('Filtered Data'!H104="","",HEX2BIN(H105))</f>
        <v>1001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210</v>
      </c>
      <c r="AL105" s="7" t="str">
        <f>IF('Filtered Data'!H104="","",HEX2OCT(H105))</f>
        <v>11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2.6391360000000001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A5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FA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165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250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10100101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11111010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245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372</v>
      </c>
    </row>
    <row r="107">
      <c r="A107" s="4">
        <f>'Filtered Data'!A106</f>
        <v>2.6396039999999998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C6</v>
      </c>
      <c r="H107" s="4" t="str">
        <f>'Filtered Data'!H106</f>
        <v>0A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12978688</v>
      </c>
      <c r="Q107" s="7">
        <f>IF('Filtered Data'!G106="","",HEX2DEC(G107))</f>
        <v>198</v>
      </c>
      <c r="R107" s="7">
        <f>IF('Filtered Data'!H106="","",HEX2DEC(H107))</f>
        <v>10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11000110</v>
      </c>
      <c r="AB107" s="7" t="str">
        <f>IF('Filtered Data'!H106="","",HEX2BIN(H107))</f>
        <v>1010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306</v>
      </c>
      <c r="AL107" s="7" t="str">
        <f>IF('Filtered Data'!H106="","",HEX2OCT(H107))</f>
        <v>12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2.6891419999999999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A5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EB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165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235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10100101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11101011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245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353</v>
      </c>
    </row>
    <row r="109">
      <c r="A109" s="4">
        <f>'Filtered Data'!A108</f>
        <v>2.6896059999999999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43</v>
      </c>
      <c r="H109" s="4" t="str">
        <f>'Filtered Data'!H108</f>
        <v>0B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4393728</v>
      </c>
      <c r="Q109" s="7">
        <f>IF('Filtered Data'!G108="","",HEX2DEC(G109))</f>
        <v>67</v>
      </c>
      <c r="R109" s="7">
        <f>IF('Filtered Data'!H108="","",HEX2DEC(H109))</f>
        <v>11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1000011</v>
      </c>
      <c r="AB109" s="7" t="str">
        <f>IF('Filtered Data'!H108="","",HEX2BIN(H109))</f>
        <v>1011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103</v>
      </c>
      <c r="AL109" s="7" t="str">
        <f>IF('Filtered Data'!H108="","",HEX2OCT(H109))</f>
        <v>13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2.739147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A5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FC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165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252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10100101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11111100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245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374</v>
      </c>
    </row>
    <row r="111">
      <c r="A111" s="4">
        <f>'Filtered Data'!A110</f>
        <v>2.7396189999999998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B5</v>
      </c>
      <c r="H111" s="4" t="str">
        <f>'Filtered Data'!H110</f>
        <v>0C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11865088</v>
      </c>
      <c r="Q111" s="7">
        <f>IF('Filtered Data'!G110="","",HEX2DEC(G111))</f>
        <v>181</v>
      </c>
      <c r="R111" s="7">
        <f>IF('Filtered Data'!H110="","",HEX2DEC(H111))</f>
        <v>12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10110101</v>
      </c>
      <c r="AB111" s="7" t="str">
        <f>IF('Filtered Data'!H110="","",HEX2BIN(H111))</f>
        <v>1100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265</v>
      </c>
      <c r="AL111" s="7" t="str">
        <f>IF('Filtered Data'!H110="","",HEX2OCT(H111))</f>
        <v>14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2.7891499999999998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A5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ED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165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237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10100101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11101101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245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355</v>
      </c>
    </row>
    <row r="113">
      <c r="A113" s="4">
        <f>'Filtered Data'!A112</f>
        <v>2.7896139999999998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4E</v>
      </c>
      <c r="H113" s="4" t="str">
        <f>'Filtered Data'!H112</f>
        <v>0D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5115136</v>
      </c>
      <c r="Q113" s="7">
        <f>IF('Filtered Data'!G112="","",HEX2DEC(G113))</f>
        <v>78</v>
      </c>
      <c r="R113" s="7">
        <f>IF('Filtered Data'!H112="","",HEX2DEC(H113))</f>
        <v>13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1001110</v>
      </c>
      <c r="AB113" s="7" t="str">
        <f>IF('Filtered Data'!H112="","",HEX2BIN(H113))</f>
        <v>1101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116</v>
      </c>
      <c r="AL113" s="7" t="str">
        <f>IF('Filtered Data'!H112="","",HEX2OCT(H113))</f>
        <v>15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2.8391579999999998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A5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FE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165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254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10100101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11111110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245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376</v>
      </c>
    </row>
    <row r="115">
      <c r="A115" s="4">
        <f>'Filtered Data'!A114</f>
        <v>2.8396340000000002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1D</v>
      </c>
      <c r="H115" s="4" t="str">
        <f>'Filtered Data'!H114</f>
        <v>0E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1904128</v>
      </c>
      <c r="Q115" s="7">
        <f>IF('Filtered Data'!G114="","",HEX2DEC(G115))</f>
        <v>29</v>
      </c>
      <c r="R115" s="7">
        <f>IF('Filtered Data'!H114="","",HEX2DEC(H115))</f>
        <v>14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11101</v>
      </c>
      <c r="AB115" s="7" t="str">
        <f>IF('Filtered Data'!H114="","",HEX2BIN(H115))</f>
        <v>1110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35</v>
      </c>
      <c r="AL115" s="7" t="str">
        <f>IF('Filtered Data'!H114="","",HEX2OCT(H115))</f>
        <v>16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2.88916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A5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165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10100101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245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357</v>
      </c>
    </row>
    <row r="117">
      <c r="A117" s="4">
        <f>'Filtered Data'!A116</f>
        <v>2.8896280000000001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0F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15208192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2.939168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A5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70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165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112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10100101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1110000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245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160</v>
      </c>
    </row>
    <row r="119">
      <c r="A119" s="4">
        <f>'Filtered Data'!A118</f>
        <v>2.9396399999999998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E2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14811136</v>
      </c>
      <c r="Q119" s="7">
        <f>IF('Filtered Data'!G118="","",HEX2DEC(G119))</f>
        <v>226</v>
      </c>
      <c r="R119" s="7">
        <f>IF('Filtered Data'!H118="","",HEX2DEC(H119))</f>
        <v>0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2.9891709999999998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A5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61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165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97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10100101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1100001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245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141</v>
      </c>
    </row>
    <row r="121">
      <c r="A121" s="4">
        <f>'Filtered Data'!A120</f>
        <v>2.9896349999999998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B3</v>
      </c>
      <c r="H121" s="4" t="str">
        <f>'Filtered Data'!H120</f>
        <v>01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11731200</v>
      </c>
      <c r="Q121" s="7">
        <f>IF('Filtered Data'!G120="","",HEX2DEC(G121))</f>
        <v>179</v>
      </c>
      <c r="R121" s="7">
        <f>IF('Filtered Data'!H120="","",HEX2DEC(H121))</f>
        <v>1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10110011</v>
      </c>
      <c r="AB121" s="7" t="str">
        <f>IF('Filtered Data'!H120="","",HEX2BIN(H121))</f>
        <v>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263</v>
      </c>
      <c r="AL121" s="7" t="str">
        <f>IF('Filtered Data'!H120="","",HEX2OCT(H121))</f>
        <v>1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3.0399560000000001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A5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72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165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114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10100101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1110010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245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162</v>
      </c>
    </row>
    <row r="123">
      <c r="A123" s="4">
        <f>'Filtered Data'!A122</f>
        <v>3.0404200000000001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6B</v>
      </c>
      <c r="H123" s="4" t="str">
        <f>'Filtered Data'!H122</f>
        <v>02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7012864</v>
      </c>
      <c r="Q123" s="7">
        <f>IF('Filtered Data'!G122="","",HEX2DEC(G123))</f>
        <v>107</v>
      </c>
      <c r="R123" s="7">
        <f>IF('Filtered Data'!H122="","",HEX2DEC(H123))</f>
        <v>2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1101011</v>
      </c>
      <c r="AB123" s="7" t="str">
        <f>IF('Filtered Data'!H122="","",HEX2BIN(H123))</f>
        <v>10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153</v>
      </c>
      <c r="AL123" s="7" t="str">
        <f>IF('Filtered Data'!H122="","",HEX2OCT(H123))</f>
        <v>2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3.0891860000000002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A5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63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165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99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10100101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1100011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245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143</v>
      </c>
    </row>
    <row r="125">
      <c r="A125" s="4">
        <f>'Filtered Data'!A124</f>
        <v>3.0896499999999998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96</v>
      </c>
      <c r="H125" s="4" t="str">
        <f>'Filtered Data'!H124</f>
        <v>03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9831168</v>
      </c>
      <c r="Q125" s="7">
        <f>IF('Filtered Data'!G124="","",HEX2DEC(G125))</f>
        <v>150</v>
      </c>
      <c r="R125" s="7">
        <f>IF('Filtered Data'!H124="","",HEX2DEC(H125))</f>
        <v>3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10010110</v>
      </c>
      <c r="AB125" s="7" t="str">
        <f>IF('Filtered Data'!H124="","",HEX2BIN(H125))</f>
        <v>11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226</v>
      </c>
      <c r="AL125" s="7" t="str">
        <f>IF('Filtered Data'!H124="","",HEX2OCT(H125))</f>
        <v>3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57">HEX2DEC(G2)</f>
        <v>0</v>
      </c>
      <c r="R2">
        <f t="shared" ref="R2:R4" si="58">HEX2DEC(_xlfn.CONCAT(L2,K2,J2,I2))/1000</f>
        <v>0</v>
      </c>
      <c r="T2">
        <f t="shared" ref="T2:T4" si="59">HEX2DEC(M2)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57"/>
        <v>0</v>
      </c>
      <c r="R3">
        <f t="shared" si="58"/>
        <v>0</v>
      </c>
      <c r="T3">
        <f t="shared" si="59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57"/>
        <v>0</v>
      </c>
      <c r="R4">
        <f t="shared" si="58"/>
        <v>0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40053-007C-4A66-9496-003300C000C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zoomScale="100" workbookViewId="0">
      <selection activeCell="A1" activeCellId="0" sqref="A1"/>
    </sheetView>
  </sheetViews>
  <sheetFormatPr defaultRowHeight="14.2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N1" s="2" t="s">
        <v>67</v>
      </c>
      <c r="O1" s="2"/>
      <c r="P1" s="2"/>
      <c r="Q1" s="2" t="s">
        <v>68</v>
      </c>
      <c r="R1" s="2"/>
      <c r="S1" s="2"/>
      <c r="T1" s="2" t="s">
        <v>32</v>
      </c>
      <c r="U1" s="2" t="s">
        <v>33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N59" s="9">
        <f t="shared" si="66"/>
        <v>0</v>
      </c>
      <c r="O59" s="9">
        <f t="shared" si="67"/>
        <v>0</v>
      </c>
      <c r="P59" s="9"/>
      <c r="Q59" s="6">
        <f t="shared" si="68"/>
        <v>0</v>
      </c>
      <c r="R59" s="9">
        <f t="shared" si="69"/>
        <v>0</v>
      </c>
      <c r="S59" s="9"/>
      <c r="T59" s="6">
        <f t="shared" si="70"/>
        <v>0</v>
      </c>
      <c r="U59" s="9">
        <f t="shared" si="71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N60" s="9">
        <f t="shared" si="66"/>
        <v>0</v>
      </c>
      <c r="O60" s="9">
        <f t="shared" si="67"/>
        <v>0</v>
      </c>
      <c r="P60" s="9"/>
      <c r="Q60" s="6">
        <f t="shared" si="68"/>
        <v>0</v>
      </c>
      <c r="R60" s="9">
        <f t="shared" si="69"/>
        <v>0</v>
      </c>
      <c r="S60" s="9"/>
      <c r="T60" s="6">
        <f t="shared" si="70"/>
        <v>0</v>
      </c>
      <c r="U60" s="9">
        <f t="shared" si="71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9">
        <f t="shared" si="66"/>
        <v>0</v>
      </c>
      <c r="O61" s="9">
        <f t="shared" si="67"/>
        <v>0</v>
      </c>
      <c r="P61" s="9"/>
      <c r="Q61" s="6">
        <f t="shared" si="68"/>
        <v>0</v>
      </c>
      <c r="R61" s="9">
        <f t="shared" si="69"/>
        <v>0</v>
      </c>
      <c r="S61" s="9"/>
      <c r="T61" s="6">
        <f t="shared" si="70"/>
        <v>0</v>
      </c>
      <c r="U61" s="9">
        <f t="shared" si="71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9">
        <f t="shared" si="66"/>
        <v>0</v>
      </c>
      <c r="O62" s="9">
        <f t="shared" si="67"/>
        <v>0</v>
      </c>
      <c r="P62" s="9"/>
      <c r="Q62" s="6">
        <f t="shared" si="68"/>
        <v>0</v>
      </c>
      <c r="R62" s="9">
        <f t="shared" si="69"/>
        <v>0</v>
      </c>
      <c r="S62" s="9"/>
      <c r="T62" s="6">
        <f t="shared" si="70"/>
        <v>0</v>
      </c>
      <c r="U62" s="9">
        <f t="shared" si="71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9">
        <f t="shared" si="66"/>
        <v>0</v>
      </c>
      <c r="O63" s="9">
        <f t="shared" si="67"/>
        <v>0</v>
      </c>
      <c r="P63" s="9"/>
      <c r="Q63" s="6">
        <f t="shared" si="68"/>
        <v>0</v>
      </c>
      <c r="R63" s="9">
        <f t="shared" si="69"/>
        <v>0</v>
      </c>
      <c r="S63" s="9"/>
      <c r="T63" s="6">
        <f t="shared" si="70"/>
        <v>0</v>
      </c>
      <c r="U63" s="9">
        <f t="shared" si="71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9">
        <f t="shared" si="66"/>
        <v>0</v>
      </c>
      <c r="O64" s="9">
        <f t="shared" si="67"/>
        <v>0</v>
      </c>
      <c r="P64" s="9"/>
      <c r="Q64" s="6">
        <f t="shared" si="68"/>
        <v>0</v>
      </c>
      <c r="R64" s="9">
        <f t="shared" si="69"/>
        <v>0</v>
      </c>
      <c r="S64" s="9"/>
      <c r="T64" s="6">
        <f t="shared" si="70"/>
        <v>0</v>
      </c>
      <c r="U64" s="9">
        <f t="shared" si="71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9">
        <f t="shared" si="66"/>
        <v>0</v>
      </c>
      <c r="O65" s="9">
        <f t="shared" si="67"/>
        <v>0</v>
      </c>
      <c r="P65" s="9"/>
      <c r="Q65" s="6">
        <f t="shared" si="68"/>
        <v>0</v>
      </c>
      <c r="R65" s="9">
        <f t="shared" si="69"/>
        <v>0</v>
      </c>
      <c r="S65" s="9"/>
      <c r="T65" s="6">
        <f t="shared" si="70"/>
        <v>0</v>
      </c>
      <c r="U65" s="9">
        <f t="shared" si="71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9">
        <f t="shared" si="66"/>
        <v>0</v>
      </c>
      <c r="O66" s="9">
        <f t="shared" si="67"/>
        <v>0</v>
      </c>
      <c r="P66" s="9"/>
      <c r="Q66" s="6">
        <f t="shared" si="68"/>
        <v>0</v>
      </c>
      <c r="R66" s="9">
        <f t="shared" si="69"/>
        <v>0</v>
      </c>
      <c r="S66" s="9"/>
      <c r="T66" s="6">
        <f t="shared" si="70"/>
        <v>0</v>
      </c>
      <c r="U66" s="9">
        <f t="shared" si="71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9">
        <f t="shared" si="66"/>
        <v>0</v>
      </c>
      <c r="O67" s="9">
        <f t="shared" si="67"/>
        <v>0</v>
      </c>
      <c r="P67" s="9"/>
      <c r="Q67" s="6">
        <f t="shared" si="68"/>
        <v>0</v>
      </c>
      <c r="R67" s="9">
        <f t="shared" si="69"/>
        <v>0</v>
      </c>
      <c r="S67" s="9"/>
      <c r="T67" s="6">
        <f t="shared" si="70"/>
        <v>0</v>
      </c>
      <c r="U67" s="9">
        <f t="shared" si="71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9">
        <f t="shared" si="66"/>
        <v>0</v>
      </c>
      <c r="O68" s="9">
        <f t="shared" si="67"/>
        <v>0</v>
      </c>
      <c r="P68" s="9"/>
      <c r="Q68" s="6">
        <f t="shared" si="68"/>
        <v>0</v>
      </c>
      <c r="R68" s="9">
        <f t="shared" si="69"/>
        <v>0</v>
      </c>
      <c r="S68" s="9"/>
      <c r="T68" s="6">
        <f t="shared" si="70"/>
        <v>0</v>
      </c>
      <c r="U68" s="9">
        <f t="shared" si="71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9">
        <f t="shared" si="66"/>
        <v>0</v>
      </c>
      <c r="O69" s="9">
        <f t="shared" si="67"/>
        <v>0</v>
      </c>
      <c r="P69" s="9"/>
      <c r="Q69" s="6">
        <f t="shared" si="68"/>
        <v>0</v>
      </c>
      <c r="R69" s="9">
        <f t="shared" si="69"/>
        <v>0</v>
      </c>
      <c r="S69" s="9"/>
      <c r="T69" s="6">
        <f t="shared" si="70"/>
        <v>0</v>
      </c>
      <c r="U69" s="9">
        <f t="shared" si="71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9">
        <f t="shared" si="66"/>
        <v>0</v>
      </c>
      <c r="O70" s="9">
        <f t="shared" si="67"/>
        <v>0</v>
      </c>
      <c r="P70" s="9"/>
      <c r="Q70" s="6">
        <f t="shared" si="68"/>
        <v>0</v>
      </c>
      <c r="R70" s="9">
        <f t="shared" si="69"/>
        <v>0</v>
      </c>
      <c r="S70" s="9"/>
      <c r="T70" s="6">
        <f t="shared" si="70"/>
        <v>0</v>
      </c>
      <c r="U70" s="9">
        <f t="shared" si="71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9">
        <f t="shared" si="66"/>
        <v>0</v>
      </c>
      <c r="O71" s="9">
        <f t="shared" si="67"/>
        <v>0</v>
      </c>
      <c r="P71" s="9"/>
      <c r="Q71" s="6">
        <f t="shared" si="68"/>
        <v>0</v>
      </c>
      <c r="R71" s="9">
        <f t="shared" si="69"/>
        <v>0</v>
      </c>
      <c r="S71" s="9"/>
      <c r="T71" s="6">
        <f t="shared" si="70"/>
        <v>0</v>
      </c>
      <c r="U71" s="9">
        <f t="shared" si="71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9">
        <f t="shared" si="66"/>
        <v>0</v>
      </c>
      <c r="O72" s="9">
        <f t="shared" si="67"/>
        <v>0</v>
      </c>
      <c r="P72" s="9"/>
      <c r="Q72" s="6">
        <f t="shared" si="68"/>
        <v>0</v>
      </c>
      <c r="R72" s="9">
        <f t="shared" si="69"/>
        <v>0</v>
      </c>
      <c r="S72" s="9"/>
      <c r="T72" s="6">
        <f t="shared" si="70"/>
        <v>0</v>
      </c>
      <c r="U72" s="9">
        <f t="shared" si="71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9">
        <f t="shared" si="66"/>
        <v>0</v>
      </c>
      <c r="O73" s="9">
        <f t="shared" si="67"/>
        <v>0</v>
      </c>
      <c r="P73" s="9"/>
      <c r="Q73" s="6">
        <f t="shared" si="68"/>
        <v>0</v>
      </c>
      <c r="R73" s="9">
        <f t="shared" si="69"/>
        <v>0</v>
      </c>
      <c r="S73" s="9"/>
      <c r="T73" s="6">
        <f t="shared" si="70"/>
        <v>0</v>
      </c>
      <c r="U73" s="9">
        <f t="shared" si="71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9">
        <f t="shared" ref="N74:N99" si="72">HEX2DEC(_xlfn.CONCAT(H74,G74))</f>
        <v>0</v>
      </c>
      <c r="O74" s="9">
        <f t="shared" ref="O74:O99" si="73">N74/1000</f>
        <v>0</v>
      </c>
      <c r="P74" s="9"/>
      <c r="Q74" s="6">
        <f t="shared" ref="Q74:Q99" si="74">HEX2DEC(_xlfn.CONCAT(G74,H74))</f>
        <v>0</v>
      </c>
      <c r="R74" s="9">
        <f t="shared" ref="R74:R99" si="75">Q74/1000</f>
        <v>0</v>
      </c>
      <c r="S74" s="9"/>
      <c r="T74" s="6">
        <f t="shared" ref="T74:T99" si="76">HEX2DEC(G74)</f>
        <v>0</v>
      </c>
      <c r="U74" s="9">
        <f t="shared" ref="U74:U99" si="77">HEX2DEC(H74)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9">
        <f t="shared" si="72"/>
        <v>0</v>
      </c>
      <c r="O75" s="9">
        <f t="shared" si="73"/>
        <v>0</v>
      </c>
      <c r="P75" s="9"/>
      <c r="Q75" s="6">
        <f t="shared" si="74"/>
        <v>0</v>
      </c>
      <c r="R75" s="9">
        <f t="shared" si="75"/>
        <v>0</v>
      </c>
      <c r="S75" s="9"/>
      <c r="T75" s="6">
        <f t="shared" si="76"/>
        <v>0</v>
      </c>
      <c r="U75" s="9">
        <f t="shared" si="77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9">
        <f t="shared" si="72"/>
        <v>0</v>
      </c>
      <c r="O76" s="9">
        <f t="shared" si="73"/>
        <v>0</v>
      </c>
      <c r="P76" s="9"/>
      <c r="Q76" s="6">
        <f t="shared" si="74"/>
        <v>0</v>
      </c>
      <c r="R76" s="9">
        <f t="shared" si="75"/>
        <v>0</v>
      </c>
      <c r="S76" s="9"/>
      <c r="T76" s="6">
        <f t="shared" si="76"/>
        <v>0</v>
      </c>
      <c r="U76" s="9">
        <f t="shared" si="77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9">
        <f t="shared" si="72"/>
        <v>0</v>
      </c>
      <c r="O77" s="9">
        <f t="shared" si="73"/>
        <v>0</v>
      </c>
      <c r="P77" s="9"/>
      <c r="Q77" s="6">
        <f t="shared" si="74"/>
        <v>0</v>
      </c>
      <c r="R77" s="9">
        <f t="shared" si="75"/>
        <v>0</v>
      </c>
      <c r="S77" s="9"/>
      <c r="T77" s="6">
        <f t="shared" si="76"/>
        <v>0</v>
      </c>
      <c r="U77" s="9">
        <f t="shared" si="77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9">
        <f t="shared" si="72"/>
        <v>0</v>
      </c>
      <c r="O78" s="9">
        <f t="shared" si="73"/>
        <v>0</v>
      </c>
      <c r="P78" s="9"/>
      <c r="Q78" s="6">
        <f t="shared" si="74"/>
        <v>0</v>
      </c>
      <c r="R78" s="9">
        <f t="shared" si="75"/>
        <v>0</v>
      </c>
      <c r="S78" s="9"/>
      <c r="T78" s="6">
        <f t="shared" si="76"/>
        <v>0</v>
      </c>
      <c r="U78" s="9">
        <f t="shared" si="77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9">
        <f t="shared" si="72"/>
        <v>0</v>
      </c>
      <c r="O79" s="9">
        <f t="shared" si="73"/>
        <v>0</v>
      </c>
      <c r="P79" s="9"/>
      <c r="Q79" s="6">
        <f t="shared" si="74"/>
        <v>0</v>
      </c>
      <c r="R79" s="9">
        <f t="shared" si="75"/>
        <v>0</v>
      </c>
      <c r="S79" s="9"/>
      <c r="T79" s="6">
        <f t="shared" si="76"/>
        <v>0</v>
      </c>
      <c r="U79" s="9">
        <f t="shared" si="77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9">
        <f t="shared" si="72"/>
        <v>0</v>
      </c>
      <c r="O80" s="9">
        <f t="shared" si="73"/>
        <v>0</v>
      </c>
      <c r="P80" s="9"/>
      <c r="Q80" s="6">
        <f t="shared" si="74"/>
        <v>0</v>
      </c>
      <c r="R80" s="9">
        <f t="shared" si="75"/>
        <v>0</v>
      </c>
      <c r="S80" s="9"/>
      <c r="T80" s="6">
        <f t="shared" si="76"/>
        <v>0</v>
      </c>
      <c r="U80" s="9">
        <f t="shared" si="77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9">
        <f t="shared" si="72"/>
        <v>0</v>
      </c>
      <c r="O81" s="9">
        <f t="shared" si="73"/>
        <v>0</v>
      </c>
      <c r="P81" s="9"/>
      <c r="Q81" s="6">
        <f t="shared" si="74"/>
        <v>0</v>
      </c>
      <c r="R81" s="9">
        <f t="shared" si="75"/>
        <v>0</v>
      </c>
      <c r="S81" s="9"/>
      <c r="T81" s="6">
        <f t="shared" si="76"/>
        <v>0</v>
      </c>
      <c r="U81" s="9">
        <f t="shared" si="77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9">
        <f t="shared" si="72"/>
        <v>0</v>
      </c>
      <c r="O82" s="9">
        <f t="shared" si="73"/>
        <v>0</v>
      </c>
      <c r="P82" s="9"/>
      <c r="Q82" s="6">
        <f t="shared" si="74"/>
        <v>0</v>
      </c>
      <c r="R82" s="9">
        <f t="shared" si="75"/>
        <v>0</v>
      </c>
      <c r="S82" s="9"/>
      <c r="T82" s="6">
        <f t="shared" si="76"/>
        <v>0</v>
      </c>
      <c r="U82" s="9">
        <f t="shared" si="77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N83" s="9">
        <f t="shared" si="72"/>
        <v>0</v>
      </c>
      <c r="O83" s="9">
        <f t="shared" si="73"/>
        <v>0</v>
      </c>
      <c r="P83" s="9"/>
      <c r="Q83" s="6">
        <f t="shared" si="74"/>
        <v>0</v>
      </c>
      <c r="R83" s="9">
        <f t="shared" si="75"/>
        <v>0</v>
      </c>
      <c r="S83" s="9"/>
      <c r="T83" s="6">
        <f t="shared" si="76"/>
        <v>0</v>
      </c>
      <c r="U83" s="9">
        <f t="shared" si="77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N84" s="9">
        <f t="shared" si="72"/>
        <v>0</v>
      </c>
      <c r="O84" s="9">
        <f t="shared" si="73"/>
        <v>0</v>
      </c>
      <c r="P84" s="9"/>
      <c r="Q84" s="6">
        <f t="shared" si="74"/>
        <v>0</v>
      </c>
      <c r="R84" s="9">
        <f t="shared" si="75"/>
        <v>0</v>
      </c>
      <c r="S84" s="9"/>
      <c r="T84" s="6">
        <f t="shared" si="76"/>
        <v>0</v>
      </c>
      <c r="U84" s="9">
        <f t="shared" si="77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N85" s="9">
        <f t="shared" si="72"/>
        <v>0</v>
      </c>
      <c r="O85" s="9">
        <f t="shared" si="73"/>
        <v>0</v>
      </c>
      <c r="P85" s="9"/>
      <c r="Q85" s="6">
        <f t="shared" si="74"/>
        <v>0</v>
      </c>
      <c r="R85" s="9">
        <f t="shared" si="75"/>
        <v>0</v>
      </c>
      <c r="S85" s="9"/>
      <c r="T85" s="6">
        <f t="shared" si="76"/>
        <v>0</v>
      </c>
      <c r="U85" s="9">
        <f t="shared" si="77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N86" s="9">
        <f t="shared" si="72"/>
        <v>0</v>
      </c>
      <c r="O86" s="9">
        <f t="shared" si="73"/>
        <v>0</v>
      </c>
      <c r="P86" s="9"/>
      <c r="Q86" s="6">
        <f t="shared" si="74"/>
        <v>0</v>
      </c>
      <c r="R86" s="9">
        <f t="shared" si="75"/>
        <v>0</v>
      </c>
      <c r="S86" s="9"/>
      <c r="T86" s="6">
        <f t="shared" si="76"/>
        <v>0</v>
      </c>
      <c r="U86" s="9">
        <f t="shared" si="77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9">
        <f t="shared" si="72"/>
        <v>0</v>
      </c>
      <c r="O87" s="9">
        <f t="shared" si="73"/>
        <v>0</v>
      </c>
      <c r="P87" s="9"/>
      <c r="Q87" s="6">
        <f t="shared" si="74"/>
        <v>0</v>
      </c>
      <c r="R87" s="9">
        <f t="shared" si="75"/>
        <v>0</v>
      </c>
      <c r="S87" s="9"/>
      <c r="T87" s="6">
        <f t="shared" si="76"/>
        <v>0</v>
      </c>
      <c r="U87" s="9">
        <f t="shared" si="77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N88" s="9">
        <f t="shared" si="72"/>
        <v>0</v>
      </c>
      <c r="O88" s="9">
        <f t="shared" si="73"/>
        <v>0</v>
      </c>
      <c r="P88" s="9"/>
      <c r="Q88" s="6">
        <f t="shared" si="74"/>
        <v>0</v>
      </c>
      <c r="R88" s="9">
        <f t="shared" si="75"/>
        <v>0</v>
      </c>
      <c r="S88" s="9"/>
      <c r="T88" s="6">
        <f t="shared" si="76"/>
        <v>0</v>
      </c>
      <c r="U88" s="9">
        <f t="shared" si="77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9">
        <f t="shared" si="72"/>
        <v>0</v>
      </c>
      <c r="O89" s="9">
        <f t="shared" si="73"/>
        <v>0</v>
      </c>
      <c r="P89" s="9"/>
      <c r="Q89" s="6">
        <f t="shared" si="74"/>
        <v>0</v>
      </c>
      <c r="R89" s="9">
        <f t="shared" si="75"/>
        <v>0</v>
      </c>
      <c r="S89" s="9"/>
      <c r="T89" s="6">
        <f t="shared" si="76"/>
        <v>0</v>
      </c>
      <c r="U89" s="9">
        <f t="shared" si="77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9">
        <f t="shared" si="72"/>
        <v>0</v>
      </c>
      <c r="O90" s="9">
        <f t="shared" si="73"/>
        <v>0</v>
      </c>
      <c r="P90" s="9"/>
      <c r="Q90" s="6">
        <f t="shared" si="74"/>
        <v>0</v>
      </c>
      <c r="R90" s="9">
        <f t="shared" si="75"/>
        <v>0</v>
      </c>
      <c r="S90" s="9"/>
      <c r="T90" s="6">
        <f t="shared" si="76"/>
        <v>0</v>
      </c>
      <c r="U90" s="9">
        <f t="shared" si="77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9">
        <f t="shared" si="72"/>
        <v>0</v>
      </c>
      <c r="O91" s="9">
        <f t="shared" si="73"/>
        <v>0</v>
      </c>
      <c r="P91" s="9"/>
      <c r="Q91" s="6">
        <f t="shared" si="74"/>
        <v>0</v>
      </c>
      <c r="R91" s="9">
        <f t="shared" si="75"/>
        <v>0</v>
      </c>
      <c r="S91" s="9"/>
      <c r="T91" s="6">
        <f t="shared" si="76"/>
        <v>0</v>
      </c>
      <c r="U91" s="9">
        <f t="shared" si="77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9">
        <f t="shared" si="72"/>
        <v>0</v>
      </c>
      <c r="O92" s="9">
        <f t="shared" si="73"/>
        <v>0</v>
      </c>
      <c r="P92" s="9"/>
      <c r="Q92" s="6">
        <f t="shared" si="74"/>
        <v>0</v>
      </c>
      <c r="R92" s="9">
        <f t="shared" si="75"/>
        <v>0</v>
      </c>
      <c r="S92" s="9"/>
      <c r="T92" s="6">
        <f t="shared" si="76"/>
        <v>0</v>
      </c>
      <c r="U92" s="9">
        <f t="shared" si="77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9">
        <f t="shared" si="72"/>
        <v>0</v>
      </c>
      <c r="O93" s="9">
        <f t="shared" si="73"/>
        <v>0</v>
      </c>
      <c r="P93" s="9"/>
      <c r="Q93" s="6">
        <f t="shared" si="74"/>
        <v>0</v>
      </c>
      <c r="R93" s="9">
        <f t="shared" si="75"/>
        <v>0</v>
      </c>
      <c r="S93" s="9"/>
      <c r="T93" s="6">
        <f t="shared" si="76"/>
        <v>0</v>
      </c>
      <c r="U93" s="9">
        <f t="shared" si="77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9">
        <f t="shared" si="72"/>
        <v>0</v>
      </c>
      <c r="O94" s="9">
        <f t="shared" si="73"/>
        <v>0</v>
      </c>
      <c r="P94" s="9"/>
      <c r="Q94" s="6">
        <f t="shared" si="74"/>
        <v>0</v>
      </c>
      <c r="R94" s="9">
        <f t="shared" si="75"/>
        <v>0</v>
      </c>
      <c r="S94" s="9"/>
      <c r="T94" s="6">
        <f t="shared" si="76"/>
        <v>0</v>
      </c>
      <c r="U94" s="9">
        <f t="shared" si="77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9">
        <f t="shared" si="72"/>
        <v>0</v>
      </c>
      <c r="O95" s="9">
        <f t="shared" si="73"/>
        <v>0</v>
      </c>
      <c r="P95" s="9"/>
      <c r="Q95" s="6">
        <f t="shared" si="74"/>
        <v>0</v>
      </c>
      <c r="R95" s="9">
        <f t="shared" si="75"/>
        <v>0</v>
      </c>
      <c r="S95" s="9"/>
      <c r="T95" s="6">
        <f t="shared" si="76"/>
        <v>0</v>
      </c>
      <c r="U95" s="9">
        <f t="shared" si="77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9">
        <f t="shared" si="72"/>
        <v>0</v>
      </c>
      <c r="O96" s="9">
        <f t="shared" si="73"/>
        <v>0</v>
      </c>
      <c r="P96" s="9"/>
      <c r="Q96" s="6">
        <f t="shared" si="74"/>
        <v>0</v>
      </c>
      <c r="R96" s="9">
        <f t="shared" si="75"/>
        <v>0</v>
      </c>
      <c r="S96" s="9"/>
      <c r="T96" s="6">
        <f t="shared" si="76"/>
        <v>0</v>
      </c>
      <c r="U96" s="9">
        <f t="shared" si="77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9">
        <f t="shared" si="72"/>
        <v>0</v>
      </c>
      <c r="O97" s="9">
        <f t="shared" si="73"/>
        <v>0</v>
      </c>
      <c r="P97" s="9"/>
      <c r="Q97" s="6">
        <f t="shared" si="74"/>
        <v>0</v>
      </c>
      <c r="R97" s="9">
        <f t="shared" si="75"/>
        <v>0</v>
      </c>
      <c r="S97" s="9"/>
      <c r="T97" s="6">
        <f t="shared" si="76"/>
        <v>0</v>
      </c>
      <c r="U97" s="9">
        <f t="shared" si="77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9">
        <f t="shared" si="72"/>
        <v>0</v>
      </c>
      <c r="O98" s="9">
        <f t="shared" si="73"/>
        <v>0</v>
      </c>
      <c r="P98" s="9"/>
      <c r="Q98" s="6">
        <f t="shared" si="74"/>
        <v>0</v>
      </c>
      <c r="R98" s="9">
        <f t="shared" si="75"/>
        <v>0</v>
      </c>
      <c r="S98" s="9"/>
      <c r="T98" s="6">
        <f t="shared" si="76"/>
        <v>0</v>
      </c>
      <c r="U98" s="9">
        <f t="shared" si="77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9">
        <f t="shared" si="72"/>
        <v>0</v>
      </c>
      <c r="O99" s="9">
        <f t="shared" si="73"/>
        <v>0</v>
      </c>
      <c r="P99" s="9"/>
      <c r="Q99" s="6">
        <f t="shared" si="74"/>
        <v>0</v>
      </c>
      <c r="R99" s="9">
        <f t="shared" si="75"/>
        <v>0</v>
      </c>
      <c r="S99" s="9"/>
      <c r="T99" s="6">
        <f t="shared" si="76"/>
        <v>0</v>
      </c>
      <c r="U99" s="9">
        <f t="shared" si="77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9">
        <f t="shared" ref="N100:N113" si="78">HEX2DEC(_xlfn.CONCAT(H100,G100))</f>
        <v>0</v>
      </c>
      <c r="O100" s="9">
        <f t="shared" ref="O100:O113" si="79">N100/1000</f>
        <v>0</v>
      </c>
      <c r="P100" s="9"/>
      <c r="Q100" s="6">
        <f t="shared" ref="Q100:Q113" si="80">HEX2DEC(_xlfn.CONCAT(G100,H100))</f>
        <v>0</v>
      </c>
      <c r="R100" s="9">
        <f t="shared" ref="R100:R113" si="81">Q100/1000</f>
        <v>0</v>
      </c>
      <c r="S100" s="9"/>
      <c r="T100" s="6">
        <f t="shared" ref="T100:T113" si="82">HEX2DEC(G100)</f>
        <v>0</v>
      </c>
      <c r="U100" s="9">
        <f t="shared" ref="U100:U113" si="83">HEX2DEC(H100)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9">
        <f t="shared" si="78"/>
        <v>0</v>
      </c>
      <c r="O101" s="9">
        <f t="shared" si="79"/>
        <v>0</v>
      </c>
      <c r="P101" s="9"/>
      <c r="Q101" s="6">
        <f t="shared" si="80"/>
        <v>0</v>
      </c>
      <c r="R101" s="9">
        <f t="shared" si="81"/>
        <v>0</v>
      </c>
      <c r="S101" s="9"/>
      <c r="T101" s="6">
        <f t="shared" si="82"/>
        <v>0</v>
      </c>
      <c r="U101" s="9">
        <f t="shared" si="8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9">
        <f t="shared" si="78"/>
        <v>0</v>
      </c>
      <c r="O102" s="9">
        <f t="shared" si="79"/>
        <v>0</v>
      </c>
      <c r="P102" s="9"/>
      <c r="Q102" s="6">
        <f t="shared" si="80"/>
        <v>0</v>
      </c>
      <c r="R102" s="9">
        <f t="shared" si="81"/>
        <v>0</v>
      </c>
      <c r="S102" s="9"/>
      <c r="T102" s="6">
        <f t="shared" si="82"/>
        <v>0</v>
      </c>
      <c r="U102" s="9">
        <f t="shared" si="83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9">
        <f t="shared" si="78"/>
        <v>0</v>
      </c>
      <c r="O103" s="9">
        <f t="shared" si="79"/>
        <v>0</v>
      </c>
      <c r="P103" s="9"/>
      <c r="Q103" s="6">
        <f t="shared" si="80"/>
        <v>0</v>
      </c>
      <c r="R103" s="9">
        <f t="shared" si="81"/>
        <v>0</v>
      </c>
      <c r="S103" s="9"/>
      <c r="T103" s="6">
        <f t="shared" si="82"/>
        <v>0</v>
      </c>
      <c r="U103" s="9">
        <f t="shared" si="83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9">
        <f t="shared" si="78"/>
        <v>0</v>
      </c>
      <c r="O104" s="9">
        <f t="shared" si="79"/>
        <v>0</v>
      </c>
      <c r="P104" s="9"/>
      <c r="Q104" s="6">
        <f t="shared" si="80"/>
        <v>0</v>
      </c>
      <c r="R104" s="9">
        <f t="shared" si="81"/>
        <v>0</v>
      </c>
      <c r="S104" s="9"/>
      <c r="T104" s="6">
        <f t="shared" si="82"/>
        <v>0</v>
      </c>
      <c r="U104" s="9">
        <f t="shared" si="83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9">
        <f t="shared" si="78"/>
        <v>0</v>
      </c>
      <c r="O105" s="9">
        <f t="shared" si="79"/>
        <v>0</v>
      </c>
      <c r="P105" s="9"/>
      <c r="Q105" s="6">
        <f t="shared" si="80"/>
        <v>0</v>
      </c>
      <c r="R105" s="9">
        <f t="shared" si="81"/>
        <v>0</v>
      </c>
      <c r="S105" s="9"/>
      <c r="T105" s="6">
        <f t="shared" si="82"/>
        <v>0</v>
      </c>
      <c r="U105" s="9">
        <f t="shared" si="83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9">
        <f t="shared" si="78"/>
        <v>0</v>
      </c>
      <c r="O106" s="9">
        <f t="shared" si="79"/>
        <v>0</v>
      </c>
      <c r="P106" s="9"/>
      <c r="Q106" s="6">
        <f t="shared" si="80"/>
        <v>0</v>
      </c>
      <c r="R106" s="9">
        <f t="shared" si="81"/>
        <v>0</v>
      </c>
      <c r="S106" s="9"/>
      <c r="T106" s="6">
        <f t="shared" si="82"/>
        <v>0</v>
      </c>
      <c r="U106" s="9">
        <f t="shared" si="83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9">
        <f t="shared" si="78"/>
        <v>0</v>
      </c>
      <c r="O107" s="9">
        <f t="shared" si="79"/>
        <v>0</v>
      </c>
      <c r="P107" s="9"/>
      <c r="Q107" s="6">
        <f t="shared" si="80"/>
        <v>0</v>
      </c>
      <c r="R107" s="9">
        <f t="shared" si="81"/>
        <v>0</v>
      </c>
      <c r="S107" s="9"/>
      <c r="T107" s="6">
        <f t="shared" si="82"/>
        <v>0</v>
      </c>
      <c r="U107" s="9">
        <f t="shared" si="83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9">
        <f t="shared" si="78"/>
        <v>0</v>
      </c>
      <c r="O108" s="9">
        <f t="shared" si="79"/>
        <v>0</v>
      </c>
      <c r="P108" s="9"/>
      <c r="Q108" s="6">
        <f t="shared" si="80"/>
        <v>0</v>
      </c>
      <c r="R108" s="9">
        <f t="shared" si="81"/>
        <v>0</v>
      </c>
      <c r="S108" s="9"/>
      <c r="T108" s="6">
        <f t="shared" si="82"/>
        <v>0</v>
      </c>
      <c r="U108" s="9">
        <f t="shared" si="83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9">
        <f t="shared" si="78"/>
        <v>0</v>
      </c>
      <c r="O109" s="9">
        <f t="shared" si="79"/>
        <v>0</v>
      </c>
      <c r="P109" s="9"/>
      <c r="Q109" s="6">
        <f t="shared" si="80"/>
        <v>0</v>
      </c>
      <c r="R109" s="9">
        <f t="shared" si="81"/>
        <v>0</v>
      </c>
      <c r="S109" s="9"/>
      <c r="T109" s="6">
        <f t="shared" si="82"/>
        <v>0</v>
      </c>
      <c r="U109" s="9">
        <f t="shared" si="83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9">
        <f t="shared" si="78"/>
        <v>0</v>
      </c>
      <c r="O110" s="9">
        <f t="shared" si="79"/>
        <v>0</v>
      </c>
      <c r="P110" s="9"/>
      <c r="Q110" s="6">
        <f t="shared" si="80"/>
        <v>0</v>
      </c>
      <c r="R110" s="9">
        <f t="shared" si="81"/>
        <v>0</v>
      </c>
      <c r="S110" s="9"/>
      <c r="T110" s="6">
        <f t="shared" si="82"/>
        <v>0</v>
      </c>
      <c r="U110" s="9">
        <f t="shared" si="83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9">
        <f t="shared" si="78"/>
        <v>0</v>
      </c>
      <c r="O111" s="9">
        <f t="shared" si="79"/>
        <v>0</v>
      </c>
      <c r="P111" s="9"/>
      <c r="Q111" s="6">
        <f t="shared" si="80"/>
        <v>0</v>
      </c>
      <c r="R111" s="9">
        <f t="shared" si="81"/>
        <v>0</v>
      </c>
      <c r="S111" s="9"/>
      <c r="T111" s="6">
        <f t="shared" si="82"/>
        <v>0</v>
      </c>
      <c r="U111" s="9">
        <f t="shared" si="83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9">
        <f t="shared" si="78"/>
        <v>0</v>
      </c>
      <c r="O112" s="9">
        <f t="shared" si="79"/>
        <v>0</v>
      </c>
      <c r="P112" s="9"/>
      <c r="Q112" s="6">
        <f t="shared" si="80"/>
        <v>0</v>
      </c>
      <c r="R112" s="9">
        <f t="shared" si="81"/>
        <v>0</v>
      </c>
      <c r="S112" s="9"/>
      <c r="T112" s="6">
        <f t="shared" si="82"/>
        <v>0</v>
      </c>
      <c r="U112" s="9">
        <f t="shared" si="83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9">
        <f t="shared" si="78"/>
        <v>0</v>
      </c>
      <c r="O113" s="9">
        <f t="shared" si="79"/>
        <v>0</v>
      </c>
      <c r="P113" s="9"/>
      <c r="Q113" s="6">
        <f t="shared" si="80"/>
        <v>0</v>
      </c>
      <c r="R113" s="9">
        <f t="shared" si="81"/>
        <v>0</v>
      </c>
      <c r="S113" s="9"/>
      <c r="T113" s="6">
        <f t="shared" si="82"/>
        <v>0</v>
      </c>
      <c r="U113" s="9">
        <f t="shared" si="83"/>
        <v>0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B0002A-00D9-4CAD-9A88-00D200660052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F1003F-00D1-43F7-A49E-003A006500E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>
        <f t="shared" ref="Q2:Q9" si="84">HEX2DEC(H2)</f>
        <v>0</v>
      </c>
      <c r="T2">
        <f t="shared" ref="T2:T9" si="85">HEX2DEC(K2)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Q3">
        <f t="shared" si="84"/>
        <v>0</v>
      </c>
      <c r="T3">
        <f t="shared" si="85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Q4">
        <f t="shared" si="84"/>
        <v>0</v>
      </c>
      <c r="T4">
        <f t="shared" si="85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Q5">
        <f t="shared" si="84"/>
        <v>0</v>
      </c>
      <c r="T5">
        <f t="shared" si="85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Q6">
        <f t="shared" si="84"/>
        <v>0</v>
      </c>
      <c r="T6">
        <f t="shared" si="85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Q7">
        <f t="shared" si="84"/>
        <v>0</v>
      </c>
      <c r="T7">
        <f t="shared" si="85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Q8">
        <f t="shared" si="84"/>
        <v>0</v>
      </c>
      <c r="T8">
        <f t="shared" si="85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Q9">
        <f t="shared" si="84"/>
        <v>0</v>
      </c>
      <c r="T9">
        <f t="shared" si="85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Q10">
        <f t="shared" ref="Q10:Q12" si="86">HEX2DEC(H10)</f>
        <v>0</v>
      </c>
      <c r="T10">
        <f t="shared" ref="T10:T12" si="87">HEX2DEC(K10)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Q11">
        <f t="shared" si="86"/>
        <v>0</v>
      </c>
      <c r="T11">
        <f t="shared" si="87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Q12">
        <f t="shared" si="86"/>
        <v>0</v>
      </c>
      <c r="T12">
        <f t="shared" si="87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97004A-0054-4274-AB9F-00010060001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 t="s">
        <v>69</v>
      </c>
      <c r="V41" t="s">
        <v>70</v>
      </c>
      <c r="W41" t="s">
        <v>71</v>
      </c>
      <c r="X41" t="s">
        <v>72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ref="P42:P99" si="88">HEX2DEC(G42)</f>
        <v>0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88"/>
        <v>0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</v>
      </c>
      <c r="W43">
        <f t="shared" si="94"/>
        <v>0</v>
      </c>
      <c r="X43">
        <f t="shared" si="95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88"/>
        <v>0</v>
      </c>
      <c r="Q44">
        <f t="shared" si="89"/>
        <v>0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</v>
      </c>
      <c r="W44">
        <f t="shared" si="94"/>
        <v>0</v>
      </c>
      <c r="X44">
        <f t="shared" si="95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88"/>
        <v>0</v>
      </c>
      <c r="Q45">
        <f t="shared" si="89"/>
        <v>0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</v>
      </c>
      <c r="W45">
        <f t="shared" si="94"/>
        <v>0</v>
      </c>
      <c r="X45">
        <f t="shared" si="95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88"/>
        <v>0</v>
      </c>
      <c r="Q46">
        <f t="shared" si="89"/>
        <v>0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</v>
      </c>
      <c r="W46">
        <f t="shared" si="94"/>
        <v>0</v>
      </c>
      <c r="X46">
        <f t="shared" si="95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88"/>
        <v>0</v>
      </c>
      <c r="Q47">
        <f t="shared" si="89"/>
        <v>0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</v>
      </c>
      <c r="W47">
        <f t="shared" si="94"/>
        <v>0</v>
      </c>
      <c r="X47">
        <f t="shared" si="95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88"/>
        <v>0</v>
      </c>
      <c r="Q48">
        <f t="shared" si="89"/>
        <v>0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</v>
      </c>
      <c r="W48">
        <f t="shared" si="94"/>
        <v>0</v>
      </c>
      <c r="X48">
        <f t="shared" si="95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88"/>
        <v>0</v>
      </c>
      <c r="Q55">
        <f t="shared" si="89"/>
        <v>0</v>
      </c>
      <c r="R55">
        <f t="shared" si="90"/>
        <v>0</v>
      </c>
      <c r="S55">
        <f t="shared" si="91"/>
        <v>0</v>
      </c>
      <c r="T55">
        <f t="shared" si="92"/>
        <v>0</v>
      </c>
      <c r="V55">
        <f t="shared" si="93"/>
        <v>0</v>
      </c>
      <c r="W55">
        <f t="shared" si="94"/>
        <v>0</v>
      </c>
      <c r="X55">
        <f t="shared" si="95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88"/>
        <v>0</v>
      </c>
      <c r="Q56">
        <f t="shared" si="89"/>
        <v>0</v>
      </c>
      <c r="R56">
        <f t="shared" si="90"/>
        <v>0</v>
      </c>
      <c r="S56">
        <f t="shared" si="91"/>
        <v>0</v>
      </c>
      <c r="T56">
        <f t="shared" si="92"/>
        <v>0</v>
      </c>
      <c r="V56">
        <f t="shared" si="93"/>
        <v>0</v>
      </c>
      <c r="W56">
        <f t="shared" si="94"/>
        <v>0</v>
      </c>
      <c r="X56">
        <f t="shared" si="95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88"/>
        <v>0</v>
      </c>
      <c r="Q57">
        <f t="shared" si="89"/>
        <v>0</v>
      </c>
      <c r="R57">
        <f t="shared" si="90"/>
        <v>0</v>
      </c>
      <c r="S57">
        <f t="shared" si="91"/>
        <v>0</v>
      </c>
      <c r="T57">
        <f t="shared" si="92"/>
        <v>0</v>
      </c>
      <c r="V57">
        <f t="shared" si="93"/>
        <v>0</v>
      </c>
      <c r="W57">
        <f t="shared" si="94"/>
        <v>0</v>
      </c>
      <c r="X57">
        <f t="shared" si="95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88"/>
        <v>0</v>
      </c>
      <c r="Q58">
        <f t="shared" si="89"/>
        <v>0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</v>
      </c>
      <c r="W58">
        <f t="shared" si="94"/>
        <v>0</v>
      </c>
      <c r="X58">
        <f t="shared" si="95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88"/>
        <v>0</v>
      </c>
      <c r="Q59">
        <f t="shared" si="89"/>
        <v>0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</v>
      </c>
      <c r="W59">
        <f t="shared" si="94"/>
        <v>0</v>
      </c>
      <c r="X59">
        <f t="shared" si="95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88"/>
        <v>0</v>
      </c>
      <c r="Q66">
        <f t="shared" si="89"/>
        <v>0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</v>
      </c>
      <c r="W66">
        <f t="shared" si="94"/>
        <v>0</v>
      </c>
      <c r="X66">
        <f t="shared" si="95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88"/>
        <v>0</v>
      </c>
      <c r="Q67">
        <f t="shared" si="89"/>
        <v>0</v>
      </c>
      <c r="R67">
        <f t="shared" si="90"/>
        <v>0</v>
      </c>
      <c r="S67">
        <f t="shared" si="91"/>
        <v>0</v>
      </c>
      <c r="T67">
        <f t="shared" si="92"/>
        <v>0</v>
      </c>
      <c r="V67">
        <f t="shared" si="93"/>
        <v>0</v>
      </c>
      <c r="W67">
        <f t="shared" si="94"/>
        <v>0</v>
      </c>
      <c r="X67">
        <f t="shared" si="95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88"/>
        <v>0</v>
      </c>
      <c r="Q68">
        <f t="shared" si="89"/>
        <v>0</v>
      </c>
      <c r="R68">
        <f t="shared" si="90"/>
        <v>0</v>
      </c>
      <c r="S68">
        <f t="shared" si="91"/>
        <v>0</v>
      </c>
      <c r="T68">
        <f t="shared" si="92"/>
        <v>0</v>
      </c>
      <c r="V68">
        <f t="shared" si="93"/>
        <v>0</v>
      </c>
      <c r="W68">
        <f t="shared" si="94"/>
        <v>0</v>
      </c>
      <c r="X68">
        <f t="shared" si="95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88"/>
        <v>0</v>
      </c>
      <c r="Q69">
        <f t="shared" si="89"/>
        <v>0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</v>
      </c>
      <c r="W69">
        <f t="shared" si="94"/>
        <v>0</v>
      </c>
      <c r="X69">
        <f t="shared" si="95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88"/>
        <v>0</v>
      </c>
      <c r="Q70">
        <f t="shared" si="89"/>
        <v>0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0</v>
      </c>
      <c r="W70">
        <f t="shared" si="94"/>
        <v>0</v>
      </c>
      <c r="X70">
        <f t="shared" si="95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88"/>
        <v>0</v>
      </c>
      <c r="Q71">
        <f t="shared" si="89"/>
        <v>0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0</v>
      </c>
      <c r="W71">
        <f t="shared" si="94"/>
        <v>0</v>
      </c>
      <c r="X71">
        <f t="shared" si="95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88"/>
        <v>0</v>
      </c>
      <c r="Q72">
        <f t="shared" si="89"/>
        <v>0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0</v>
      </c>
      <c r="W72">
        <f t="shared" si="94"/>
        <v>0</v>
      </c>
      <c r="X72">
        <f t="shared" si="95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88"/>
        <v>0</v>
      </c>
      <c r="Q73">
        <f t="shared" si="89"/>
        <v>0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0</v>
      </c>
      <c r="W73">
        <f t="shared" si="94"/>
        <v>0</v>
      </c>
      <c r="X73">
        <f t="shared" si="95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si="88"/>
        <v>0</v>
      </c>
      <c r="Q74">
        <f t="shared" si="89"/>
        <v>0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0</v>
      </c>
      <c r="W74">
        <f t="shared" si="94"/>
        <v>0</v>
      </c>
      <c r="X74">
        <f t="shared" si="95"/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88"/>
        <v>0</v>
      </c>
      <c r="Q75">
        <f t="shared" si="89"/>
        <v>0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0</v>
      </c>
      <c r="W75">
        <f t="shared" si="94"/>
        <v>0</v>
      </c>
      <c r="X75">
        <f t="shared" si="95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88"/>
        <v>0</v>
      </c>
      <c r="Q76">
        <f t="shared" si="89"/>
        <v>0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0</v>
      </c>
      <c r="W76">
        <f t="shared" si="94"/>
        <v>0</v>
      </c>
      <c r="X76">
        <f t="shared" si="95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88"/>
        <v>0</v>
      </c>
      <c r="Q77">
        <f t="shared" si="89"/>
        <v>0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0</v>
      </c>
      <c r="W77">
        <f t="shared" si="94"/>
        <v>0</v>
      </c>
      <c r="X77">
        <f t="shared" si="95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88"/>
        <v>0</v>
      </c>
      <c r="Q78">
        <f t="shared" si="89"/>
        <v>0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0</v>
      </c>
      <c r="W78">
        <f t="shared" si="94"/>
        <v>0</v>
      </c>
      <c r="X78">
        <f t="shared" si="95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88"/>
        <v>0</v>
      </c>
      <c r="Q79">
        <f t="shared" si="89"/>
        <v>0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0</v>
      </c>
      <c r="W79">
        <f t="shared" si="94"/>
        <v>0</v>
      </c>
      <c r="X79">
        <f t="shared" si="95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88"/>
        <v>0</v>
      </c>
      <c r="Q80">
        <f t="shared" si="89"/>
        <v>0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0</v>
      </c>
      <c r="W80">
        <f t="shared" si="94"/>
        <v>0</v>
      </c>
      <c r="X80">
        <f t="shared" si="95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88"/>
        <v>0</v>
      </c>
      <c r="Q81">
        <f t="shared" si="89"/>
        <v>0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0</v>
      </c>
      <c r="W81">
        <f t="shared" si="94"/>
        <v>0</v>
      </c>
      <c r="X81">
        <f t="shared" si="95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88"/>
        <v>0</v>
      </c>
      <c r="Q82">
        <f t="shared" si="89"/>
        <v>0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0</v>
      </c>
      <c r="W82">
        <f t="shared" si="94"/>
        <v>0</v>
      </c>
      <c r="X82">
        <f t="shared" si="95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88"/>
        <v>0</v>
      </c>
      <c r="Q83">
        <f t="shared" si="89"/>
        <v>0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0</v>
      </c>
      <c r="W83">
        <f t="shared" si="94"/>
        <v>0</v>
      </c>
      <c r="X83">
        <f t="shared" si="95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88"/>
        <v>0</v>
      </c>
      <c r="Q84">
        <f t="shared" si="89"/>
        <v>0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0</v>
      </c>
      <c r="W84">
        <f t="shared" si="94"/>
        <v>0</v>
      </c>
      <c r="X84">
        <f t="shared" si="95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88"/>
        <v>0</v>
      </c>
      <c r="Q85">
        <f t="shared" si="89"/>
        <v>0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0</v>
      </c>
      <c r="W85">
        <f t="shared" si="94"/>
        <v>0</v>
      </c>
      <c r="X85">
        <f t="shared" si="95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88"/>
        <v>0</v>
      </c>
      <c r="Q86">
        <f t="shared" si="89"/>
        <v>0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</v>
      </c>
      <c r="W86">
        <f t="shared" si="94"/>
        <v>0</v>
      </c>
      <c r="X86">
        <f t="shared" si="95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88"/>
        <v>0</v>
      </c>
      <c r="Q87">
        <f t="shared" si="89"/>
        <v>0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</v>
      </c>
      <c r="W87">
        <f t="shared" si="94"/>
        <v>0</v>
      </c>
      <c r="X87">
        <f t="shared" si="95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88"/>
        <v>0</v>
      </c>
      <c r="Q88">
        <f t="shared" si="89"/>
        <v>0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</v>
      </c>
      <c r="W88">
        <f t="shared" si="94"/>
        <v>0</v>
      </c>
      <c r="X88">
        <f t="shared" si="95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88"/>
        <v>0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0</v>
      </c>
      <c r="W92">
        <f t="shared" si="94"/>
        <v>0</v>
      </c>
      <c r="X92">
        <f t="shared" si="95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88"/>
        <v>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</v>
      </c>
      <c r="W93">
        <f t="shared" si="94"/>
        <v>0</v>
      </c>
      <c r="X93">
        <f t="shared" si="95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88"/>
        <v>0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</v>
      </c>
      <c r="W99">
        <f t="shared" si="94"/>
        <v>0</v>
      </c>
      <c r="X99">
        <f t="shared" si="95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01" si="96">HEX2DEC(G100)</f>
        <v>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960023-0043-4C59-97A5-009C00B1005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40049-00F5-4E5E-889D-00E900E2003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3"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t="s">
        <v>73</v>
      </c>
      <c r="Q1" t="s">
        <v>74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04">HEX2DEC(N2)</f>
        <v>0</v>
      </c>
      <c r="Q2">
        <f t="shared" ref="Q2:Q9" si="105">P2/1000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04"/>
        <v>0</v>
      </c>
      <c r="Q3">
        <f t="shared" si="10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04"/>
        <v>0</v>
      </c>
      <c r="Q4">
        <f t="shared" si="10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04"/>
        <v>0</v>
      </c>
      <c r="Q5">
        <f t="shared" si="10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04"/>
        <v>0</v>
      </c>
      <c r="Q6">
        <f t="shared" si="10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04"/>
        <v>0</v>
      </c>
      <c r="Q7">
        <f t="shared" si="10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04"/>
        <v>0</v>
      </c>
      <c r="Q8">
        <f t="shared" si="10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04"/>
        <v>0</v>
      </c>
      <c r="Q9">
        <f t="shared" si="10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06">HEX2DEC(N10)</f>
        <v>0</v>
      </c>
      <c r="Q10">
        <f t="shared" ref="Q10:Q73" si="107">P10/1000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06"/>
        <v>0</v>
      </c>
      <c r="Q11">
        <f t="shared" si="10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06"/>
        <v>0</v>
      </c>
      <c r="Q12">
        <f t="shared" si="10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06"/>
        <v>0</v>
      </c>
      <c r="Q13">
        <f t="shared" si="10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06"/>
        <v>0</v>
      </c>
      <c r="Q14">
        <f t="shared" si="10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06"/>
        <v>0</v>
      </c>
      <c r="Q15">
        <f t="shared" si="10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06"/>
        <v>0</v>
      </c>
      <c r="Q16">
        <f t="shared" si="10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06"/>
        <v>0</v>
      </c>
      <c r="Q17">
        <f t="shared" si="10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06"/>
        <v>0</v>
      </c>
      <c r="Q18">
        <f t="shared" si="10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06"/>
        <v>0</v>
      </c>
      <c r="Q19">
        <f t="shared" si="10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06"/>
        <v>0</v>
      </c>
      <c r="Q20">
        <f t="shared" si="10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06"/>
        <v>0</v>
      </c>
      <c r="Q21">
        <f t="shared" si="10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06"/>
        <v>0</v>
      </c>
      <c r="Q22">
        <f t="shared" si="10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06"/>
        <v>0</v>
      </c>
      <c r="Q23">
        <f t="shared" si="10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06"/>
        <v>0</v>
      </c>
      <c r="Q24">
        <f t="shared" si="10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06"/>
        <v>0</v>
      </c>
      <c r="Q25">
        <f t="shared" si="10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06"/>
        <v>0</v>
      </c>
      <c r="Q26">
        <f t="shared" si="10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06"/>
        <v>0</v>
      </c>
      <c r="Q27">
        <f t="shared" si="10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06"/>
        <v>0</v>
      </c>
      <c r="Q28">
        <f t="shared" si="10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06"/>
        <v>0</v>
      </c>
      <c r="Q29">
        <f t="shared" si="10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06"/>
        <v>0</v>
      </c>
      <c r="Q30">
        <f t="shared" si="10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06"/>
        <v>0</v>
      </c>
      <c r="Q31">
        <f t="shared" si="10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06"/>
        <v>0</v>
      </c>
      <c r="Q32">
        <f t="shared" si="10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06"/>
        <v>0</v>
      </c>
      <c r="Q33">
        <f t="shared" si="10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06"/>
        <v>0</v>
      </c>
      <c r="Q34">
        <f t="shared" si="10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06"/>
        <v>0</v>
      </c>
      <c r="Q35">
        <f t="shared" si="10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06"/>
        <v>0</v>
      </c>
      <c r="Q36">
        <f t="shared" si="10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06"/>
        <v>0</v>
      </c>
      <c r="Q37">
        <f t="shared" si="10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06"/>
        <v>0</v>
      </c>
      <c r="Q38">
        <f t="shared" si="10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06"/>
        <v>0</v>
      </c>
      <c r="Q39">
        <f t="shared" si="10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06"/>
        <v>0</v>
      </c>
      <c r="Q40">
        <f t="shared" si="10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06"/>
        <v>0</v>
      </c>
      <c r="Q41">
        <f t="shared" si="10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06"/>
        <v>0</v>
      </c>
      <c r="Q42">
        <f t="shared" si="10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06"/>
        <v>0</v>
      </c>
      <c r="Q43">
        <f t="shared" si="10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06"/>
        <v>0</v>
      </c>
      <c r="Q44">
        <f t="shared" si="10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06"/>
        <v>0</v>
      </c>
      <c r="Q45">
        <f t="shared" si="10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06"/>
        <v>0</v>
      </c>
      <c r="Q46">
        <f t="shared" si="10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06"/>
        <v>0</v>
      </c>
      <c r="Q47">
        <f t="shared" si="10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06"/>
        <v>0</v>
      </c>
      <c r="Q48">
        <f t="shared" si="10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06"/>
        <v>0</v>
      </c>
      <c r="Q49">
        <f t="shared" si="10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06"/>
        <v>0</v>
      </c>
      <c r="Q50">
        <f t="shared" si="10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06"/>
        <v>0</v>
      </c>
      <c r="Q51">
        <f t="shared" si="10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06"/>
        <v>0</v>
      </c>
      <c r="Q52">
        <f t="shared" si="10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06"/>
        <v>0</v>
      </c>
      <c r="Q53">
        <f t="shared" si="10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06"/>
        <v>0</v>
      </c>
      <c r="Q54">
        <f t="shared" si="10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06"/>
        <v>0</v>
      </c>
      <c r="Q55">
        <f t="shared" si="10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06"/>
        <v>0</v>
      </c>
      <c r="Q56">
        <f t="shared" si="10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06"/>
        <v>0</v>
      </c>
      <c r="Q57">
        <f t="shared" si="10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06"/>
        <v>0</v>
      </c>
      <c r="Q58">
        <f t="shared" si="10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06"/>
        <v>0</v>
      </c>
      <c r="Q59">
        <f t="shared" si="10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06"/>
        <v>0</v>
      </c>
      <c r="Q60">
        <f t="shared" si="10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06"/>
        <v>0</v>
      </c>
      <c r="Q61">
        <f t="shared" si="10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06"/>
        <v>0</v>
      </c>
      <c r="Q62">
        <f t="shared" si="10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06"/>
        <v>0</v>
      </c>
      <c r="Q63">
        <f t="shared" si="10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06"/>
        <v>0</v>
      </c>
      <c r="Q64">
        <f t="shared" si="10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06"/>
        <v>0</v>
      </c>
      <c r="Q65">
        <f t="shared" si="10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06"/>
        <v>0</v>
      </c>
      <c r="Q66">
        <f t="shared" si="10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06"/>
        <v>0</v>
      </c>
      <c r="Q67">
        <f t="shared" si="10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06"/>
        <v>0</v>
      </c>
      <c r="Q68">
        <f t="shared" si="10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06"/>
        <v>0</v>
      </c>
      <c r="Q69">
        <f t="shared" si="10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06"/>
        <v>0</v>
      </c>
      <c r="Q70">
        <f t="shared" si="10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06"/>
        <v>0</v>
      </c>
      <c r="Q71">
        <f t="shared" si="10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06"/>
        <v>0</v>
      </c>
      <c r="Q72">
        <f t="shared" si="10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06"/>
        <v>0</v>
      </c>
      <c r="Q73">
        <f t="shared" si="10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08">HEX2DEC(N74)</f>
        <v>0</v>
      </c>
      <c r="Q74">
        <f t="shared" ref="Q74:Q99" si="109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08"/>
        <v>0</v>
      </c>
      <c r="Q75">
        <f t="shared" si="10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08"/>
        <v>0</v>
      </c>
      <c r="Q76">
        <f t="shared" si="10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08"/>
        <v>0</v>
      </c>
      <c r="Q77">
        <f t="shared" si="10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08"/>
        <v>0</v>
      </c>
      <c r="Q78">
        <f t="shared" si="10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08"/>
        <v>0</v>
      </c>
      <c r="Q79">
        <f t="shared" si="10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08"/>
        <v>0</v>
      </c>
      <c r="Q80">
        <f t="shared" si="10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08"/>
        <v>0</v>
      </c>
      <c r="Q81">
        <f t="shared" si="10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08"/>
        <v>0</v>
      </c>
      <c r="Q82">
        <f t="shared" si="10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08"/>
        <v>0</v>
      </c>
      <c r="Q83">
        <f t="shared" si="10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08"/>
        <v>0</v>
      </c>
      <c r="Q84">
        <f t="shared" si="10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08"/>
        <v>0</v>
      </c>
      <c r="Q85">
        <f t="shared" si="10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08"/>
        <v>0</v>
      </c>
      <c r="Q86">
        <f t="shared" si="10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08"/>
        <v>0</v>
      </c>
      <c r="Q87">
        <f t="shared" si="10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08"/>
        <v>0</v>
      </c>
      <c r="Q88">
        <f t="shared" si="10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08"/>
        <v>0</v>
      </c>
      <c r="Q89">
        <f t="shared" si="10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08"/>
        <v>0</v>
      </c>
      <c r="Q90">
        <f t="shared" si="10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08"/>
        <v>0</v>
      </c>
      <c r="Q91">
        <f t="shared" si="10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08"/>
        <v>0</v>
      </c>
      <c r="Q92">
        <f t="shared" si="10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08"/>
        <v>0</v>
      </c>
      <c r="Q93">
        <f t="shared" si="10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08"/>
        <v>0</v>
      </c>
      <c r="Q94">
        <f t="shared" si="10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08"/>
        <v>0</v>
      </c>
      <c r="Q95">
        <f t="shared" si="10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08"/>
        <v>0</v>
      </c>
      <c r="Q96">
        <f t="shared" si="10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08"/>
        <v>0</v>
      </c>
      <c r="Q97">
        <f t="shared" si="10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08"/>
        <v>0</v>
      </c>
      <c r="Q98">
        <f t="shared" si="10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08"/>
        <v>0</v>
      </c>
      <c r="Q99">
        <f t="shared" si="10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110">HEX2DEC(N100)</f>
        <v>0</v>
      </c>
      <c r="Q100">
        <f t="shared" ref="Q100:Q163" si="111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10"/>
        <v>0</v>
      </c>
      <c r="Q101">
        <f t="shared" si="11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10"/>
        <v>0</v>
      </c>
      <c r="Q102">
        <f t="shared" si="11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10"/>
        <v>0</v>
      </c>
      <c r="Q103">
        <f t="shared" si="11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10"/>
        <v>0</v>
      </c>
      <c r="Q104">
        <f t="shared" si="11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10"/>
        <v>0</v>
      </c>
      <c r="Q105">
        <f t="shared" si="11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10"/>
        <v>0</v>
      </c>
      <c r="Q106">
        <f t="shared" si="11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10"/>
        <v>0</v>
      </c>
      <c r="Q107">
        <f t="shared" si="11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10"/>
        <v>0</v>
      </c>
      <c r="Q108">
        <f t="shared" si="11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10"/>
        <v>0</v>
      </c>
      <c r="Q109">
        <f t="shared" si="11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10"/>
        <v>0</v>
      </c>
      <c r="Q110">
        <f t="shared" si="11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10"/>
        <v>0</v>
      </c>
      <c r="Q111">
        <f t="shared" si="11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10"/>
        <v>0</v>
      </c>
      <c r="Q112">
        <f t="shared" si="11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10"/>
        <v>0</v>
      </c>
      <c r="Q113">
        <f t="shared" si="111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110"/>
        <v>0</v>
      </c>
      <c r="Q114">
        <f t="shared" si="111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110"/>
        <v>0</v>
      </c>
      <c r="Q115">
        <f t="shared" si="111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110"/>
        <v>0</v>
      </c>
      <c r="Q116">
        <f t="shared" si="111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110"/>
        <v>0</v>
      </c>
      <c r="Q117">
        <f t="shared" si="111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110"/>
        <v>0</v>
      </c>
      <c r="Q118">
        <f t="shared" si="111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110"/>
        <v>0</v>
      </c>
      <c r="Q119">
        <f t="shared" si="111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110"/>
        <v>0</v>
      </c>
      <c r="Q120">
        <f t="shared" si="111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110"/>
        <v>0</v>
      </c>
      <c r="Q121">
        <f t="shared" si="111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110"/>
        <v>0</v>
      </c>
      <c r="Q122">
        <f t="shared" si="111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110"/>
        <v>0</v>
      </c>
      <c r="Q123">
        <f t="shared" si="111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110"/>
        <v>0</v>
      </c>
      <c r="Q124">
        <f t="shared" si="111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110"/>
        <v>0</v>
      </c>
      <c r="Q125">
        <f t="shared" si="111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110"/>
        <v>0</v>
      </c>
      <c r="Q126">
        <f t="shared" si="111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110"/>
        <v>0</v>
      </c>
      <c r="Q127">
        <f t="shared" si="111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110"/>
        <v>0</v>
      </c>
      <c r="Q128">
        <f t="shared" si="111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110"/>
        <v>0</v>
      </c>
      <c r="Q129">
        <f t="shared" si="111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110"/>
        <v>0</v>
      </c>
      <c r="Q130">
        <f t="shared" si="111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110"/>
        <v>0</v>
      </c>
      <c r="Q131">
        <f t="shared" si="111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110"/>
        <v>0</v>
      </c>
      <c r="Q132">
        <f t="shared" si="111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110"/>
        <v>0</v>
      </c>
      <c r="Q133">
        <f t="shared" si="111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110"/>
        <v>0</v>
      </c>
      <c r="Q134">
        <f t="shared" si="111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110"/>
        <v>0</v>
      </c>
      <c r="Q135">
        <f t="shared" si="111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110"/>
        <v>0</v>
      </c>
      <c r="Q136">
        <f t="shared" si="111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110"/>
        <v>0</v>
      </c>
      <c r="Q137">
        <f t="shared" si="111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110"/>
        <v>0</v>
      </c>
      <c r="Q138">
        <f t="shared" si="111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110"/>
        <v>0</v>
      </c>
      <c r="Q139">
        <f t="shared" si="111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110"/>
        <v>0</v>
      </c>
      <c r="Q140">
        <f t="shared" si="111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110"/>
        <v>0</v>
      </c>
      <c r="Q141">
        <f t="shared" si="111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110"/>
        <v>0</v>
      </c>
      <c r="Q142">
        <f t="shared" si="111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110"/>
        <v>0</v>
      </c>
      <c r="Q143">
        <f t="shared" si="111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110"/>
        <v>0</v>
      </c>
      <c r="Q144">
        <f t="shared" si="111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110"/>
        <v>0</v>
      </c>
      <c r="Q145">
        <f t="shared" si="111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110"/>
        <v>0</v>
      </c>
      <c r="Q146">
        <f t="shared" si="111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110"/>
        <v>0</v>
      </c>
      <c r="Q147">
        <f t="shared" si="111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110"/>
        <v>0</v>
      </c>
      <c r="Q148">
        <f t="shared" si="111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110"/>
        <v>0</v>
      </c>
      <c r="Q149">
        <f t="shared" si="111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110"/>
        <v>0</v>
      </c>
      <c r="Q150">
        <f t="shared" si="111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110"/>
        <v>0</v>
      </c>
      <c r="Q151">
        <f t="shared" si="111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110"/>
        <v>0</v>
      </c>
      <c r="Q152">
        <f t="shared" si="111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110"/>
        <v>0</v>
      </c>
      <c r="Q153">
        <f t="shared" si="111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110"/>
        <v>0</v>
      </c>
      <c r="Q154">
        <f t="shared" si="111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110"/>
        <v>0</v>
      </c>
      <c r="Q155">
        <f t="shared" si="111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110"/>
        <v>0</v>
      </c>
      <c r="Q156">
        <f t="shared" si="111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110"/>
        <v>0</v>
      </c>
      <c r="Q157">
        <f t="shared" si="111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110"/>
        <v>0</v>
      </c>
      <c r="Q158">
        <f t="shared" si="111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110"/>
        <v>0</v>
      </c>
      <c r="Q159">
        <f t="shared" si="111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110"/>
        <v>0</v>
      </c>
      <c r="Q160">
        <f t="shared" si="111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110"/>
        <v>0</v>
      </c>
      <c r="Q161">
        <f t="shared" si="111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110"/>
        <v>0</v>
      </c>
      <c r="Q162">
        <f t="shared" si="111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110"/>
        <v>0</v>
      </c>
      <c r="Q163">
        <f t="shared" si="111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112">HEX2DEC(N164)</f>
        <v>0</v>
      </c>
      <c r="Q164">
        <f t="shared" ref="Q164:Q224" si="113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112"/>
        <v>0</v>
      </c>
      <c r="Q165">
        <f t="shared" si="113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112"/>
        <v>0</v>
      </c>
      <c r="Q166">
        <f t="shared" si="113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112"/>
        <v>0</v>
      </c>
      <c r="Q167">
        <f t="shared" si="113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112"/>
        <v>0</v>
      </c>
      <c r="Q168">
        <f t="shared" si="113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112"/>
        <v>0</v>
      </c>
      <c r="Q169">
        <f t="shared" si="113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112"/>
        <v>0</v>
      </c>
      <c r="Q170">
        <f t="shared" si="113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112"/>
        <v>0</v>
      </c>
      <c r="Q171">
        <f t="shared" si="113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112"/>
        <v>0</v>
      </c>
      <c r="Q172">
        <f t="shared" si="113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112"/>
        <v>0</v>
      </c>
      <c r="Q173">
        <f t="shared" si="113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112"/>
        <v>0</v>
      </c>
      <c r="Q174">
        <f t="shared" si="113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112"/>
        <v>0</v>
      </c>
      <c r="Q175">
        <f t="shared" si="113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112"/>
        <v>0</v>
      </c>
      <c r="Q176">
        <f t="shared" si="113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112"/>
        <v>0</v>
      </c>
      <c r="Q177">
        <f t="shared" si="113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112"/>
        <v>0</v>
      </c>
      <c r="Q178">
        <f t="shared" si="113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112"/>
        <v>0</v>
      </c>
      <c r="Q179">
        <f t="shared" si="113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112"/>
        <v>0</v>
      </c>
      <c r="Q180">
        <f t="shared" si="113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112"/>
        <v>0</v>
      </c>
      <c r="Q181">
        <f t="shared" si="113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112"/>
        <v>0</v>
      </c>
      <c r="Q182">
        <f t="shared" si="113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112"/>
        <v>0</v>
      </c>
      <c r="Q183">
        <f t="shared" si="113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112"/>
        <v>0</v>
      </c>
      <c r="Q184">
        <f t="shared" si="113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112"/>
        <v>0</v>
      </c>
      <c r="Q185">
        <f t="shared" si="113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112"/>
        <v>0</v>
      </c>
      <c r="Q186">
        <f t="shared" si="113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112"/>
        <v>0</v>
      </c>
      <c r="Q187">
        <f t="shared" si="113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112"/>
        <v>0</v>
      </c>
      <c r="Q188">
        <f t="shared" si="113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112"/>
        <v>0</v>
      </c>
      <c r="Q189">
        <f t="shared" si="113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112"/>
        <v>0</v>
      </c>
      <c r="Q190">
        <f t="shared" si="113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112"/>
        <v>0</v>
      </c>
      <c r="Q191">
        <f t="shared" si="113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112"/>
        <v>0</v>
      </c>
      <c r="Q192">
        <f t="shared" si="113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112"/>
        <v>0</v>
      </c>
      <c r="Q193">
        <f t="shared" si="113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112"/>
        <v>0</v>
      </c>
      <c r="Q194">
        <f t="shared" si="113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112"/>
        <v>0</v>
      </c>
      <c r="Q195">
        <f t="shared" si="113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112"/>
        <v>0</v>
      </c>
      <c r="Q196">
        <f t="shared" si="113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112"/>
        <v>0</v>
      </c>
      <c r="Q197">
        <f t="shared" si="113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112"/>
        <v>0</v>
      </c>
      <c r="Q198">
        <f t="shared" si="113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112"/>
        <v>0</v>
      </c>
      <c r="Q199">
        <f t="shared" si="113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112"/>
        <v>0</v>
      </c>
      <c r="Q200">
        <f t="shared" si="113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112"/>
        <v>0</v>
      </c>
      <c r="Q201">
        <f t="shared" si="113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112"/>
        <v>0</v>
      </c>
      <c r="Q202">
        <f t="shared" si="113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112"/>
        <v>0</v>
      </c>
      <c r="Q203">
        <f t="shared" si="113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112"/>
        <v>0</v>
      </c>
      <c r="Q204">
        <f t="shared" si="113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112"/>
        <v>0</v>
      </c>
      <c r="Q205">
        <f t="shared" si="113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112"/>
        <v>0</v>
      </c>
      <c r="Q206">
        <f t="shared" si="113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112"/>
        <v>0</v>
      </c>
      <c r="Q207">
        <f t="shared" si="113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112"/>
        <v>0</v>
      </c>
      <c r="Q208">
        <f t="shared" si="113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112"/>
        <v>0</v>
      </c>
      <c r="Q209">
        <f t="shared" si="113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112"/>
        <v>0</v>
      </c>
      <c r="Q210">
        <f t="shared" si="113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112"/>
        <v>0</v>
      </c>
      <c r="Q211">
        <f t="shared" si="113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112"/>
        <v>0</v>
      </c>
      <c r="Q212">
        <f t="shared" si="113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112"/>
        <v>0</v>
      </c>
      <c r="Q213">
        <f t="shared" si="113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112"/>
        <v>0</v>
      </c>
      <c r="Q214">
        <f t="shared" si="113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112"/>
        <v>0</v>
      </c>
      <c r="Q215">
        <f t="shared" si="113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112"/>
        <v>0</v>
      </c>
      <c r="Q216">
        <f t="shared" si="113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112"/>
        <v>0</v>
      </c>
      <c r="Q217">
        <f t="shared" si="113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112"/>
        <v>0</v>
      </c>
      <c r="Q218">
        <f t="shared" si="113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112"/>
        <v>0</v>
      </c>
      <c r="Q219">
        <f t="shared" si="113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112"/>
        <v>0</v>
      </c>
      <c r="Q220">
        <f t="shared" si="113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112"/>
        <v>0</v>
      </c>
      <c r="Q221">
        <f t="shared" si="113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112"/>
        <v>0</v>
      </c>
      <c r="Q222">
        <f t="shared" si="113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112"/>
        <v>0</v>
      </c>
      <c r="Q223">
        <f t="shared" si="113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112"/>
        <v>0</v>
      </c>
      <c r="Q224">
        <f t="shared" si="113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4C005D-00B4-4441-AEC6-00A60035003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3" zoomScale="100" workbookViewId="0">
      <selection activeCell="A1" activeCellId="0" sqref="A1"/>
    </sheetView>
  </sheetViews>
  <sheetFormatPr defaultRowHeight="14.25"/>
  <sheetData>
    <row r="1" ht="14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K1" t="s">
        <v>75</v>
      </c>
      <c r="L1" t="s">
        <v>74</v>
      </c>
      <c r="N1" t="s">
        <v>32</v>
      </c>
      <c r="O1">
        <f>1000</f>
        <v>1000</v>
      </c>
      <c r="Q1" t="s">
        <v>33</v>
      </c>
      <c r="R1" t="s">
        <v>74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N2">
        <f t="shared" ref="N2:N9" si="114">HEX2DEC(G2)</f>
        <v>0</v>
      </c>
      <c r="O2">
        <f t="shared" ref="O2:O9" si="115">N2/1000</f>
        <v>0</v>
      </c>
      <c r="Q2">
        <f t="shared" ref="Q2:Q9" si="116">HEX2DEC(H2)</f>
        <v>0</v>
      </c>
      <c r="R2">
        <f t="shared" ref="R2:R9" si="117">Q2/1000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N3">
        <f t="shared" si="114"/>
        <v>0</v>
      </c>
      <c r="O3">
        <f t="shared" si="115"/>
        <v>0</v>
      </c>
      <c r="Q3">
        <f t="shared" si="116"/>
        <v>0</v>
      </c>
      <c r="R3">
        <f t="shared" si="117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N4">
        <f t="shared" si="114"/>
        <v>0</v>
      </c>
      <c r="O4">
        <f t="shared" si="115"/>
        <v>0</v>
      </c>
      <c r="Q4">
        <f t="shared" si="116"/>
        <v>0</v>
      </c>
      <c r="R4">
        <f t="shared" si="117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N5">
        <f t="shared" si="114"/>
        <v>0</v>
      </c>
      <c r="O5">
        <f t="shared" si="115"/>
        <v>0</v>
      </c>
      <c r="Q5">
        <f t="shared" si="116"/>
        <v>0</v>
      </c>
      <c r="R5">
        <f t="shared" si="117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N6">
        <f t="shared" si="114"/>
        <v>0</v>
      </c>
      <c r="O6">
        <f t="shared" si="115"/>
        <v>0</v>
      </c>
      <c r="Q6">
        <f t="shared" si="116"/>
        <v>0</v>
      </c>
      <c r="R6">
        <f t="shared" si="117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N7">
        <f t="shared" si="114"/>
        <v>0</v>
      </c>
      <c r="O7">
        <f t="shared" si="115"/>
        <v>0</v>
      </c>
      <c r="Q7">
        <f t="shared" si="116"/>
        <v>0</v>
      </c>
      <c r="R7">
        <f t="shared" si="117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N8">
        <f t="shared" si="114"/>
        <v>0</v>
      </c>
      <c r="O8">
        <f t="shared" si="115"/>
        <v>0</v>
      </c>
      <c r="Q8">
        <f t="shared" si="116"/>
        <v>0</v>
      </c>
      <c r="R8">
        <f t="shared" si="117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N9">
        <f t="shared" si="114"/>
        <v>0</v>
      </c>
      <c r="O9">
        <f t="shared" si="115"/>
        <v>0</v>
      </c>
      <c r="Q9">
        <f t="shared" si="116"/>
        <v>0</v>
      </c>
      <c r="R9">
        <f t="shared" si="117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N10">
        <f t="shared" ref="N10:N73" si="118">HEX2DEC(G10)</f>
        <v>0</v>
      </c>
      <c r="O10">
        <f t="shared" ref="O10:O73" si="119">N10/1000</f>
        <v>0</v>
      </c>
      <c r="Q10">
        <f t="shared" ref="Q10:Q73" si="120">HEX2DEC(H10)</f>
        <v>0</v>
      </c>
      <c r="R10">
        <f t="shared" ref="R10:R73" si="121">Q10/1000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N11">
        <f t="shared" si="118"/>
        <v>0</v>
      </c>
      <c r="O11">
        <f t="shared" si="119"/>
        <v>0</v>
      </c>
      <c r="Q11">
        <f t="shared" si="120"/>
        <v>0</v>
      </c>
      <c r="R11">
        <f t="shared" si="12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N12">
        <f t="shared" si="118"/>
        <v>0</v>
      </c>
      <c r="O12">
        <f t="shared" si="119"/>
        <v>0</v>
      </c>
      <c r="Q12">
        <f t="shared" si="120"/>
        <v>0</v>
      </c>
      <c r="R12">
        <f t="shared" si="12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N13">
        <f t="shared" si="118"/>
        <v>0</v>
      </c>
      <c r="O13">
        <f t="shared" si="119"/>
        <v>0</v>
      </c>
      <c r="Q13">
        <f t="shared" si="120"/>
        <v>0</v>
      </c>
      <c r="R13">
        <f t="shared" si="12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N14">
        <f t="shared" si="118"/>
        <v>0</v>
      </c>
      <c r="O14">
        <f t="shared" si="119"/>
        <v>0</v>
      </c>
      <c r="Q14">
        <f t="shared" si="120"/>
        <v>0</v>
      </c>
      <c r="R14">
        <f t="shared" si="12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N15">
        <f t="shared" si="118"/>
        <v>0</v>
      </c>
      <c r="O15">
        <f t="shared" si="119"/>
        <v>0</v>
      </c>
      <c r="Q15">
        <f t="shared" si="120"/>
        <v>0</v>
      </c>
      <c r="R15">
        <f t="shared" si="12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N16">
        <f t="shared" si="118"/>
        <v>0</v>
      </c>
      <c r="O16">
        <f t="shared" si="119"/>
        <v>0</v>
      </c>
      <c r="Q16">
        <f t="shared" si="120"/>
        <v>0</v>
      </c>
      <c r="R16">
        <f t="shared" si="12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N17">
        <f t="shared" si="118"/>
        <v>0</v>
      </c>
      <c r="O17">
        <f t="shared" si="119"/>
        <v>0</v>
      </c>
      <c r="Q17">
        <f t="shared" si="120"/>
        <v>0</v>
      </c>
      <c r="R17">
        <f t="shared" si="12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N18">
        <f t="shared" si="118"/>
        <v>0</v>
      </c>
      <c r="O18">
        <f t="shared" si="119"/>
        <v>0</v>
      </c>
      <c r="Q18">
        <f t="shared" si="120"/>
        <v>0</v>
      </c>
      <c r="R18">
        <f t="shared" si="12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N19">
        <f t="shared" si="118"/>
        <v>0</v>
      </c>
      <c r="O19">
        <f t="shared" si="119"/>
        <v>0</v>
      </c>
      <c r="Q19">
        <f t="shared" si="120"/>
        <v>0</v>
      </c>
      <c r="R19">
        <f t="shared" si="12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N20">
        <f t="shared" si="118"/>
        <v>0</v>
      </c>
      <c r="O20">
        <f t="shared" si="119"/>
        <v>0</v>
      </c>
      <c r="Q20">
        <f t="shared" si="120"/>
        <v>0</v>
      </c>
      <c r="R20">
        <f t="shared" si="12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N21">
        <f t="shared" si="118"/>
        <v>0</v>
      </c>
      <c r="O21">
        <f t="shared" si="119"/>
        <v>0</v>
      </c>
      <c r="Q21">
        <f t="shared" si="120"/>
        <v>0</v>
      </c>
      <c r="R21">
        <f t="shared" si="12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N22">
        <f t="shared" si="118"/>
        <v>0</v>
      </c>
      <c r="O22">
        <f t="shared" si="119"/>
        <v>0</v>
      </c>
      <c r="Q22">
        <f t="shared" si="120"/>
        <v>0</v>
      </c>
      <c r="R22">
        <f t="shared" si="12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N23">
        <f t="shared" si="118"/>
        <v>0</v>
      </c>
      <c r="O23">
        <f t="shared" si="119"/>
        <v>0</v>
      </c>
      <c r="Q23">
        <f t="shared" si="120"/>
        <v>0</v>
      </c>
      <c r="R23">
        <f t="shared" si="12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N24">
        <f t="shared" si="118"/>
        <v>0</v>
      </c>
      <c r="O24">
        <f t="shared" si="119"/>
        <v>0</v>
      </c>
      <c r="Q24">
        <f t="shared" si="120"/>
        <v>0</v>
      </c>
      <c r="R24">
        <f t="shared" si="12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N25">
        <f t="shared" si="118"/>
        <v>0</v>
      </c>
      <c r="O25">
        <f t="shared" si="119"/>
        <v>0</v>
      </c>
      <c r="Q25">
        <f t="shared" si="120"/>
        <v>0</v>
      </c>
      <c r="R25">
        <f t="shared" si="12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N26">
        <f t="shared" si="118"/>
        <v>0</v>
      </c>
      <c r="O26">
        <f t="shared" si="119"/>
        <v>0</v>
      </c>
      <c r="Q26">
        <f t="shared" si="120"/>
        <v>0</v>
      </c>
      <c r="R26">
        <f t="shared" si="12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N27">
        <f t="shared" si="118"/>
        <v>0</v>
      </c>
      <c r="O27">
        <f t="shared" si="119"/>
        <v>0</v>
      </c>
      <c r="Q27">
        <f t="shared" si="120"/>
        <v>0</v>
      </c>
      <c r="R27">
        <f t="shared" si="12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N28">
        <f t="shared" si="118"/>
        <v>0</v>
      </c>
      <c r="O28">
        <f t="shared" si="119"/>
        <v>0</v>
      </c>
      <c r="Q28">
        <f t="shared" si="120"/>
        <v>0</v>
      </c>
      <c r="R28">
        <f t="shared" si="12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N29">
        <f t="shared" si="118"/>
        <v>0</v>
      </c>
      <c r="O29">
        <f t="shared" si="119"/>
        <v>0</v>
      </c>
      <c r="Q29">
        <f t="shared" si="120"/>
        <v>0</v>
      </c>
      <c r="R29">
        <f t="shared" si="12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N30">
        <f t="shared" si="118"/>
        <v>0</v>
      </c>
      <c r="O30">
        <f t="shared" si="119"/>
        <v>0</v>
      </c>
      <c r="Q30">
        <f t="shared" si="120"/>
        <v>0</v>
      </c>
      <c r="R30">
        <f t="shared" si="12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N31">
        <f t="shared" si="118"/>
        <v>0</v>
      </c>
      <c r="O31">
        <f t="shared" si="119"/>
        <v>0</v>
      </c>
      <c r="Q31">
        <f t="shared" si="120"/>
        <v>0</v>
      </c>
      <c r="R31">
        <f t="shared" si="12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N32">
        <f t="shared" si="118"/>
        <v>0</v>
      </c>
      <c r="O32">
        <f t="shared" si="119"/>
        <v>0</v>
      </c>
      <c r="Q32">
        <f t="shared" si="120"/>
        <v>0</v>
      </c>
      <c r="R32">
        <f t="shared" si="12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N33">
        <f t="shared" si="118"/>
        <v>0</v>
      </c>
      <c r="O33">
        <f t="shared" si="119"/>
        <v>0</v>
      </c>
      <c r="Q33">
        <f t="shared" si="120"/>
        <v>0</v>
      </c>
      <c r="R33">
        <f t="shared" si="12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N34">
        <f t="shared" si="118"/>
        <v>0</v>
      </c>
      <c r="O34">
        <f t="shared" si="119"/>
        <v>0</v>
      </c>
      <c r="Q34">
        <f t="shared" si="120"/>
        <v>0</v>
      </c>
      <c r="R34">
        <f t="shared" si="12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N35">
        <f t="shared" si="118"/>
        <v>0</v>
      </c>
      <c r="O35">
        <f t="shared" si="119"/>
        <v>0</v>
      </c>
      <c r="Q35">
        <f t="shared" si="120"/>
        <v>0</v>
      </c>
      <c r="R35">
        <f t="shared" si="12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N36">
        <f t="shared" si="118"/>
        <v>0</v>
      </c>
      <c r="O36">
        <f t="shared" si="119"/>
        <v>0</v>
      </c>
      <c r="Q36">
        <f t="shared" si="120"/>
        <v>0</v>
      </c>
      <c r="R36">
        <f t="shared" si="12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N37">
        <f t="shared" si="118"/>
        <v>0</v>
      </c>
      <c r="O37">
        <f t="shared" si="119"/>
        <v>0</v>
      </c>
      <c r="Q37">
        <f t="shared" si="120"/>
        <v>0</v>
      </c>
      <c r="R37">
        <f t="shared" si="12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N38">
        <f t="shared" si="118"/>
        <v>0</v>
      </c>
      <c r="O38">
        <f t="shared" si="119"/>
        <v>0</v>
      </c>
      <c r="Q38">
        <f t="shared" si="120"/>
        <v>0</v>
      </c>
      <c r="R38">
        <f t="shared" si="12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N39">
        <f t="shared" si="118"/>
        <v>0</v>
      </c>
      <c r="O39">
        <f t="shared" si="119"/>
        <v>0</v>
      </c>
      <c r="Q39">
        <f t="shared" si="120"/>
        <v>0</v>
      </c>
      <c r="R39">
        <f t="shared" si="12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N40">
        <f t="shared" si="118"/>
        <v>0</v>
      </c>
      <c r="O40">
        <f t="shared" si="119"/>
        <v>0</v>
      </c>
      <c r="Q40">
        <f t="shared" si="120"/>
        <v>0</v>
      </c>
      <c r="R40">
        <f t="shared" si="12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N41">
        <f t="shared" si="118"/>
        <v>0</v>
      </c>
      <c r="O41">
        <f t="shared" si="119"/>
        <v>0</v>
      </c>
      <c r="Q41">
        <f t="shared" si="120"/>
        <v>0</v>
      </c>
      <c r="R41">
        <f t="shared" si="12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N42">
        <f t="shared" si="118"/>
        <v>0</v>
      </c>
      <c r="O42">
        <f t="shared" si="119"/>
        <v>0</v>
      </c>
      <c r="Q42">
        <f t="shared" si="120"/>
        <v>0</v>
      </c>
      <c r="R42">
        <f t="shared" si="12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N43">
        <f t="shared" si="118"/>
        <v>0</v>
      </c>
      <c r="O43">
        <f t="shared" si="119"/>
        <v>0</v>
      </c>
      <c r="Q43">
        <f t="shared" si="120"/>
        <v>0</v>
      </c>
      <c r="R43">
        <f t="shared" si="12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N44">
        <f t="shared" si="118"/>
        <v>0</v>
      </c>
      <c r="O44">
        <f t="shared" si="119"/>
        <v>0</v>
      </c>
      <c r="Q44">
        <f t="shared" si="120"/>
        <v>0</v>
      </c>
      <c r="R44">
        <f t="shared" si="12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N45">
        <f t="shared" si="118"/>
        <v>0</v>
      </c>
      <c r="O45">
        <f t="shared" si="119"/>
        <v>0</v>
      </c>
      <c r="Q45">
        <f t="shared" si="120"/>
        <v>0</v>
      </c>
      <c r="R45">
        <f t="shared" si="12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N46">
        <f t="shared" si="118"/>
        <v>0</v>
      </c>
      <c r="O46">
        <f t="shared" si="119"/>
        <v>0</v>
      </c>
      <c r="Q46">
        <f t="shared" si="120"/>
        <v>0</v>
      </c>
      <c r="R46">
        <f t="shared" si="12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N47">
        <f t="shared" si="118"/>
        <v>0</v>
      </c>
      <c r="O47">
        <f t="shared" si="119"/>
        <v>0</v>
      </c>
      <c r="Q47">
        <f t="shared" si="120"/>
        <v>0</v>
      </c>
      <c r="R47">
        <f t="shared" si="12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N48">
        <f t="shared" si="118"/>
        <v>0</v>
      </c>
      <c r="O48">
        <f t="shared" si="119"/>
        <v>0</v>
      </c>
      <c r="Q48">
        <f t="shared" si="120"/>
        <v>0</v>
      </c>
      <c r="R48">
        <f t="shared" si="12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N49">
        <f t="shared" si="118"/>
        <v>0</v>
      </c>
      <c r="O49">
        <f t="shared" si="119"/>
        <v>0</v>
      </c>
      <c r="Q49">
        <f t="shared" si="120"/>
        <v>0</v>
      </c>
      <c r="R49">
        <f t="shared" si="12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N50">
        <f t="shared" si="118"/>
        <v>0</v>
      </c>
      <c r="O50">
        <f t="shared" si="119"/>
        <v>0</v>
      </c>
      <c r="Q50">
        <f t="shared" si="120"/>
        <v>0</v>
      </c>
      <c r="R50">
        <f t="shared" si="12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N51">
        <f t="shared" si="118"/>
        <v>0</v>
      </c>
      <c r="O51">
        <f t="shared" si="119"/>
        <v>0</v>
      </c>
      <c r="Q51">
        <f t="shared" si="120"/>
        <v>0</v>
      </c>
      <c r="R51">
        <f t="shared" si="12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N52">
        <f t="shared" si="118"/>
        <v>0</v>
      </c>
      <c r="O52">
        <f t="shared" si="119"/>
        <v>0</v>
      </c>
      <c r="Q52">
        <f t="shared" si="120"/>
        <v>0</v>
      </c>
      <c r="R52">
        <f t="shared" si="12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N53">
        <f t="shared" si="118"/>
        <v>0</v>
      </c>
      <c r="O53">
        <f t="shared" si="119"/>
        <v>0</v>
      </c>
      <c r="Q53">
        <f t="shared" si="120"/>
        <v>0</v>
      </c>
      <c r="R53">
        <f t="shared" si="12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N54">
        <f t="shared" si="118"/>
        <v>0</v>
      </c>
      <c r="O54">
        <f t="shared" si="119"/>
        <v>0</v>
      </c>
      <c r="Q54">
        <f t="shared" si="120"/>
        <v>0</v>
      </c>
      <c r="R54">
        <f t="shared" si="12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N55">
        <f t="shared" si="118"/>
        <v>0</v>
      </c>
      <c r="O55">
        <f t="shared" si="119"/>
        <v>0</v>
      </c>
      <c r="Q55">
        <f t="shared" si="120"/>
        <v>0</v>
      </c>
      <c r="R55">
        <f t="shared" si="12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N56">
        <f t="shared" si="118"/>
        <v>0</v>
      </c>
      <c r="O56">
        <f t="shared" si="119"/>
        <v>0</v>
      </c>
      <c r="Q56">
        <f t="shared" si="120"/>
        <v>0</v>
      </c>
      <c r="R56">
        <f t="shared" si="12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N57">
        <f t="shared" si="118"/>
        <v>0</v>
      </c>
      <c r="O57">
        <f t="shared" si="119"/>
        <v>0</v>
      </c>
      <c r="Q57">
        <f t="shared" si="120"/>
        <v>0</v>
      </c>
      <c r="R57">
        <f t="shared" si="12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N58">
        <f t="shared" si="118"/>
        <v>0</v>
      </c>
      <c r="O58">
        <f t="shared" si="119"/>
        <v>0</v>
      </c>
      <c r="Q58">
        <f t="shared" si="120"/>
        <v>0</v>
      </c>
      <c r="R58">
        <f t="shared" si="12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N59">
        <f t="shared" si="118"/>
        <v>0</v>
      </c>
      <c r="O59">
        <f t="shared" si="119"/>
        <v>0</v>
      </c>
      <c r="Q59">
        <f t="shared" si="120"/>
        <v>0</v>
      </c>
      <c r="R59">
        <f t="shared" si="12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N60">
        <f t="shared" si="118"/>
        <v>0</v>
      </c>
      <c r="O60">
        <f t="shared" si="119"/>
        <v>0</v>
      </c>
      <c r="Q60">
        <f t="shared" si="120"/>
        <v>0</v>
      </c>
      <c r="R60">
        <f t="shared" si="12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N61">
        <f t="shared" si="118"/>
        <v>0</v>
      </c>
      <c r="O61">
        <f t="shared" si="119"/>
        <v>0</v>
      </c>
      <c r="Q61">
        <f t="shared" si="120"/>
        <v>0</v>
      </c>
      <c r="R61">
        <f t="shared" si="12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N62">
        <f t="shared" si="118"/>
        <v>0</v>
      </c>
      <c r="O62">
        <f t="shared" si="119"/>
        <v>0</v>
      </c>
      <c r="Q62">
        <f t="shared" si="120"/>
        <v>0</v>
      </c>
      <c r="R62">
        <f t="shared" si="12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N63">
        <f t="shared" si="118"/>
        <v>0</v>
      </c>
      <c r="O63">
        <f t="shared" si="119"/>
        <v>0</v>
      </c>
      <c r="Q63">
        <f t="shared" si="120"/>
        <v>0</v>
      </c>
      <c r="R63">
        <f t="shared" si="12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N64">
        <f t="shared" si="118"/>
        <v>0</v>
      </c>
      <c r="O64">
        <f t="shared" si="119"/>
        <v>0</v>
      </c>
      <c r="Q64">
        <f t="shared" si="120"/>
        <v>0</v>
      </c>
      <c r="R64">
        <f t="shared" si="12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N65">
        <f t="shared" si="118"/>
        <v>0</v>
      </c>
      <c r="O65">
        <f t="shared" si="119"/>
        <v>0</v>
      </c>
      <c r="Q65">
        <f t="shared" si="120"/>
        <v>0</v>
      </c>
      <c r="R65">
        <f t="shared" si="12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N66">
        <f t="shared" si="118"/>
        <v>0</v>
      </c>
      <c r="O66">
        <f t="shared" si="119"/>
        <v>0</v>
      </c>
      <c r="Q66">
        <f t="shared" si="120"/>
        <v>0</v>
      </c>
      <c r="R66">
        <f t="shared" si="12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N67">
        <f t="shared" si="118"/>
        <v>0</v>
      </c>
      <c r="O67">
        <f t="shared" si="119"/>
        <v>0</v>
      </c>
      <c r="Q67">
        <f t="shared" si="120"/>
        <v>0</v>
      </c>
      <c r="R67">
        <f t="shared" si="12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N68">
        <f t="shared" si="118"/>
        <v>0</v>
      </c>
      <c r="O68">
        <f t="shared" si="119"/>
        <v>0</v>
      </c>
      <c r="Q68">
        <f t="shared" si="120"/>
        <v>0</v>
      </c>
      <c r="R68">
        <f t="shared" si="12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N69">
        <f t="shared" si="118"/>
        <v>0</v>
      </c>
      <c r="O69">
        <f t="shared" si="119"/>
        <v>0</v>
      </c>
      <c r="Q69">
        <f t="shared" si="120"/>
        <v>0</v>
      </c>
      <c r="R69">
        <f t="shared" si="12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N70">
        <f t="shared" si="118"/>
        <v>0</v>
      </c>
      <c r="O70">
        <f t="shared" si="119"/>
        <v>0</v>
      </c>
      <c r="Q70">
        <f t="shared" si="120"/>
        <v>0</v>
      </c>
      <c r="R70">
        <f t="shared" si="12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N71">
        <f t="shared" si="118"/>
        <v>0</v>
      </c>
      <c r="O71">
        <f t="shared" si="119"/>
        <v>0</v>
      </c>
      <c r="Q71">
        <f t="shared" si="120"/>
        <v>0</v>
      </c>
      <c r="R71">
        <f t="shared" si="12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N72">
        <f t="shared" si="118"/>
        <v>0</v>
      </c>
      <c r="O72">
        <f t="shared" si="119"/>
        <v>0</v>
      </c>
      <c r="Q72">
        <f t="shared" si="120"/>
        <v>0</v>
      </c>
      <c r="R72">
        <f t="shared" si="12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N73">
        <f t="shared" si="118"/>
        <v>0</v>
      </c>
      <c r="O73">
        <f t="shared" si="119"/>
        <v>0</v>
      </c>
      <c r="Q73">
        <f t="shared" si="120"/>
        <v>0</v>
      </c>
      <c r="R73">
        <f t="shared" si="12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N74">
        <f t="shared" ref="N74:N99" si="122">HEX2DEC(G74)</f>
        <v>0</v>
      </c>
      <c r="O74">
        <f t="shared" ref="O74:O99" si="123">N74/1000</f>
        <v>0</v>
      </c>
      <c r="Q74">
        <f t="shared" ref="Q74:Q99" si="124">HEX2DEC(H74)</f>
        <v>0</v>
      </c>
      <c r="R74">
        <f t="shared" ref="R74:R99" si="125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N75">
        <f t="shared" si="122"/>
        <v>0</v>
      </c>
      <c r="O75">
        <f t="shared" si="123"/>
        <v>0</v>
      </c>
      <c r="Q75">
        <f t="shared" si="124"/>
        <v>0</v>
      </c>
      <c r="R75">
        <f t="shared" si="125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N76">
        <f t="shared" si="122"/>
        <v>0</v>
      </c>
      <c r="O76">
        <f t="shared" si="123"/>
        <v>0</v>
      </c>
      <c r="Q76">
        <f t="shared" si="124"/>
        <v>0</v>
      </c>
      <c r="R76">
        <f t="shared" si="125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N77">
        <f t="shared" si="122"/>
        <v>0</v>
      </c>
      <c r="O77">
        <f t="shared" si="123"/>
        <v>0</v>
      </c>
      <c r="Q77">
        <f t="shared" si="124"/>
        <v>0</v>
      </c>
      <c r="R77">
        <f t="shared" si="125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N78">
        <f t="shared" si="122"/>
        <v>0</v>
      </c>
      <c r="O78">
        <f t="shared" si="123"/>
        <v>0</v>
      </c>
      <c r="Q78">
        <f t="shared" si="124"/>
        <v>0</v>
      </c>
      <c r="R78">
        <f t="shared" si="125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N79">
        <f t="shared" si="122"/>
        <v>0</v>
      </c>
      <c r="O79">
        <f t="shared" si="123"/>
        <v>0</v>
      </c>
      <c r="Q79">
        <f t="shared" si="124"/>
        <v>0</v>
      </c>
      <c r="R79">
        <f t="shared" si="125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N80">
        <f t="shared" si="122"/>
        <v>0</v>
      </c>
      <c r="O80">
        <f t="shared" si="123"/>
        <v>0</v>
      </c>
      <c r="Q80">
        <f t="shared" si="124"/>
        <v>0</v>
      </c>
      <c r="R80">
        <f t="shared" si="125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N81">
        <f t="shared" si="122"/>
        <v>0</v>
      </c>
      <c r="O81">
        <f t="shared" si="123"/>
        <v>0</v>
      </c>
      <c r="Q81">
        <f t="shared" si="124"/>
        <v>0</v>
      </c>
      <c r="R81">
        <f t="shared" si="125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N82">
        <f t="shared" si="122"/>
        <v>0</v>
      </c>
      <c r="O82">
        <f t="shared" si="123"/>
        <v>0</v>
      </c>
      <c r="Q82">
        <f t="shared" si="124"/>
        <v>0</v>
      </c>
      <c r="R82">
        <f t="shared" si="125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N83">
        <f t="shared" si="122"/>
        <v>0</v>
      </c>
      <c r="O83">
        <f t="shared" si="123"/>
        <v>0</v>
      </c>
      <c r="Q83">
        <f t="shared" si="124"/>
        <v>0</v>
      </c>
      <c r="R83">
        <f t="shared" si="125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N84">
        <f t="shared" si="122"/>
        <v>0</v>
      </c>
      <c r="O84">
        <f t="shared" si="123"/>
        <v>0</v>
      </c>
      <c r="Q84">
        <f t="shared" si="124"/>
        <v>0</v>
      </c>
      <c r="R84">
        <f t="shared" si="125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N85">
        <f t="shared" si="122"/>
        <v>0</v>
      </c>
      <c r="O85">
        <f t="shared" si="123"/>
        <v>0</v>
      </c>
      <c r="Q85">
        <f t="shared" si="124"/>
        <v>0</v>
      </c>
      <c r="R85">
        <f t="shared" si="125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N86">
        <f t="shared" si="122"/>
        <v>0</v>
      </c>
      <c r="O86">
        <f t="shared" si="123"/>
        <v>0</v>
      </c>
      <c r="Q86">
        <f t="shared" si="124"/>
        <v>0</v>
      </c>
      <c r="R86">
        <f t="shared" si="125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N87">
        <f t="shared" si="122"/>
        <v>0</v>
      </c>
      <c r="O87">
        <f t="shared" si="123"/>
        <v>0</v>
      </c>
      <c r="Q87">
        <f t="shared" si="124"/>
        <v>0</v>
      </c>
      <c r="R87">
        <f t="shared" si="125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N88">
        <f t="shared" si="122"/>
        <v>0</v>
      </c>
      <c r="O88">
        <f t="shared" si="123"/>
        <v>0</v>
      </c>
      <c r="Q88">
        <f t="shared" si="124"/>
        <v>0</v>
      </c>
      <c r="R88">
        <f t="shared" si="125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N89">
        <f t="shared" si="122"/>
        <v>0</v>
      </c>
      <c r="O89">
        <f t="shared" si="123"/>
        <v>0</v>
      </c>
      <c r="Q89">
        <f t="shared" si="124"/>
        <v>0</v>
      </c>
      <c r="R89">
        <f t="shared" si="125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N90">
        <f t="shared" si="122"/>
        <v>0</v>
      </c>
      <c r="O90">
        <f t="shared" si="123"/>
        <v>0</v>
      </c>
      <c r="Q90">
        <f t="shared" si="124"/>
        <v>0</v>
      </c>
      <c r="R90">
        <f t="shared" si="125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N91">
        <f t="shared" si="122"/>
        <v>0</v>
      </c>
      <c r="O91">
        <f t="shared" si="123"/>
        <v>0</v>
      </c>
      <c r="Q91">
        <f t="shared" si="124"/>
        <v>0</v>
      </c>
      <c r="R91">
        <f t="shared" si="125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N92">
        <f t="shared" si="122"/>
        <v>0</v>
      </c>
      <c r="O92">
        <f t="shared" si="123"/>
        <v>0</v>
      </c>
      <c r="Q92">
        <f t="shared" si="124"/>
        <v>0</v>
      </c>
      <c r="R92">
        <f t="shared" si="125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N93">
        <f t="shared" si="122"/>
        <v>0</v>
      </c>
      <c r="O93">
        <f t="shared" si="123"/>
        <v>0</v>
      </c>
      <c r="Q93">
        <f t="shared" si="124"/>
        <v>0</v>
      </c>
      <c r="R93">
        <f t="shared" si="125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N94">
        <f t="shared" si="122"/>
        <v>0</v>
      </c>
      <c r="O94">
        <f t="shared" si="123"/>
        <v>0</v>
      </c>
      <c r="Q94">
        <f t="shared" si="124"/>
        <v>0</v>
      </c>
      <c r="R94">
        <f t="shared" si="125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N95">
        <f t="shared" si="122"/>
        <v>0</v>
      </c>
      <c r="O95">
        <f t="shared" si="123"/>
        <v>0</v>
      </c>
      <c r="Q95">
        <f t="shared" si="124"/>
        <v>0</v>
      </c>
      <c r="R95">
        <f t="shared" si="125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N96">
        <f t="shared" si="122"/>
        <v>0</v>
      </c>
      <c r="O96">
        <f t="shared" si="123"/>
        <v>0</v>
      </c>
      <c r="Q96">
        <f t="shared" si="124"/>
        <v>0</v>
      </c>
      <c r="R96">
        <f t="shared" si="125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N97">
        <f t="shared" si="122"/>
        <v>0</v>
      </c>
      <c r="O97">
        <f t="shared" si="123"/>
        <v>0</v>
      </c>
      <c r="Q97">
        <f t="shared" si="124"/>
        <v>0</v>
      </c>
      <c r="R97">
        <f t="shared" si="125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N98">
        <f t="shared" si="122"/>
        <v>0</v>
      </c>
      <c r="O98">
        <f t="shared" si="123"/>
        <v>0</v>
      </c>
      <c r="Q98">
        <f t="shared" si="124"/>
        <v>0</v>
      </c>
      <c r="R98">
        <f t="shared" si="125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N99">
        <f t="shared" si="122"/>
        <v>0</v>
      </c>
      <c r="O99">
        <f t="shared" si="123"/>
        <v>0</v>
      </c>
      <c r="Q99">
        <f t="shared" si="124"/>
        <v>0</v>
      </c>
      <c r="R99">
        <f t="shared" si="125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N100">
        <f t="shared" ref="N100:N163" si="126">HEX2DEC(G100)</f>
        <v>0</v>
      </c>
      <c r="O100">
        <f t="shared" ref="O100:O163" si="127">N100/1000</f>
        <v>0</v>
      </c>
      <c r="Q100">
        <f t="shared" ref="Q100:Q163" si="128">HEX2DEC(H100)</f>
        <v>0</v>
      </c>
      <c r="R100">
        <f t="shared" ref="R100:R163" si="129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126"/>
        <v>0</v>
      </c>
      <c r="O101">
        <f t="shared" si="127"/>
        <v>0</v>
      </c>
      <c r="Q101">
        <f t="shared" si="128"/>
        <v>0</v>
      </c>
      <c r="R101">
        <f t="shared" si="129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126"/>
        <v>0</v>
      </c>
      <c r="O102">
        <f t="shared" si="127"/>
        <v>0</v>
      </c>
      <c r="Q102">
        <f t="shared" si="128"/>
        <v>0</v>
      </c>
      <c r="R102">
        <f t="shared" si="129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126"/>
        <v>0</v>
      </c>
      <c r="O103">
        <f t="shared" si="127"/>
        <v>0</v>
      </c>
      <c r="Q103">
        <f t="shared" si="128"/>
        <v>0</v>
      </c>
      <c r="R103">
        <f t="shared" si="129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126"/>
        <v>0</v>
      </c>
      <c r="O104">
        <f t="shared" si="127"/>
        <v>0</v>
      </c>
      <c r="Q104">
        <f t="shared" si="128"/>
        <v>0</v>
      </c>
      <c r="R104">
        <f t="shared" si="129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126"/>
        <v>0</v>
      </c>
      <c r="O105">
        <f t="shared" si="127"/>
        <v>0</v>
      </c>
      <c r="Q105">
        <f t="shared" si="128"/>
        <v>0</v>
      </c>
      <c r="R105">
        <f t="shared" si="129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126"/>
        <v>0</v>
      </c>
      <c r="O106">
        <f t="shared" si="127"/>
        <v>0</v>
      </c>
      <c r="Q106">
        <f t="shared" si="128"/>
        <v>0</v>
      </c>
      <c r="R106">
        <f t="shared" si="129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126"/>
        <v>0</v>
      </c>
      <c r="O107">
        <f t="shared" si="127"/>
        <v>0</v>
      </c>
      <c r="Q107">
        <f t="shared" si="128"/>
        <v>0</v>
      </c>
      <c r="R107">
        <f t="shared" si="129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126"/>
        <v>0</v>
      </c>
      <c r="O108">
        <f t="shared" si="127"/>
        <v>0</v>
      </c>
      <c r="Q108">
        <f t="shared" si="128"/>
        <v>0</v>
      </c>
      <c r="R108">
        <f t="shared" si="129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126"/>
        <v>0</v>
      </c>
      <c r="O109">
        <f t="shared" si="127"/>
        <v>0</v>
      </c>
      <c r="Q109">
        <f t="shared" si="128"/>
        <v>0</v>
      </c>
      <c r="R109">
        <f t="shared" si="129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126"/>
        <v>0</v>
      </c>
      <c r="O110">
        <f t="shared" si="127"/>
        <v>0</v>
      </c>
      <c r="Q110">
        <f t="shared" si="128"/>
        <v>0</v>
      </c>
      <c r="R110">
        <f t="shared" si="129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126"/>
        <v>0</v>
      </c>
      <c r="O111">
        <f t="shared" si="127"/>
        <v>0</v>
      </c>
      <c r="Q111">
        <f t="shared" si="128"/>
        <v>0</v>
      </c>
      <c r="R111">
        <f t="shared" si="129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126"/>
        <v>0</v>
      </c>
      <c r="O112">
        <f t="shared" si="127"/>
        <v>0</v>
      </c>
      <c r="Q112">
        <f t="shared" si="128"/>
        <v>0</v>
      </c>
      <c r="R112">
        <f t="shared" si="129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126"/>
        <v>0</v>
      </c>
      <c r="O113">
        <f t="shared" si="127"/>
        <v>0</v>
      </c>
      <c r="Q113">
        <f t="shared" si="128"/>
        <v>0</v>
      </c>
      <c r="R113">
        <f t="shared" si="129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126"/>
        <v>0</v>
      </c>
      <c r="O114">
        <f t="shared" si="127"/>
        <v>0</v>
      </c>
      <c r="Q114">
        <f t="shared" si="128"/>
        <v>0</v>
      </c>
      <c r="R114">
        <f t="shared" si="129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126"/>
        <v>0</v>
      </c>
      <c r="O115">
        <f t="shared" si="127"/>
        <v>0</v>
      </c>
      <c r="Q115">
        <f t="shared" si="128"/>
        <v>0</v>
      </c>
      <c r="R115">
        <f t="shared" si="129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126"/>
        <v>0</v>
      </c>
      <c r="O116">
        <f t="shared" si="127"/>
        <v>0</v>
      </c>
      <c r="Q116">
        <f t="shared" si="128"/>
        <v>0</v>
      </c>
      <c r="R116">
        <f t="shared" si="129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126"/>
        <v>0</v>
      </c>
      <c r="O117">
        <f t="shared" si="127"/>
        <v>0</v>
      </c>
      <c r="Q117">
        <f t="shared" si="128"/>
        <v>0</v>
      </c>
      <c r="R117">
        <f t="shared" si="129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126"/>
        <v>0</v>
      </c>
      <c r="O118">
        <f t="shared" si="127"/>
        <v>0</v>
      </c>
      <c r="Q118">
        <f t="shared" si="128"/>
        <v>0</v>
      </c>
      <c r="R118">
        <f t="shared" si="129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126"/>
        <v>0</v>
      </c>
      <c r="O119">
        <f t="shared" si="127"/>
        <v>0</v>
      </c>
      <c r="Q119">
        <f t="shared" si="128"/>
        <v>0</v>
      </c>
      <c r="R119">
        <f t="shared" si="129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126"/>
        <v>0</v>
      </c>
      <c r="O120">
        <f t="shared" si="127"/>
        <v>0</v>
      </c>
      <c r="Q120">
        <f t="shared" si="128"/>
        <v>0</v>
      </c>
      <c r="R120">
        <f t="shared" si="129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126"/>
        <v>0</v>
      </c>
      <c r="O121">
        <f t="shared" si="127"/>
        <v>0</v>
      </c>
      <c r="Q121">
        <f t="shared" si="128"/>
        <v>0</v>
      </c>
      <c r="R121">
        <f t="shared" si="129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126"/>
        <v>0</v>
      </c>
      <c r="O122">
        <f t="shared" si="127"/>
        <v>0</v>
      </c>
      <c r="Q122">
        <f t="shared" si="128"/>
        <v>0</v>
      </c>
      <c r="R122">
        <f t="shared" si="129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126"/>
        <v>0</v>
      </c>
      <c r="O123">
        <f t="shared" si="127"/>
        <v>0</v>
      </c>
      <c r="Q123">
        <f t="shared" si="128"/>
        <v>0</v>
      </c>
      <c r="R123">
        <f t="shared" si="129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126"/>
        <v>0</v>
      </c>
      <c r="O124">
        <f t="shared" si="127"/>
        <v>0</v>
      </c>
      <c r="Q124">
        <f t="shared" si="128"/>
        <v>0</v>
      </c>
      <c r="R124">
        <f t="shared" si="129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126"/>
        <v>0</v>
      </c>
      <c r="O125">
        <f t="shared" si="127"/>
        <v>0</v>
      </c>
      <c r="Q125">
        <f t="shared" si="128"/>
        <v>0</v>
      </c>
      <c r="R125">
        <f t="shared" si="129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126"/>
        <v>0</v>
      </c>
      <c r="O126">
        <f t="shared" si="127"/>
        <v>0</v>
      </c>
      <c r="Q126">
        <f t="shared" si="128"/>
        <v>0</v>
      </c>
      <c r="R126">
        <f t="shared" si="129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126"/>
        <v>0</v>
      </c>
      <c r="O127">
        <f t="shared" si="127"/>
        <v>0</v>
      </c>
      <c r="Q127">
        <f t="shared" si="128"/>
        <v>0</v>
      </c>
      <c r="R127">
        <f t="shared" si="129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126"/>
        <v>0</v>
      </c>
      <c r="O128">
        <f t="shared" si="127"/>
        <v>0</v>
      </c>
      <c r="Q128">
        <f t="shared" si="128"/>
        <v>0</v>
      </c>
      <c r="R128">
        <f t="shared" si="129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126"/>
        <v>0</v>
      </c>
      <c r="O129">
        <f t="shared" si="127"/>
        <v>0</v>
      </c>
      <c r="Q129">
        <f t="shared" si="128"/>
        <v>0</v>
      </c>
      <c r="R129">
        <f t="shared" si="129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126"/>
        <v>0</v>
      </c>
      <c r="O130">
        <f t="shared" si="127"/>
        <v>0</v>
      </c>
      <c r="Q130">
        <f t="shared" si="128"/>
        <v>0</v>
      </c>
      <c r="R130">
        <f t="shared" si="129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126"/>
        <v>0</v>
      </c>
      <c r="O131">
        <f t="shared" si="127"/>
        <v>0</v>
      </c>
      <c r="Q131">
        <f t="shared" si="128"/>
        <v>0</v>
      </c>
      <c r="R131">
        <f t="shared" si="129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126"/>
        <v>0</v>
      </c>
      <c r="O132">
        <f t="shared" si="127"/>
        <v>0</v>
      </c>
      <c r="Q132">
        <f t="shared" si="128"/>
        <v>0</v>
      </c>
      <c r="R132">
        <f t="shared" si="129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126"/>
        <v>0</v>
      </c>
      <c r="O133">
        <f t="shared" si="127"/>
        <v>0</v>
      </c>
      <c r="Q133">
        <f t="shared" si="128"/>
        <v>0</v>
      </c>
      <c r="R133">
        <f t="shared" si="129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126"/>
        <v>0</v>
      </c>
      <c r="O134">
        <f t="shared" si="127"/>
        <v>0</v>
      </c>
      <c r="Q134">
        <f t="shared" si="128"/>
        <v>0</v>
      </c>
      <c r="R134">
        <f t="shared" si="129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126"/>
        <v>0</v>
      </c>
      <c r="O135">
        <f t="shared" si="127"/>
        <v>0</v>
      </c>
      <c r="Q135">
        <f t="shared" si="128"/>
        <v>0</v>
      </c>
      <c r="R135">
        <f t="shared" si="129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126"/>
        <v>0</v>
      </c>
      <c r="O136">
        <f t="shared" si="127"/>
        <v>0</v>
      </c>
      <c r="Q136">
        <f t="shared" si="128"/>
        <v>0</v>
      </c>
      <c r="R136">
        <f t="shared" si="129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126"/>
        <v>0</v>
      </c>
      <c r="O137">
        <f t="shared" si="127"/>
        <v>0</v>
      </c>
      <c r="Q137">
        <f t="shared" si="128"/>
        <v>0</v>
      </c>
      <c r="R137">
        <f t="shared" si="129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126"/>
        <v>0</v>
      </c>
      <c r="O138">
        <f t="shared" si="127"/>
        <v>0</v>
      </c>
      <c r="Q138">
        <f t="shared" si="128"/>
        <v>0</v>
      </c>
      <c r="R138">
        <f t="shared" si="129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126"/>
        <v>0</v>
      </c>
      <c r="O139">
        <f t="shared" si="127"/>
        <v>0</v>
      </c>
      <c r="Q139">
        <f t="shared" si="128"/>
        <v>0</v>
      </c>
      <c r="R139">
        <f t="shared" si="129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126"/>
        <v>0</v>
      </c>
      <c r="O140">
        <f t="shared" si="127"/>
        <v>0</v>
      </c>
      <c r="Q140">
        <f t="shared" si="128"/>
        <v>0</v>
      </c>
      <c r="R140">
        <f t="shared" si="129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126"/>
        <v>0</v>
      </c>
      <c r="O141">
        <f t="shared" si="127"/>
        <v>0</v>
      </c>
      <c r="Q141">
        <f t="shared" si="128"/>
        <v>0</v>
      </c>
      <c r="R141">
        <f t="shared" si="129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126"/>
        <v>0</v>
      </c>
      <c r="O142">
        <f t="shared" si="127"/>
        <v>0</v>
      </c>
      <c r="Q142">
        <f t="shared" si="128"/>
        <v>0</v>
      </c>
      <c r="R142">
        <f t="shared" si="129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126"/>
        <v>0</v>
      </c>
      <c r="O143">
        <f t="shared" si="127"/>
        <v>0</v>
      </c>
      <c r="Q143">
        <f t="shared" si="128"/>
        <v>0</v>
      </c>
      <c r="R143">
        <f t="shared" si="129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126"/>
        <v>0</v>
      </c>
      <c r="O144">
        <f t="shared" si="127"/>
        <v>0</v>
      </c>
      <c r="Q144">
        <f t="shared" si="128"/>
        <v>0</v>
      </c>
      <c r="R144">
        <f t="shared" si="129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126"/>
        <v>0</v>
      </c>
      <c r="O145">
        <f t="shared" si="127"/>
        <v>0</v>
      </c>
      <c r="Q145">
        <f t="shared" si="128"/>
        <v>0</v>
      </c>
      <c r="R145">
        <f t="shared" si="129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126"/>
        <v>0</v>
      </c>
      <c r="O146">
        <f t="shared" si="127"/>
        <v>0</v>
      </c>
      <c r="Q146">
        <f t="shared" si="128"/>
        <v>0</v>
      </c>
      <c r="R146">
        <f t="shared" si="129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126"/>
        <v>0</v>
      </c>
      <c r="O147">
        <f t="shared" si="127"/>
        <v>0</v>
      </c>
      <c r="Q147">
        <f t="shared" si="128"/>
        <v>0</v>
      </c>
      <c r="R147">
        <f t="shared" si="129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126"/>
        <v>0</v>
      </c>
      <c r="O148">
        <f t="shared" si="127"/>
        <v>0</v>
      </c>
      <c r="Q148">
        <f t="shared" si="128"/>
        <v>0</v>
      </c>
      <c r="R148">
        <f t="shared" si="129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126"/>
        <v>0</v>
      </c>
      <c r="O149">
        <f t="shared" si="127"/>
        <v>0</v>
      </c>
      <c r="Q149">
        <f t="shared" si="128"/>
        <v>0</v>
      </c>
      <c r="R149">
        <f t="shared" si="129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126"/>
        <v>0</v>
      </c>
      <c r="O150">
        <f t="shared" si="127"/>
        <v>0</v>
      </c>
      <c r="Q150">
        <f t="shared" si="128"/>
        <v>0</v>
      </c>
      <c r="R150">
        <f t="shared" si="129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126"/>
        <v>0</v>
      </c>
      <c r="O151">
        <f t="shared" si="127"/>
        <v>0</v>
      </c>
      <c r="Q151">
        <f t="shared" si="128"/>
        <v>0</v>
      </c>
      <c r="R151">
        <f t="shared" si="129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126"/>
        <v>0</v>
      </c>
      <c r="O152">
        <f t="shared" si="127"/>
        <v>0</v>
      </c>
      <c r="Q152">
        <f t="shared" si="128"/>
        <v>0</v>
      </c>
      <c r="R152">
        <f t="shared" si="129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126"/>
        <v>0</v>
      </c>
      <c r="O153">
        <f t="shared" si="127"/>
        <v>0</v>
      </c>
      <c r="Q153">
        <f t="shared" si="128"/>
        <v>0</v>
      </c>
      <c r="R153">
        <f t="shared" si="129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126"/>
        <v>0</v>
      </c>
      <c r="O154">
        <f t="shared" si="127"/>
        <v>0</v>
      </c>
      <c r="Q154">
        <f t="shared" si="128"/>
        <v>0</v>
      </c>
      <c r="R154">
        <f t="shared" si="129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126"/>
        <v>0</v>
      </c>
      <c r="O155">
        <f t="shared" si="127"/>
        <v>0</v>
      </c>
      <c r="Q155">
        <f t="shared" si="128"/>
        <v>0</v>
      </c>
      <c r="R155">
        <f t="shared" si="129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126"/>
        <v>0</v>
      </c>
      <c r="O156">
        <f t="shared" si="127"/>
        <v>0</v>
      </c>
      <c r="Q156">
        <f t="shared" si="128"/>
        <v>0</v>
      </c>
      <c r="R156">
        <f t="shared" si="129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126"/>
        <v>0</v>
      </c>
      <c r="O157">
        <f t="shared" si="127"/>
        <v>0</v>
      </c>
      <c r="Q157">
        <f t="shared" si="128"/>
        <v>0</v>
      </c>
      <c r="R157">
        <f t="shared" si="129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126"/>
        <v>0</v>
      </c>
      <c r="O158">
        <f t="shared" si="127"/>
        <v>0</v>
      </c>
      <c r="Q158">
        <f t="shared" si="128"/>
        <v>0</v>
      </c>
      <c r="R158">
        <f t="shared" si="129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126"/>
        <v>0</v>
      </c>
      <c r="O159">
        <f t="shared" si="127"/>
        <v>0</v>
      </c>
      <c r="Q159">
        <f t="shared" si="128"/>
        <v>0</v>
      </c>
      <c r="R159">
        <f t="shared" si="129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126"/>
        <v>0</v>
      </c>
      <c r="O160">
        <f t="shared" si="127"/>
        <v>0</v>
      </c>
      <c r="Q160">
        <f t="shared" si="128"/>
        <v>0</v>
      </c>
      <c r="R160">
        <f t="shared" si="129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126"/>
        <v>0</v>
      </c>
      <c r="O161">
        <f t="shared" si="127"/>
        <v>0</v>
      </c>
      <c r="Q161">
        <f t="shared" si="128"/>
        <v>0</v>
      </c>
      <c r="R161">
        <f t="shared" si="129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126"/>
        <v>0</v>
      </c>
      <c r="O162">
        <f t="shared" si="127"/>
        <v>0</v>
      </c>
      <c r="Q162">
        <f t="shared" si="128"/>
        <v>0</v>
      </c>
      <c r="R162">
        <f t="shared" si="129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126"/>
        <v>0</v>
      </c>
      <c r="O163">
        <f t="shared" si="127"/>
        <v>0</v>
      </c>
      <c r="Q163">
        <f t="shared" si="128"/>
        <v>0</v>
      </c>
      <c r="R163">
        <f t="shared" si="129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130">HEX2DEC(G164)</f>
        <v>0</v>
      </c>
      <c r="O164">
        <f t="shared" ref="O164:O224" si="131">N164/1000</f>
        <v>0</v>
      </c>
      <c r="Q164">
        <f t="shared" ref="Q164:Q224" si="132">HEX2DEC(H164)</f>
        <v>0</v>
      </c>
      <c r="R164">
        <f t="shared" ref="R164:R224" si="133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130"/>
        <v>0</v>
      </c>
      <c r="O165">
        <f t="shared" si="131"/>
        <v>0</v>
      </c>
      <c r="Q165">
        <f t="shared" si="132"/>
        <v>0</v>
      </c>
      <c r="R165">
        <f t="shared" si="133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130"/>
        <v>0</v>
      </c>
      <c r="O166">
        <f t="shared" si="131"/>
        <v>0</v>
      </c>
      <c r="Q166">
        <f t="shared" si="132"/>
        <v>0</v>
      </c>
      <c r="R166">
        <f t="shared" si="133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130"/>
        <v>0</v>
      </c>
      <c r="O167">
        <f t="shared" si="131"/>
        <v>0</v>
      </c>
      <c r="Q167">
        <f t="shared" si="132"/>
        <v>0</v>
      </c>
      <c r="R167">
        <f t="shared" si="133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130"/>
        <v>0</v>
      </c>
      <c r="O168">
        <f t="shared" si="131"/>
        <v>0</v>
      </c>
      <c r="Q168">
        <f t="shared" si="132"/>
        <v>0</v>
      </c>
      <c r="R168">
        <f t="shared" si="133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130"/>
        <v>0</v>
      </c>
      <c r="O169">
        <f t="shared" si="131"/>
        <v>0</v>
      </c>
      <c r="Q169">
        <f t="shared" si="132"/>
        <v>0</v>
      </c>
      <c r="R169">
        <f t="shared" si="133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130"/>
        <v>0</v>
      </c>
      <c r="O170">
        <f t="shared" si="131"/>
        <v>0</v>
      </c>
      <c r="Q170">
        <f t="shared" si="132"/>
        <v>0</v>
      </c>
      <c r="R170">
        <f t="shared" si="133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130"/>
        <v>0</v>
      </c>
      <c r="O171">
        <f t="shared" si="131"/>
        <v>0</v>
      </c>
      <c r="Q171">
        <f t="shared" si="132"/>
        <v>0</v>
      </c>
      <c r="R171">
        <f t="shared" si="133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130"/>
        <v>0</v>
      </c>
      <c r="O172">
        <f t="shared" si="131"/>
        <v>0</v>
      </c>
      <c r="Q172">
        <f t="shared" si="132"/>
        <v>0</v>
      </c>
      <c r="R172">
        <f t="shared" si="133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130"/>
        <v>0</v>
      </c>
      <c r="O173">
        <f t="shared" si="131"/>
        <v>0</v>
      </c>
      <c r="Q173">
        <f t="shared" si="132"/>
        <v>0</v>
      </c>
      <c r="R173">
        <f t="shared" si="133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130"/>
        <v>0</v>
      </c>
      <c r="O174">
        <f t="shared" si="131"/>
        <v>0</v>
      </c>
      <c r="Q174">
        <f t="shared" si="132"/>
        <v>0</v>
      </c>
      <c r="R174">
        <f t="shared" si="133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130"/>
        <v>0</v>
      </c>
      <c r="O175">
        <f t="shared" si="131"/>
        <v>0</v>
      </c>
      <c r="Q175">
        <f t="shared" si="132"/>
        <v>0</v>
      </c>
      <c r="R175">
        <f t="shared" si="133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130"/>
        <v>0</v>
      </c>
      <c r="O176">
        <f t="shared" si="131"/>
        <v>0</v>
      </c>
      <c r="Q176">
        <f t="shared" si="132"/>
        <v>0</v>
      </c>
      <c r="R176">
        <f t="shared" si="133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130"/>
        <v>0</v>
      </c>
      <c r="O177">
        <f t="shared" si="131"/>
        <v>0</v>
      </c>
      <c r="Q177">
        <f t="shared" si="132"/>
        <v>0</v>
      </c>
      <c r="R177">
        <f t="shared" si="133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130"/>
        <v>0</v>
      </c>
      <c r="O178">
        <f t="shared" si="131"/>
        <v>0</v>
      </c>
      <c r="Q178">
        <f t="shared" si="132"/>
        <v>0</v>
      </c>
      <c r="R178">
        <f t="shared" si="133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130"/>
        <v>0</v>
      </c>
      <c r="O179">
        <f t="shared" si="131"/>
        <v>0</v>
      </c>
      <c r="Q179">
        <f t="shared" si="132"/>
        <v>0</v>
      </c>
      <c r="R179">
        <f t="shared" si="133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130"/>
        <v>0</v>
      </c>
      <c r="O180">
        <f t="shared" si="131"/>
        <v>0</v>
      </c>
      <c r="Q180">
        <f t="shared" si="132"/>
        <v>0</v>
      </c>
      <c r="R180">
        <f t="shared" si="133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130"/>
        <v>0</v>
      </c>
      <c r="O181">
        <f t="shared" si="131"/>
        <v>0</v>
      </c>
      <c r="Q181">
        <f t="shared" si="132"/>
        <v>0</v>
      </c>
      <c r="R181">
        <f t="shared" si="133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130"/>
        <v>0</v>
      </c>
      <c r="O182">
        <f t="shared" si="131"/>
        <v>0</v>
      </c>
      <c r="Q182">
        <f t="shared" si="132"/>
        <v>0</v>
      </c>
      <c r="R182">
        <f t="shared" si="133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130"/>
        <v>0</v>
      </c>
      <c r="O183">
        <f t="shared" si="131"/>
        <v>0</v>
      </c>
      <c r="Q183">
        <f t="shared" si="132"/>
        <v>0</v>
      </c>
      <c r="R183">
        <f t="shared" si="133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130"/>
        <v>0</v>
      </c>
      <c r="O184">
        <f t="shared" si="131"/>
        <v>0</v>
      </c>
      <c r="Q184">
        <f t="shared" si="132"/>
        <v>0</v>
      </c>
      <c r="R184">
        <f t="shared" si="133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130"/>
        <v>0</v>
      </c>
      <c r="O185">
        <f t="shared" si="131"/>
        <v>0</v>
      </c>
      <c r="Q185">
        <f t="shared" si="132"/>
        <v>0</v>
      </c>
      <c r="R185">
        <f t="shared" si="133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130"/>
        <v>0</v>
      </c>
      <c r="O186">
        <f t="shared" si="131"/>
        <v>0</v>
      </c>
      <c r="Q186">
        <f t="shared" si="132"/>
        <v>0</v>
      </c>
      <c r="R186">
        <f t="shared" si="133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130"/>
        <v>0</v>
      </c>
      <c r="O187">
        <f t="shared" si="131"/>
        <v>0</v>
      </c>
      <c r="Q187">
        <f t="shared" si="132"/>
        <v>0</v>
      </c>
      <c r="R187">
        <f t="shared" si="133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130"/>
        <v>0</v>
      </c>
      <c r="O188">
        <f t="shared" si="131"/>
        <v>0</v>
      </c>
      <c r="Q188">
        <f t="shared" si="132"/>
        <v>0</v>
      </c>
      <c r="R188">
        <f t="shared" si="133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130"/>
        <v>0</v>
      </c>
      <c r="O189">
        <f t="shared" si="131"/>
        <v>0</v>
      </c>
      <c r="Q189">
        <f t="shared" si="132"/>
        <v>0</v>
      </c>
      <c r="R189">
        <f t="shared" si="133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130"/>
        <v>0</v>
      </c>
      <c r="O190">
        <f t="shared" si="131"/>
        <v>0</v>
      </c>
      <c r="Q190">
        <f t="shared" si="132"/>
        <v>0</v>
      </c>
      <c r="R190">
        <f t="shared" si="133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130"/>
        <v>0</v>
      </c>
      <c r="O191">
        <f t="shared" si="131"/>
        <v>0</v>
      </c>
      <c r="Q191">
        <f t="shared" si="132"/>
        <v>0</v>
      </c>
      <c r="R191">
        <f t="shared" si="133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130"/>
        <v>0</v>
      </c>
      <c r="O192">
        <f t="shared" si="131"/>
        <v>0</v>
      </c>
      <c r="Q192">
        <f t="shared" si="132"/>
        <v>0</v>
      </c>
      <c r="R192">
        <f t="shared" si="133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130"/>
        <v>0</v>
      </c>
      <c r="O193">
        <f t="shared" si="131"/>
        <v>0</v>
      </c>
      <c r="Q193">
        <f t="shared" si="132"/>
        <v>0</v>
      </c>
      <c r="R193">
        <f t="shared" si="133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130"/>
        <v>0</v>
      </c>
      <c r="O194">
        <f t="shared" si="131"/>
        <v>0</v>
      </c>
      <c r="Q194">
        <f t="shared" si="132"/>
        <v>0</v>
      </c>
      <c r="R194">
        <f t="shared" si="133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130"/>
        <v>0</v>
      </c>
      <c r="O195">
        <f t="shared" si="131"/>
        <v>0</v>
      </c>
      <c r="Q195">
        <f t="shared" si="132"/>
        <v>0</v>
      </c>
      <c r="R195">
        <f t="shared" si="133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130"/>
        <v>0</v>
      </c>
      <c r="O196">
        <f t="shared" si="131"/>
        <v>0</v>
      </c>
      <c r="Q196">
        <f t="shared" si="132"/>
        <v>0</v>
      </c>
      <c r="R196">
        <f t="shared" si="133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130"/>
        <v>0</v>
      </c>
      <c r="O197">
        <f t="shared" si="131"/>
        <v>0</v>
      </c>
      <c r="Q197">
        <f t="shared" si="132"/>
        <v>0</v>
      </c>
      <c r="R197">
        <f t="shared" si="133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130"/>
        <v>0</v>
      </c>
      <c r="O198">
        <f t="shared" si="131"/>
        <v>0</v>
      </c>
      <c r="Q198">
        <f t="shared" si="132"/>
        <v>0</v>
      </c>
      <c r="R198">
        <f t="shared" si="133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130"/>
        <v>0</v>
      </c>
      <c r="O199">
        <f t="shared" si="131"/>
        <v>0</v>
      </c>
      <c r="Q199">
        <f t="shared" si="132"/>
        <v>0</v>
      </c>
      <c r="R199">
        <f t="shared" si="133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130"/>
        <v>0</v>
      </c>
      <c r="O200">
        <f t="shared" si="131"/>
        <v>0</v>
      </c>
      <c r="Q200">
        <f t="shared" si="132"/>
        <v>0</v>
      </c>
      <c r="R200">
        <f t="shared" si="133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130"/>
        <v>0</v>
      </c>
      <c r="O201">
        <f t="shared" si="131"/>
        <v>0</v>
      </c>
      <c r="Q201">
        <f t="shared" si="132"/>
        <v>0</v>
      </c>
      <c r="R201">
        <f t="shared" si="133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130"/>
        <v>0</v>
      </c>
      <c r="O202">
        <f t="shared" si="131"/>
        <v>0</v>
      </c>
      <c r="Q202">
        <f t="shared" si="132"/>
        <v>0</v>
      </c>
      <c r="R202">
        <f t="shared" si="133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130"/>
        <v>0</v>
      </c>
      <c r="O203">
        <f t="shared" si="131"/>
        <v>0</v>
      </c>
      <c r="Q203">
        <f t="shared" si="132"/>
        <v>0</v>
      </c>
      <c r="R203">
        <f t="shared" si="133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130"/>
        <v>0</v>
      </c>
      <c r="O204">
        <f t="shared" si="131"/>
        <v>0</v>
      </c>
      <c r="Q204">
        <f t="shared" si="132"/>
        <v>0</v>
      </c>
      <c r="R204">
        <f t="shared" si="133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130"/>
        <v>0</v>
      </c>
      <c r="O205">
        <f t="shared" si="131"/>
        <v>0</v>
      </c>
      <c r="Q205">
        <f t="shared" si="132"/>
        <v>0</v>
      </c>
      <c r="R205">
        <f t="shared" si="133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130"/>
        <v>0</v>
      </c>
      <c r="O206">
        <f t="shared" si="131"/>
        <v>0</v>
      </c>
      <c r="Q206">
        <f t="shared" si="132"/>
        <v>0</v>
      </c>
      <c r="R206">
        <f t="shared" si="133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130"/>
        <v>0</v>
      </c>
      <c r="O207">
        <f t="shared" si="131"/>
        <v>0</v>
      </c>
      <c r="Q207">
        <f t="shared" si="132"/>
        <v>0</v>
      </c>
      <c r="R207">
        <f t="shared" si="133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130"/>
        <v>0</v>
      </c>
      <c r="O208">
        <f t="shared" si="131"/>
        <v>0</v>
      </c>
      <c r="Q208">
        <f t="shared" si="132"/>
        <v>0</v>
      </c>
      <c r="R208">
        <f t="shared" si="133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130"/>
        <v>0</v>
      </c>
      <c r="O209">
        <f t="shared" si="131"/>
        <v>0</v>
      </c>
      <c r="Q209">
        <f t="shared" si="132"/>
        <v>0</v>
      </c>
      <c r="R209">
        <f t="shared" si="133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130"/>
        <v>0</v>
      </c>
      <c r="O210">
        <f t="shared" si="131"/>
        <v>0</v>
      </c>
      <c r="Q210">
        <f t="shared" si="132"/>
        <v>0</v>
      </c>
      <c r="R210">
        <f t="shared" si="133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130"/>
        <v>0</v>
      </c>
      <c r="O211">
        <f t="shared" si="131"/>
        <v>0</v>
      </c>
      <c r="Q211">
        <f t="shared" si="132"/>
        <v>0</v>
      </c>
      <c r="R211">
        <f t="shared" si="133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130"/>
        <v>0</v>
      </c>
      <c r="O212">
        <f t="shared" si="131"/>
        <v>0</v>
      </c>
      <c r="Q212">
        <f t="shared" si="132"/>
        <v>0</v>
      </c>
      <c r="R212">
        <f t="shared" si="133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130"/>
        <v>0</v>
      </c>
      <c r="O213">
        <f t="shared" si="131"/>
        <v>0</v>
      </c>
      <c r="Q213">
        <f t="shared" si="132"/>
        <v>0</v>
      </c>
      <c r="R213">
        <f t="shared" si="133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130"/>
        <v>0</v>
      </c>
      <c r="O214">
        <f t="shared" si="131"/>
        <v>0</v>
      </c>
      <c r="Q214">
        <f t="shared" si="132"/>
        <v>0</v>
      </c>
      <c r="R214">
        <f t="shared" si="133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130"/>
        <v>0</v>
      </c>
      <c r="O215">
        <f t="shared" si="131"/>
        <v>0</v>
      </c>
      <c r="Q215">
        <f t="shared" si="132"/>
        <v>0</v>
      </c>
      <c r="R215">
        <f t="shared" si="133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130"/>
        <v>0</v>
      </c>
      <c r="O216">
        <f t="shared" si="131"/>
        <v>0</v>
      </c>
      <c r="Q216">
        <f t="shared" si="132"/>
        <v>0</v>
      </c>
      <c r="R216">
        <f t="shared" si="133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130"/>
        <v>0</v>
      </c>
      <c r="O217">
        <f t="shared" si="131"/>
        <v>0</v>
      </c>
      <c r="Q217">
        <f t="shared" si="132"/>
        <v>0</v>
      </c>
      <c r="R217">
        <f t="shared" si="133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130"/>
        <v>0</v>
      </c>
      <c r="O218">
        <f t="shared" si="131"/>
        <v>0</v>
      </c>
      <c r="Q218">
        <f t="shared" si="132"/>
        <v>0</v>
      </c>
      <c r="R218">
        <f t="shared" si="133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130"/>
        <v>0</v>
      </c>
      <c r="O219">
        <f t="shared" si="131"/>
        <v>0</v>
      </c>
      <c r="Q219">
        <f t="shared" si="132"/>
        <v>0</v>
      </c>
      <c r="R219">
        <f t="shared" si="133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130"/>
        <v>0</v>
      </c>
      <c r="O220">
        <f t="shared" si="131"/>
        <v>0</v>
      </c>
      <c r="Q220">
        <f t="shared" si="132"/>
        <v>0</v>
      </c>
      <c r="R220">
        <f t="shared" si="133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130"/>
        <v>0</v>
      </c>
      <c r="O221">
        <f t="shared" si="131"/>
        <v>0</v>
      </c>
      <c r="Q221">
        <f t="shared" si="132"/>
        <v>0</v>
      </c>
      <c r="R221">
        <f t="shared" si="133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130"/>
        <v>0</v>
      </c>
      <c r="O222">
        <f t="shared" si="131"/>
        <v>0</v>
      </c>
      <c r="Q222">
        <f t="shared" si="132"/>
        <v>0</v>
      </c>
      <c r="R222">
        <f t="shared" si="133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130"/>
        <v>0</v>
      </c>
      <c r="O223">
        <f t="shared" si="131"/>
        <v>0</v>
      </c>
      <c r="Q223">
        <f t="shared" si="132"/>
        <v>0</v>
      </c>
      <c r="R223">
        <f t="shared" si="133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130"/>
        <v>0</v>
      </c>
      <c r="O224">
        <f t="shared" si="131"/>
        <v>0</v>
      </c>
      <c r="Q224">
        <f t="shared" si="132"/>
        <v>0</v>
      </c>
      <c r="R224">
        <f t="shared" si="133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4D00A4-003D-4F41-B337-00F7001D00F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>
      <c r="A2" s="1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P2">
        <f t="shared" ref="P2:P9" si="134">HEX2DEC(_xlfn.CONCAT(H2,G2))/1000</f>
        <v>0</v>
      </c>
      <c r="Q2">
        <f t="shared" ref="Q2:Q9" si="135">HEX2DEC(_xlfn.CONCAT(J2,I2))/1000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34"/>
        <v>0</v>
      </c>
      <c r="Q3">
        <f t="shared" si="13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34"/>
        <v>0</v>
      </c>
      <c r="Q4">
        <f t="shared" si="13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34"/>
        <v>0</v>
      </c>
      <c r="Q5">
        <f t="shared" si="13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34"/>
        <v>0</v>
      </c>
      <c r="Q6">
        <f t="shared" si="13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34"/>
        <v>0</v>
      </c>
      <c r="Q7">
        <f t="shared" si="13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34"/>
        <v>0</v>
      </c>
      <c r="Q8">
        <f t="shared" si="13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34"/>
        <v>0</v>
      </c>
      <c r="Q9">
        <f t="shared" si="13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36">HEX2DEC(_xlfn.CONCAT(H10,G10))/1000</f>
        <v>0</v>
      </c>
      <c r="Q10">
        <f t="shared" ref="Q10:Q73" si="137">HEX2DEC(_xlfn.CONCAT(J10,I10))/1000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36"/>
        <v>0</v>
      </c>
      <c r="Q11">
        <f t="shared" si="13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36"/>
        <v>0</v>
      </c>
      <c r="Q12">
        <f t="shared" si="13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36"/>
        <v>0</v>
      </c>
      <c r="Q13">
        <f t="shared" si="13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36"/>
        <v>0</v>
      </c>
      <c r="Q14">
        <f t="shared" si="13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36"/>
        <v>0</v>
      </c>
      <c r="Q15">
        <f t="shared" si="13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36"/>
        <v>0</v>
      </c>
      <c r="Q16">
        <f t="shared" si="13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36"/>
        <v>0</v>
      </c>
      <c r="Q17">
        <f t="shared" si="13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36"/>
        <v>0</v>
      </c>
      <c r="Q18">
        <f t="shared" si="13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36"/>
        <v>0</v>
      </c>
      <c r="Q19">
        <f t="shared" si="13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36"/>
        <v>0</v>
      </c>
      <c r="Q20">
        <f t="shared" si="13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36"/>
        <v>0</v>
      </c>
      <c r="Q21">
        <f t="shared" si="13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36"/>
        <v>0</v>
      </c>
      <c r="Q22">
        <f t="shared" si="13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36"/>
        <v>0</v>
      </c>
      <c r="Q23">
        <f t="shared" si="13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36"/>
        <v>0</v>
      </c>
      <c r="Q24">
        <f t="shared" si="13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36"/>
        <v>0</v>
      </c>
      <c r="Q25">
        <f t="shared" si="13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36"/>
        <v>0</v>
      </c>
      <c r="Q26">
        <f t="shared" si="13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36"/>
        <v>0</v>
      </c>
      <c r="Q27">
        <f t="shared" si="13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36"/>
        <v>0</v>
      </c>
      <c r="Q28">
        <f t="shared" si="13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36"/>
        <v>0</v>
      </c>
      <c r="Q29">
        <f t="shared" si="13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36"/>
        <v>0</v>
      </c>
      <c r="Q30">
        <f t="shared" si="13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36"/>
        <v>0</v>
      </c>
      <c r="Q31">
        <f t="shared" si="13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36"/>
        <v>0</v>
      </c>
      <c r="Q32">
        <f t="shared" si="13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36"/>
        <v>0</v>
      </c>
      <c r="Q33">
        <f t="shared" si="13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36"/>
        <v>0</v>
      </c>
      <c r="Q34">
        <f t="shared" si="13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36"/>
        <v>0</v>
      </c>
      <c r="Q35">
        <f t="shared" si="13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36"/>
        <v>0</v>
      </c>
      <c r="Q36">
        <f t="shared" si="13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36"/>
        <v>0</v>
      </c>
      <c r="Q37">
        <f t="shared" si="13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36"/>
        <v>0</v>
      </c>
      <c r="Q38">
        <f t="shared" si="13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36"/>
        <v>0</v>
      </c>
      <c r="Q39">
        <f t="shared" si="13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36"/>
        <v>0</v>
      </c>
      <c r="Q40">
        <f t="shared" si="13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36"/>
        <v>0</v>
      </c>
      <c r="Q41">
        <f t="shared" si="13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36"/>
        <v>0</v>
      </c>
      <c r="Q42">
        <f t="shared" si="13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36"/>
        <v>0</v>
      </c>
      <c r="Q43">
        <f t="shared" si="13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36"/>
        <v>0</v>
      </c>
      <c r="Q44">
        <f t="shared" si="13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36"/>
        <v>0</v>
      </c>
      <c r="Q45">
        <f t="shared" si="13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36"/>
        <v>0</v>
      </c>
      <c r="Q46">
        <f t="shared" si="13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36"/>
        <v>0</v>
      </c>
      <c r="Q47">
        <f t="shared" si="13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36"/>
        <v>0</v>
      </c>
      <c r="Q48">
        <f t="shared" si="13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36"/>
        <v>0</v>
      </c>
      <c r="Q49">
        <f t="shared" si="13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36"/>
        <v>0</v>
      </c>
      <c r="Q50">
        <f t="shared" si="13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36"/>
        <v>0</v>
      </c>
      <c r="Q51">
        <f t="shared" si="13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36"/>
        <v>0</v>
      </c>
      <c r="Q52">
        <f t="shared" si="13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36"/>
        <v>0</v>
      </c>
      <c r="Q53">
        <f t="shared" si="13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36"/>
        <v>0</v>
      </c>
      <c r="Q54">
        <f t="shared" si="13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36"/>
        <v>0</v>
      </c>
      <c r="Q55">
        <f t="shared" si="13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36"/>
        <v>0</v>
      </c>
      <c r="Q56">
        <f t="shared" si="13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36"/>
        <v>0</v>
      </c>
      <c r="Q57">
        <f t="shared" si="13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36"/>
        <v>0</v>
      </c>
      <c r="Q58">
        <f t="shared" si="13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36"/>
        <v>0</v>
      </c>
      <c r="Q59">
        <f t="shared" si="13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36"/>
        <v>0</v>
      </c>
      <c r="Q60">
        <f t="shared" si="13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36"/>
        <v>0</v>
      </c>
      <c r="Q61">
        <f t="shared" si="13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36"/>
        <v>0</v>
      </c>
      <c r="Q62">
        <f t="shared" si="13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36"/>
        <v>0</v>
      </c>
      <c r="Q63">
        <f t="shared" si="13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36"/>
        <v>0</v>
      </c>
      <c r="Q64">
        <f t="shared" si="13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36"/>
        <v>0</v>
      </c>
      <c r="Q65">
        <f t="shared" si="13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36"/>
        <v>0</v>
      </c>
      <c r="Q66">
        <f t="shared" si="13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36"/>
        <v>0</v>
      </c>
      <c r="Q67">
        <f t="shared" si="13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36"/>
        <v>0</v>
      </c>
      <c r="Q68">
        <f t="shared" si="13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36"/>
        <v>0</v>
      </c>
      <c r="Q69">
        <f t="shared" si="13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36"/>
        <v>0</v>
      </c>
      <c r="Q70">
        <f t="shared" si="13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36"/>
        <v>0</v>
      </c>
      <c r="Q71">
        <f t="shared" si="13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36"/>
        <v>0</v>
      </c>
      <c r="Q72">
        <f t="shared" si="13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36"/>
        <v>0</v>
      </c>
      <c r="Q73">
        <f t="shared" si="13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38">HEX2DEC(_xlfn.CONCAT(H74,G74))/1000</f>
        <v>0</v>
      </c>
      <c r="Q74">
        <f t="shared" ref="Q74:Q99" si="139">HEX2DEC(_xlfn.CONCAT(J74,I74))/1000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38"/>
        <v>0</v>
      </c>
      <c r="Q75">
        <f t="shared" si="13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38"/>
        <v>0</v>
      </c>
      <c r="Q76">
        <f t="shared" si="13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38"/>
        <v>0</v>
      </c>
      <c r="Q77">
        <f t="shared" si="13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38"/>
        <v>0</v>
      </c>
      <c r="Q78">
        <f t="shared" si="13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38"/>
        <v>0</v>
      </c>
      <c r="Q79">
        <f t="shared" si="13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38"/>
        <v>0</v>
      </c>
      <c r="Q80">
        <f t="shared" si="13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38"/>
        <v>0</v>
      </c>
      <c r="Q81">
        <f t="shared" si="13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38"/>
        <v>0</v>
      </c>
      <c r="Q82">
        <f t="shared" si="13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38"/>
        <v>0</v>
      </c>
      <c r="Q83">
        <f t="shared" si="13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38"/>
        <v>0</v>
      </c>
      <c r="Q84">
        <f t="shared" si="13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38"/>
        <v>0</v>
      </c>
      <c r="Q85">
        <f t="shared" si="13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38"/>
        <v>0</v>
      </c>
      <c r="Q86">
        <f t="shared" si="13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38"/>
        <v>0</v>
      </c>
      <c r="Q87">
        <f t="shared" si="13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38"/>
        <v>0</v>
      </c>
      <c r="Q88">
        <f t="shared" si="13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38"/>
        <v>0</v>
      </c>
      <c r="Q89">
        <f t="shared" si="13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38"/>
        <v>0</v>
      </c>
      <c r="Q90">
        <f t="shared" si="13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38"/>
        <v>0</v>
      </c>
      <c r="Q91">
        <f t="shared" si="13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38"/>
        <v>0</v>
      </c>
      <c r="Q92">
        <f t="shared" si="13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38"/>
        <v>0</v>
      </c>
      <c r="Q93">
        <f t="shared" si="13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38"/>
        <v>0</v>
      </c>
      <c r="Q94">
        <f t="shared" si="13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38"/>
        <v>0</v>
      </c>
      <c r="Q95">
        <f t="shared" si="13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38"/>
        <v>0</v>
      </c>
      <c r="Q96">
        <f t="shared" si="13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38"/>
        <v>0</v>
      </c>
      <c r="Q97">
        <f t="shared" si="13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38"/>
        <v>0</v>
      </c>
      <c r="Q98">
        <f t="shared" si="13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38"/>
        <v>0</v>
      </c>
      <c r="Q99">
        <f t="shared" si="13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40">HEX2DEC(_xlfn.CONCAT(H100,G100))/1000</f>
        <v>0</v>
      </c>
      <c r="Q100">
        <f t="shared" ref="Q100:Q113" si="141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40"/>
        <v>0</v>
      </c>
      <c r="Q101">
        <f t="shared" si="14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40"/>
        <v>0</v>
      </c>
      <c r="Q102">
        <f t="shared" si="14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40"/>
        <v>0</v>
      </c>
      <c r="Q103">
        <f t="shared" si="14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40"/>
        <v>0</v>
      </c>
      <c r="Q104">
        <f t="shared" si="14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40"/>
        <v>0</v>
      </c>
      <c r="Q105">
        <f t="shared" si="14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40"/>
        <v>0</v>
      </c>
      <c r="Q106">
        <f t="shared" si="14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40"/>
        <v>0</v>
      </c>
      <c r="Q107">
        <f t="shared" si="14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40"/>
        <v>0</v>
      </c>
      <c r="Q108">
        <f t="shared" si="14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40"/>
        <v>0</v>
      </c>
      <c r="Q109">
        <f t="shared" si="14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40"/>
        <v>0</v>
      </c>
      <c r="Q110">
        <f t="shared" si="14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40"/>
        <v>0</v>
      </c>
      <c r="Q111">
        <f t="shared" si="14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40"/>
        <v>0</v>
      </c>
      <c r="Q112">
        <f t="shared" si="14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40"/>
        <v>0</v>
      </c>
      <c r="Q113">
        <f t="shared" si="14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s="2" t="s">
        <v>76</v>
      </c>
      <c r="R1" t="s">
        <v>77</v>
      </c>
      <c r="T1" t="s">
        <v>78</v>
      </c>
      <c r="U1" s="2" t="s">
        <v>79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42">(HEX2DEC(_xlfn.CONCAT(H2,G2))/1000)</f>
        <v>0</v>
      </c>
      <c r="R2">
        <f t="shared" ref="R2:R9" si="143">HEX2DEC(_xlfn.CONCAT(M2,L2,K2))</f>
        <v>0</v>
      </c>
      <c r="S2">
        <f t="shared" ref="S2:S9" si="144">HEX2DEC(_xlfn.CONCAT(N2,M2,L2,K2))</f>
        <v>0</v>
      </c>
      <c r="T2" s="9">
        <f t="shared" ref="T2:T9" si="145">IF(S2&gt;2147483647,S2-4294967296,S2)</f>
        <v>0</v>
      </c>
      <c r="U2">
        <f t="shared" ref="U2:U9" si="146">T2/1000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42"/>
        <v>0</v>
      </c>
      <c r="R3">
        <f t="shared" si="143"/>
        <v>0</v>
      </c>
      <c r="S3">
        <f t="shared" si="144"/>
        <v>0</v>
      </c>
      <c r="T3" s="9">
        <f t="shared" si="145"/>
        <v>0</v>
      </c>
      <c r="U3">
        <f t="shared" si="146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42"/>
        <v>0</v>
      </c>
      <c r="R4">
        <f t="shared" si="143"/>
        <v>0</v>
      </c>
      <c r="S4">
        <f t="shared" si="144"/>
        <v>0</v>
      </c>
      <c r="T4" s="9">
        <f t="shared" si="145"/>
        <v>0</v>
      </c>
      <c r="U4">
        <f t="shared" si="146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42"/>
        <v>0</v>
      </c>
      <c r="R5">
        <f t="shared" si="143"/>
        <v>0</v>
      </c>
      <c r="S5">
        <f t="shared" si="144"/>
        <v>0</v>
      </c>
      <c r="T5" s="9">
        <f t="shared" si="145"/>
        <v>0</v>
      </c>
      <c r="U5">
        <f t="shared" si="146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42"/>
        <v>0</v>
      </c>
      <c r="R6">
        <f t="shared" si="143"/>
        <v>0</v>
      </c>
      <c r="S6">
        <f t="shared" si="144"/>
        <v>0</v>
      </c>
      <c r="T6" s="9">
        <f t="shared" si="145"/>
        <v>0</v>
      </c>
      <c r="U6">
        <f t="shared" si="146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42"/>
        <v>0</v>
      </c>
      <c r="R7">
        <f t="shared" si="143"/>
        <v>0</v>
      </c>
      <c r="S7">
        <f t="shared" si="144"/>
        <v>0</v>
      </c>
      <c r="T7" s="9">
        <f t="shared" si="145"/>
        <v>0</v>
      </c>
      <c r="U7">
        <f t="shared" si="146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42"/>
        <v>0</v>
      </c>
      <c r="R8">
        <f t="shared" si="143"/>
        <v>0</v>
      </c>
      <c r="S8">
        <f t="shared" si="144"/>
        <v>0</v>
      </c>
      <c r="T8" s="9">
        <f t="shared" si="145"/>
        <v>0</v>
      </c>
      <c r="U8">
        <f t="shared" si="146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42"/>
        <v>0</v>
      </c>
      <c r="R9">
        <f t="shared" si="143"/>
        <v>0</v>
      </c>
      <c r="S9">
        <f t="shared" si="144"/>
        <v>0</v>
      </c>
      <c r="T9" s="9">
        <f t="shared" si="145"/>
        <v>0</v>
      </c>
      <c r="U9">
        <f t="shared" si="146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47">(HEX2DEC(_xlfn.CONCAT(H10,G10))/1000)</f>
        <v>0</v>
      </c>
      <c r="R10">
        <f t="shared" ref="R10:R73" si="148">HEX2DEC(_xlfn.CONCAT(M10,L10,K10))</f>
        <v>0</v>
      </c>
      <c r="S10">
        <f t="shared" ref="S10:S73" si="149">HEX2DEC(_xlfn.CONCAT(N10,M10,L10,K10))</f>
        <v>0</v>
      </c>
      <c r="T10" s="9">
        <f t="shared" ref="T10:T73" si="150">IF(S10&gt;2147483647,S10-4294967296,S10)</f>
        <v>0</v>
      </c>
      <c r="U10">
        <f t="shared" ref="U10:U73" si="151">T10/1000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47"/>
        <v>0</v>
      </c>
      <c r="R11">
        <f t="shared" si="148"/>
        <v>0</v>
      </c>
      <c r="S11">
        <f t="shared" si="149"/>
        <v>0</v>
      </c>
      <c r="T11" s="9">
        <f t="shared" si="150"/>
        <v>0</v>
      </c>
      <c r="U11">
        <f t="shared" si="15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47"/>
        <v>0</v>
      </c>
      <c r="R12">
        <f t="shared" si="148"/>
        <v>0</v>
      </c>
      <c r="S12">
        <f t="shared" si="149"/>
        <v>0</v>
      </c>
      <c r="T12" s="9">
        <f t="shared" si="150"/>
        <v>0</v>
      </c>
      <c r="U12">
        <f t="shared" si="15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47"/>
        <v>0</v>
      </c>
      <c r="R13">
        <f t="shared" si="148"/>
        <v>0</v>
      </c>
      <c r="S13">
        <f t="shared" si="149"/>
        <v>0</v>
      </c>
      <c r="T13" s="9">
        <f t="shared" si="150"/>
        <v>0</v>
      </c>
      <c r="U13">
        <f t="shared" si="15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47"/>
        <v>0</v>
      </c>
      <c r="R14">
        <f t="shared" si="148"/>
        <v>0</v>
      </c>
      <c r="S14">
        <f t="shared" si="149"/>
        <v>0</v>
      </c>
      <c r="T14" s="9">
        <f t="shared" si="150"/>
        <v>0</v>
      </c>
      <c r="U14">
        <f t="shared" si="15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47"/>
        <v>0</v>
      </c>
      <c r="R15">
        <f t="shared" si="148"/>
        <v>0</v>
      </c>
      <c r="S15">
        <f t="shared" si="149"/>
        <v>0</v>
      </c>
      <c r="T15" s="9">
        <f t="shared" si="150"/>
        <v>0</v>
      </c>
      <c r="U15">
        <f t="shared" si="15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47"/>
        <v>0</v>
      </c>
      <c r="R16">
        <f t="shared" si="148"/>
        <v>0</v>
      </c>
      <c r="S16">
        <f t="shared" si="149"/>
        <v>0</v>
      </c>
      <c r="T16" s="9">
        <f t="shared" si="150"/>
        <v>0</v>
      </c>
      <c r="U16">
        <f t="shared" si="15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47"/>
        <v>0</v>
      </c>
      <c r="R17">
        <f t="shared" si="148"/>
        <v>0</v>
      </c>
      <c r="S17">
        <f t="shared" si="149"/>
        <v>0</v>
      </c>
      <c r="T17" s="9">
        <f t="shared" si="150"/>
        <v>0</v>
      </c>
      <c r="U17">
        <f t="shared" si="15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47"/>
        <v>0</v>
      </c>
      <c r="R18">
        <f t="shared" si="148"/>
        <v>0</v>
      </c>
      <c r="S18">
        <f t="shared" si="149"/>
        <v>0</v>
      </c>
      <c r="T18" s="9">
        <f t="shared" si="150"/>
        <v>0</v>
      </c>
      <c r="U18">
        <f t="shared" si="15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47"/>
        <v>0</v>
      </c>
      <c r="R19">
        <f t="shared" si="148"/>
        <v>0</v>
      </c>
      <c r="S19">
        <f t="shared" si="149"/>
        <v>0</v>
      </c>
      <c r="T19" s="9">
        <f t="shared" si="150"/>
        <v>0</v>
      </c>
      <c r="U19">
        <f t="shared" si="15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47"/>
        <v>0</v>
      </c>
      <c r="R20">
        <f t="shared" si="148"/>
        <v>0</v>
      </c>
      <c r="S20">
        <f t="shared" si="149"/>
        <v>0</v>
      </c>
      <c r="T20" s="9">
        <f t="shared" si="150"/>
        <v>0</v>
      </c>
      <c r="U20">
        <f t="shared" si="15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47"/>
        <v>0</v>
      </c>
      <c r="R21">
        <f t="shared" si="148"/>
        <v>0</v>
      </c>
      <c r="S21">
        <f t="shared" si="149"/>
        <v>0</v>
      </c>
      <c r="T21" s="9">
        <f t="shared" si="150"/>
        <v>0</v>
      </c>
      <c r="U21">
        <f t="shared" si="15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47"/>
        <v>0</v>
      </c>
      <c r="R22">
        <f t="shared" si="148"/>
        <v>0</v>
      </c>
      <c r="S22">
        <f t="shared" si="149"/>
        <v>0</v>
      </c>
      <c r="T22" s="9">
        <f t="shared" si="150"/>
        <v>0</v>
      </c>
      <c r="U22">
        <f t="shared" si="15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47"/>
        <v>0</v>
      </c>
      <c r="R23">
        <f t="shared" si="148"/>
        <v>0</v>
      </c>
      <c r="S23">
        <f t="shared" si="149"/>
        <v>0</v>
      </c>
      <c r="T23" s="9">
        <f t="shared" si="150"/>
        <v>0</v>
      </c>
      <c r="U23">
        <f t="shared" si="15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47"/>
        <v>0</v>
      </c>
      <c r="R24">
        <f t="shared" si="148"/>
        <v>0</v>
      </c>
      <c r="S24">
        <f t="shared" si="149"/>
        <v>0</v>
      </c>
      <c r="T24" s="9">
        <f t="shared" si="150"/>
        <v>0</v>
      </c>
      <c r="U24">
        <f t="shared" si="15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47"/>
        <v>0</v>
      </c>
      <c r="R25">
        <f t="shared" si="148"/>
        <v>0</v>
      </c>
      <c r="S25">
        <f t="shared" si="149"/>
        <v>0</v>
      </c>
      <c r="T25" s="9">
        <f t="shared" si="150"/>
        <v>0</v>
      </c>
      <c r="U25">
        <f t="shared" si="15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47"/>
        <v>0</v>
      </c>
      <c r="R26">
        <f t="shared" si="148"/>
        <v>0</v>
      </c>
      <c r="S26">
        <f t="shared" si="149"/>
        <v>0</v>
      </c>
      <c r="T26" s="9">
        <f t="shared" si="150"/>
        <v>0</v>
      </c>
      <c r="U26">
        <f t="shared" si="15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47"/>
        <v>0</v>
      </c>
      <c r="R27">
        <f t="shared" si="148"/>
        <v>0</v>
      </c>
      <c r="S27">
        <f t="shared" si="149"/>
        <v>0</v>
      </c>
      <c r="T27" s="9">
        <f t="shared" si="150"/>
        <v>0</v>
      </c>
      <c r="U27">
        <f t="shared" si="15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47"/>
        <v>0</v>
      </c>
      <c r="R28">
        <f t="shared" si="148"/>
        <v>0</v>
      </c>
      <c r="S28">
        <f t="shared" si="149"/>
        <v>0</v>
      </c>
      <c r="T28" s="9">
        <f t="shared" si="150"/>
        <v>0</v>
      </c>
      <c r="U28">
        <f t="shared" si="15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47"/>
        <v>0</v>
      </c>
      <c r="R29">
        <f t="shared" si="148"/>
        <v>0</v>
      </c>
      <c r="S29">
        <f t="shared" si="149"/>
        <v>0</v>
      </c>
      <c r="T29" s="9">
        <f t="shared" si="150"/>
        <v>0</v>
      </c>
      <c r="U29">
        <f t="shared" si="15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47"/>
        <v>0</v>
      </c>
      <c r="R30">
        <f t="shared" si="148"/>
        <v>0</v>
      </c>
      <c r="S30">
        <f t="shared" si="149"/>
        <v>0</v>
      </c>
      <c r="T30" s="9">
        <f t="shared" si="150"/>
        <v>0</v>
      </c>
      <c r="U30">
        <f t="shared" si="15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47"/>
        <v>0</v>
      </c>
      <c r="R31">
        <f t="shared" si="148"/>
        <v>0</v>
      </c>
      <c r="S31">
        <f t="shared" si="149"/>
        <v>0</v>
      </c>
      <c r="T31" s="9">
        <f t="shared" si="150"/>
        <v>0</v>
      </c>
      <c r="U31">
        <f t="shared" si="15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47"/>
        <v>0</v>
      </c>
      <c r="R32">
        <f t="shared" si="148"/>
        <v>0</v>
      </c>
      <c r="S32">
        <f t="shared" si="149"/>
        <v>0</v>
      </c>
      <c r="T32" s="9">
        <f t="shared" si="150"/>
        <v>0</v>
      </c>
      <c r="U32">
        <f t="shared" si="15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47"/>
        <v>0</v>
      </c>
      <c r="R33">
        <f t="shared" si="148"/>
        <v>0</v>
      </c>
      <c r="S33">
        <f t="shared" si="149"/>
        <v>0</v>
      </c>
      <c r="T33" s="9">
        <f t="shared" si="150"/>
        <v>0</v>
      </c>
      <c r="U33">
        <f t="shared" si="15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47"/>
        <v>0</v>
      </c>
      <c r="R34">
        <f t="shared" si="148"/>
        <v>0</v>
      </c>
      <c r="S34">
        <f t="shared" si="149"/>
        <v>0</v>
      </c>
      <c r="T34" s="9">
        <f t="shared" si="150"/>
        <v>0</v>
      </c>
      <c r="U34">
        <f t="shared" si="15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47"/>
        <v>0</v>
      </c>
      <c r="R35">
        <f t="shared" si="148"/>
        <v>0</v>
      </c>
      <c r="S35">
        <f t="shared" si="149"/>
        <v>0</v>
      </c>
      <c r="T35" s="9">
        <f t="shared" si="150"/>
        <v>0</v>
      </c>
      <c r="U35">
        <f t="shared" si="15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47"/>
        <v>0</v>
      </c>
      <c r="R36">
        <f t="shared" si="148"/>
        <v>0</v>
      </c>
      <c r="S36">
        <f t="shared" si="149"/>
        <v>0</v>
      </c>
      <c r="T36" s="9">
        <f t="shared" si="150"/>
        <v>0</v>
      </c>
      <c r="U36">
        <f t="shared" si="15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47"/>
        <v>0</v>
      </c>
      <c r="R37">
        <f t="shared" si="148"/>
        <v>0</v>
      </c>
      <c r="S37">
        <f t="shared" si="149"/>
        <v>0</v>
      </c>
      <c r="T37" s="9">
        <f t="shared" si="150"/>
        <v>0</v>
      </c>
      <c r="U37">
        <f t="shared" si="15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47"/>
        <v>0</v>
      </c>
      <c r="R38">
        <f t="shared" si="148"/>
        <v>0</v>
      </c>
      <c r="S38">
        <f t="shared" si="149"/>
        <v>0</v>
      </c>
      <c r="T38" s="9">
        <f t="shared" si="150"/>
        <v>0</v>
      </c>
      <c r="U38">
        <f t="shared" si="15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47"/>
        <v>0</v>
      </c>
      <c r="R39">
        <f t="shared" si="148"/>
        <v>0</v>
      </c>
      <c r="S39">
        <f t="shared" si="149"/>
        <v>0</v>
      </c>
      <c r="T39" s="9">
        <f t="shared" si="150"/>
        <v>0</v>
      </c>
      <c r="U39">
        <f t="shared" si="15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47"/>
        <v>0</v>
      </c>
      <c r="R40">
        <f t="shared" si="148"/>
        <v>0</v>
      </c>
      <c r="S40">
        <f t="shared" si="149"/>
        <v>0</v>
      </c>
      <c r="T40" s="9">
        <f t="shared" si="150"/>
        <v>0</v>
      </c>
      <c r="U40">
        <f t="shared" si="15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47"/>
        <v>0</v>
      </c>
      <c r="R41">
        <f t="shared" si="148"/>
        <v>0</v>
      </c>
      <c r="S41">
        <f t="shared" si="149"/>
        <v>0</v>
      </c>
      <c r="T41" s="9">
        <f t="shared" si="150"/>
        <v>0</v>
      </c>
      <c r="U41">
        <f t="shared" si="15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47"/>
        <v>0</v>
      </c>
      <c r="R42">
        <f t="shared" si="148"/>
        <v>0</v>
      </c>
      <c r="S42">
        <f t="shared" si="149"/>
        <v>0</v>
      </c>
      <c r="T42" s="9">
        <f t="shared" si="150"/>
        <v>0</v>
      </c>
      <c r="U42">
        <f t="shared" si="15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47"/>
        <v>0</v>
      </c>
      <c r="R43">
        <f t="shared" si="148"/>
        <v>0</v>
      </c>
      <c r="S43">
        <f t="shared" si="149"/>
        <v>0</v>
      </c>
      <c r="T43" s="9">
        <f t="shared" si="150"/>
        <v>0</v>
      </c>
      <c r="U43">
        <f t="shared" si="15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47"/>
        <v>0</v>
      </c>
      <c r="R44">
        <f t="shared" si="148"/>
        <v>0</v>
      </c>
      <c r="S44">
        <f t="shared" si="149"/>
        <v>0</v>
      </c>
      <c r="T44" s="9">
        <f t="shared" si="150"/>
        <v>0</v>
      </c>
      <c r="U44">
        <f t="shared" si="15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47"/>
        <v>0</v>
      </c>
      <c r="R45">
        <f t="shared" si="148"/>
        <v>0</v>
      </c>
      <c r="S45">
        <f t="shared" si="149"/>
        <v>0</v>
      </c>
      <c r="T45" s="9">
        <f t="shared" si="150"/>
        <v>0</v>
      </c>
      <c r="U45">
        <f t="shared" si="15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47"/>
        <v>0</v>
      </c>
      <c r="R46">
        <f t="shared" si="148"/>
        <v>0</v>
      </c>
      <c r="S46">
        <f t="shared" si="149"/>
        <v>0</v>
      </c>
      <c r="T46" s="9">
        <f t="shared" si="150"/>
        <v>0</v>
      </c>
      <c r="U46">
        <f t="shared" si="15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47"/>
        <v>0</v>
      </c>
      <c r="R47">
        <f t="shared" si="148"/>
        <v>0</v>
      </c>
      <c r="S47">
        <f t="shared" si="149"/>
        <v>0</v>
      </c>
      <c r="T47" s="9">
        <f t="shared" si="150"/>
        <v>0</v>
      </c>
      <c r="U47">
        <f t="shared" si="15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47"/>
        <v>0</v>
      </c>
      <c r="R48">
        <f t="shared" si="148"/>
        <v>0</v>
      </c>
      <c r="S48">
        <f t="shared" si="149"/>
        <v>0</v>
      </c>
      <c r="T48" s="9">
        <f t="shared" si="150"/>
        <v>0</v>
      </c>
      <c r="U48">
        <f t="shared" si="15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47"/>
        <v>0</v>
      </c>
      <c r="R49">
        <f t="shared" si="148"/>
        <v>0</v>
      </c>
      <c r="S49">
        <f t="shared" si="149"/>
        <v>0</v>
      </c>
      <c r="T49" s="9">
        <f t="shared" si="150"/>
        <v>0</v>
      </c>
      <c r="U49">
        <f t="shared" si="15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47"/>
        <v>0</v>
      </c>
      <c r="R50">
        <f t="shared" si="148"/>
        <v>0</v>
      </c>
      <c r="S50">
        <f t="shared" si="149"/>
        <v>0</v>
      </c>
      <c r="T50" s="9">
        <f t="shared" si="150"/>
        <v>0</v>
      </c>
      <c r="U50">
        <f t="shared" si="15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47"/>
        <v>0</v>
      </c>
      <c r="R51">
        <f t="shared" si="148"/>
        <v>0</v>
      </c>
      <c r="S51">
        <f t="shared" si="149"/>
        <v>0</v>
      </c>
      <c r="T51" s="9">
        <f t="shared" si="150"/>
        <v>0</v>
      </c>
      <c r="U51">
        <f t="shared" si="15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47"/>
        <v>0</v>
      </c>
      <c r="R52">
        <f t="shared" si="148"/>
        <v>0</v>
      </c>
      <c r="S52">
        <f t="shared" si="149"/>
        <v>0</v>
      </c>
      <c r="T52" s="9">
        <f t="shared" si="150"/>
        <v>0</v>
      </c>
      <c r="U52">
        <f t="shared" si="15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47"/>
        <v>0</v>
      </c>
      <c r="R53">
        <f t="shared" si="148"/>
        <v>0</v>
      </c>
      <c r="S53">
        <f t="shared" si="149"/>
        <v>0</v>
      </c>
      <c r="T53" s="9">
        <f t="shared" si="150"/>
        <v>0</v>
      </c>
      <c r="U53">
        <f t="shared" si="15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47"/>
        <v>0</v>
      </c>
      <c r="R54">
        <f t="shared" si="148"/>
        <v>0</v>
      </c>
      <c r="S54">
        <f t="shared" si="149"/>
        <v>0</v>
      </c>
      <c r="T54" s="9">
        <f t="shared" si="150"/>
        <v>0</v>
      </c>
      <c r="U54">
        <f t="shared" si="15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47"/>
        <v>0</v>
      </c>
      <c r="R55">
        <f t="shared" si="148"/>
        <v>0</v>
      </c>
      <c r="S55">
        <f t="shared" si="149"/>
        <v>0</v>
      </c>
      <c r="T55" s="9">
        <f t="shared" si="150"/>
        <v>0</v>
      </c>
      <c r="U55">
        <f t="shared" si="15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47"/>
        <v>0</v>
      </c>
      <c r="R56">
        <f t="shared" si="148"/>
        <v>0</v>
      </c>
      <c r="S56">
        <f t="shared" si="149"/>
        <v>0</v>
      </c>
      <c r="T56" s="9">
        <f t="shared" si="150"/>
        <v>0</v>
      </c>
      <c r="U56">
        <f t="shared" si="15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47"/>
        <v>0</v>
      </c>
      <c r="R57">
        <f t="shared" si="148"/>
        <v>0</v>
      </c>
      <c r="S57">
        <f t="shared" si="149"/>
        <v>0</v>
      </c>
      <c r="T57" s="9">
        <f t="shared" si="150"/>
        <v>0</v>
      </c>
      <c r="U57">
        <f t="shared" si="15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47"/>
        <v>0</v>
      </c>
      <c r="R58">
        <f t="shared" si="148"/>
        <v>0</v>
      </c>
      <c r="S58">
        <f t="shared" si="149"/>
        <v>0</v>
      </c>
      <c r="T58" s="9">
        <f t="shared" si="150"/>
        <v>0</v>
      </c>
      <c r="U58">
        <f t="shared" si="15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47"/>
        <v>0</v>
      </c>
      <c r="R59">
        <f t="shared" si="148"/>
        <v>0</v>
      </c>
      <c r="S59">
        <f t="shared" si="149"/>
        <v>0</v>
      </c>
      <c r="T59" s="9">
        <f t="shared" si="150"/>
        <v>0</v>
      </c>
      <c r="U59">
        <f t="shared" si="15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47"/>
        <v>0</v>
      </c>
      <c r="R60">
        <f t="shared" si="148"/>
        <v>0</v>
      </c>
      <c r="S60">
        <f t="shared" si="149"/>
        <v>0</v>
      </c>
      <c r="T60" s="9">
        <f t="shared" si="150"/>
        <v>0</v>
      </c>
      <c r="U60">
        <f t="shared" si="15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47"/>
        <v>0</v>
      </c>
      <c r="R61">
        <f t="shared" si="148"/>
        <v>0</v>
      </c>
      <c r="S61">
        <f t="shared" si="149"/>
        <v>0</v>
      </c>
      <c r="T61" s="9">
        <f t="shared" si="150"/>
        <v>0</v>
      </c>
      <c r="U61">
        <f t="shared" si="15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47"/>
        <v>0</v>
      </c>
      <c r="R62">
        <f t="shared" si="148"/>
        <v>0</v>
      </c>
      <c r="S62">
        <f t="shared" si="149"/>
        <v>0</v>
      </c>
      <c r="T62" s="9">
        <f t="shared" si="150"/>
        <v>0</v>
      </c>
      <c r="U62">
        <f t="shared" si="15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47"/>
        <v>0</v>
      </c>
      <c r="R63">
        <f t="shared" si="148"/>
        <v>0</v>
      </c>
      <c r="S63">
        <f t="shared" si="149"/>
        <v>0</v>
      </c>
      <c r="T63" s="9">
        <f t="shared" si="150"/>
        <v>0</v>
      </c>
      <c r="U63">
        <f t="shared" si="15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47"/>
        <v>0</v>
      </c>
      <c r="R64">
        <f t="shared" si="148"/>
        <v>0</v>
      </c>
      <c r="S64">
        <f t="shared" si="149"/>
        <v>0</v>
      </c>
      <c r="T64" s="9">
        <f t="shared" si="150"/>
        <v>0</v>
      </c>
      <c r="U64">
        <f t="shared" si="15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47"/>
        <v>0</v>
      </c>
      <c r="R65">
        <f t="shared" si="148"/>
        <v>0</v>
      </c>
      <c r="S65">
        <f t="shared" si="149"/>
        <v>0</v>
      </c>
      <c r="T65" s="9">
        <f t="shared" si="150"/>
        <v>0</v>
      </c>
      <c r="U65">
        <f t="shared" si="15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47"/>
        <v>0</v>
      </c>
      <c r="R66">
        <f t="shared" si="148"/>
        <v>0</v>
      </c>
      <c r="S66">
        <f t="shared" si="149"/>
        <v>0</v>
      </c>
      <c r="T66" s="9">
        <f t="shared" si="150"/>
        <v>0</v>
      </c>
      <c r="U66">
        <f t="shared" si="15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47"/>
        <v>0</v>
      </c>
      <c r="R67">
        <f t="shared" si="148"/>
        <v>0</v>
      </c>
      <c r="S67">
        <f t="shared" si="149"/>
        <v>0</v>
      </c>
      <c r="T67" s="9">
        <f t="shared" si="150"/>
        <v>0</v>
      </c>
      <c r="U67">
        <f t="shared" si="15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47"/>
        <v>0</v>
      </c>
      <c r="R68">
        <f t="shared" si="148"/>
        <v>0</v>
      </c>
      <c r="S68">
        <f t="shared" si="149"/>
        <v>0</v>
      </c>
      <c r="T68" s="9">
        <f t="shared" si="150"/>
        <v>0</v>
      </c>
      <c r="U68">
        <f t="shared" si="15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47"/>
        <v>0</v>
      </c>
      <c r="R69">
        <f t="shared" si="148"/>
        <v>0</v>
      </c>
      <c r="S69">
        <f t="shared" si="149"/>
        <v>0</v>
      </c>
      <c r="T69" s="9">
        <f t="shared" si="150"/>
        <v>0</v>
      </c>
      <c r="U69">
        <f t="shared" si="15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47"/>
        <v>0</v>
      </c>
      <c r="R70">
        <f t="shared" si="148"/>
        <v>0</v>
      </c>
      <c r="S70">
        <f t="shared" si="149"/>
        <v>0</v>
      </c>
      <c r="T70" s="9">
        <f t="shared" si="150"/>
        <v>0</v>
      </c>
      <c r="U70">
        <f t="shared" si="15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47"/>
        <v>0</v>
      </c>
      <c r="R71">
        <f t="shared" si="148"/>
        <v>0</v>
      </c>
      <c r="S71">
        <f t="shared" si="149"/>
        <v>0</v>
      </c>
      <c r="T71" s="9">
        <f t="shared" si="150"/>
        <v>0</v>
      </c>
      <c r="U71">
        <f t="shared" si="15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47"/>
        <v>0</v>
      </c>
      <c r="R72">
        <f t="shared" si="148"/>
        <v>0</v>
      </c>
      <c r="S72">
        <f t="shared" si="149"/>
        <v>0</v>
      </c>
      <c r="T72" s="9">
        <f t="shared" si="150"/>
        <v>0</v>
      </c>
      <c r="U72">
        <f t="shared" si="15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47"/>
        <v>0</v>
      </c>
      <c r="R73">
        <f t="shared" si="148"/>
        <v>0</v>
      </c>
      <c r="S73">
        <f t="shared" si="149"/>
        <v>0</v>
      </c>
      <c r="T73" s="9">
        <f t="shared" si="150"/>
        <v>0</v>
      </c>
      <c r="U73">
        <f t="shared" si="15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52">(HEX2DEC(_xlfn.CONCAT(H74,G74))/1000)</f>
        <v>0</v>
      </c>
      <c r="R74">
        <f t="shared" ref="R74:R99" si="153">HEX2DEC(_xlfn.CONCAT(M74,L74,K74))</f>
        <v>0</v>
      </c>
      <c r="S74">
        <f t="shared" ref="S74:S99" si="154">HEX2DEC(_xlfn.CONCAT(N74,M74,L74,K74))</f>
        <v>0</v>
      </c>
      <c r="T74" s="9">
        <f t="shared" ref="T74:T99" si="155">IF(S74&gt;2147483647,S74-4294967296,S74)</f>
        <v>0</v>
      </c>
      <c r="U74">
        <f t="shared" ref="U74:U99" si="156">T74/1000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52"/>
        <v>0</v>
      </c>
      <c r="R75">
        <f t="shared" si="153"/>
        <v>0</v>
      </c>
      <c r="S75">
        <f t="shared" si="154"/>
        <v>0</v>
      </c>
      <c r="T75" s="9">
        <f t="shared" si="155"/>
        <v>0</v>
      </c>
      <c r="U75">
        <f t="shared" si="156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52"/>
        <v>0</v>
      </c>
      <c r="R76">
        <f t="shared" si="153"/>
        <v>0</v>
      </c>
      <c r="S76">
        <f t="shared" si="154"/>
        <v>0</v>
      </c>
      <c r="T76" s="9">
        <f t="shared" si="155"/>
        <v>0</v>
      </c>
      <c r="U76">
        <f t="shared" si="156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52"/>
        <v>0</v>
      </c>
      <c r="R77">
        <f t="shared" si="153"/>
        <v>0</v>
      </c>
      <c r="S77">
        <f t="shared" si="154"/>
        <v>0</v>
      </c>
      <c r="T77" s="9">
        <f t="shared" si="155"/>
        <v>0</v>
      </c>
      <c r="U77">
        <f t="shared" si="156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52"/>
        <v>0</v>
      </c>
      <c r="R78">
        <f t="shared" si="153"/>
        <v>0</v>
      </c>
      <c r="S78">
        <f t="shared" si="154"/>
        <v>0</v>
      </c>
      <c r="T78" s="9">
        <f t="shared" si="155"/>
        <v>0</v>
      </c>
      <c r="U78">
        <f t="shared" si="156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52"/>
        <v>0</v>
      </c>
      <c r="R79">
        <f t="shared" si="153"/>
        <v>0</v>
      </c>
      <c r="S79">
        <f t="shared" si="154"/>
        <v>0</v>
      </c>
      <c r="T79" s="9">
        <f t="shared" si="155"/>
        <v>0</v>
      </c>
      <c r="U79">
        <f t="shared" si="156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52"/>
        <v>0</v>
      </c>
      <c r="R80">
        <f t="shared" si="153"/>
        <v>0</v>
      </c>
      <c r="S80">
        <f t="shared" si="154"/>
        <v>0</v>
      </c>
      <c r="T80" s="9">
        <f t="shared" si="155"/>
        <v>0</v>
      </c>
      <c r="U80">
        <f t="shared" si="156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52"/>
        <v>0</v>
      </c>
      <c r="R81">
        <f t="shared" si="153"/>
        <v>0</v>
      </c>
      <c r="S81">
        <f t="shared" si="154"/>
        <v>0</v>
      </c>
      <c r="T81" s="9">
        <f t="shared" si="155"/>
        <v>0</v>
      </c>
      <c r="U81">
        <f t="shared" si="156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52"/>
        <v>0</v>
      </c>
      <c r="R82">
        <f t="shared" si="153"/>
        <v>0</v>
      </c>
      <c r="S82">
        <f t="shared" si="154"/>
        <v>0</v>
      </c>
      <c r="T82" s="9">
        <f t="shared" si="155"/>
        <v>0</v>
      </c>
      <c r="U82">
        <f t="shared" si="156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52"/>
        <v>0</v>
      </c>
      <c r="R83">
        <f t="shared" si="153"/>
        <v>0</v>
      </c>
      <c r="S83">
        <f t="shared" si="154"/>
        <v>0</v>
      </c>
      <c r="T83" s="9">
        <f t="shared" si="155"/>
        <v>0</v>
      </c>
      <c r="U83">
        <f t="shared" si="156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52"/>
        <v>0</v>
      </c>
      <c r="R84">
        <f t="shared" si="153"/>
        <v>0</v>
      </c>
      <c r="S84">
        <f t="shared" si="154"/>
        <v>0</v>
      </c>
      <c r="T84" s="9">
        <f t="shared" si="155"/>
        <v>0</v>
      </c>
      <c r="U84">
        <f t="shared" si="156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52"/>
        <v>0</v>
      </c>
      <c r="R85">
        <f t="shared" si="153"/>
        <v>0</v>
      </c>
      <c r="S85">
        <f t="shared" si="154"/>
        <v>0</v>
      </c>
      <c r="T85" s="9">
        <f t="shared" si="155"/>
        <v>0</v>
      </c>
      <c r="U85">
        <f t="shared" si="156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52"/>
        <v>0</v>
      </c>
      <c r="R86">
        <f t="shared" si="153"/>
        <v>0</v>
      </c>
      <c r="S86">
        <f t="shared" si="154"/>
        <v>0</v>
      </c>
      <c r="T86" s="9">
        <f t="shared" si="155"/>
        <v>0</v>
      </c>
      <c r="U86">
        <f t="shared" si="156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52"/>
        <v>0</v>
      </c>
      <c r="R87">
        <f t="shared" si="153"/>
        <v>0</v>
      </c>
      <c r="S87">
        <f t="shared" si="154"/>
        <v>0</v>
      </c>
      <c r="T87" s="9">
        <f t="shared" si="155"/>
        <v>0</v>
      </c>
      <c r="U87">
        <f t="shared" si="156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52"/>
        <v>0</v>
      </c>
      <c r="R88">
        <f t="shared" si="153"/>
        <v>0</v>
      </c>
      <c r="S88">
        <f t="shared" si="154"/>
        <v>0</v>
      </c>
      <c r="T88" s="9">
        <f t="shared" si="155"/>
        <v>0</v>
      </c>
      <c r="U88">
        <f t="shared" si="156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52"/>
        <v>0</v>
      </c>
      <c r="R89">
        <f t="shared" si="153"/>
        <v>0</v>
      </c>
      <c r="S89">
        <f t="shared" si="154"/>
        <v>0</v>
      </c>
      <c r="T89" s="9">
        <f t="shared" si="155"/>
        <v>0</v>
      </c>
      <c r="U89">
        <f t="shared" si="156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52"/>
        <v>0</v>
      </c>
      <c r="R90">
        <f t="shared" si="153"/>
        <v>0</v>
      </c>
      <c r="S90">
        <f t="shared" si="154"/>
        <v>0</v>
      </c>
      <c r="T90" s="9">
        <f t="shared" si="155"/>
        <v>0</v>
      </c>
      <c r="U90">
        <f t="shared" si="156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52"/>
        <v>0</v>
      </c>
      <c r="R91">
        <f t="shared" si="153"/>
        <v>0</v>
      </c>
      <c r="S91">
        <f t="shared" si="154"/>
        <v>0</v>
      </c>
      <c r="T91" s="9">
        <f t="shared" si="155"/>
        <v>0</v>
      </c>
      <c r="U91">
        <f t="shared" si="156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52"/>
        <v>0</v>
      </c>
      <c r="R92">
        <f t="shared" si="153"/>
        <v>0</v>
      </c>
      <c r="S92">
        <f t="shared" si="154"/>
        <v>0</v>
      </c>
      <c r="T92" s="9">
        <f t="shared" si="155"/>
        <v>0</v>
      </c>
      <c r="U92">
        <f t="shared" si="156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52"/>
        <v>0</v>
      </c>
      <c r="R93">
        <f t="shared" si="153"/>
        <v>0</v>
      </c>
      <c r="S93">
        <f t="shared" si="154"/>
        <v>0</v>
      </c>
      <c r="T93" s="9">
        <f t="shared" si="155"/>
        <v>0</v>
      </c>
      <c r="U93">
        <f t="shared" si="156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52"/>
        <v>0</v>
      </c>
      <c r="R94">
        <f t="shared" si="153"/>
        <v>0</v>
      </c>
      <c r="S94">
        <f t="shared" si="154"/>
        <v>0</v>
      </c>
      <c r="T94" s="9">
        <f t="shared" si="155"/>
        <v>0</v>
      </c>
      <c r="U94">
        <f t="shared" si="156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52"/>
        <v>0</v>
      </c>
      <c r="R95">
        <f t="shared" si="153"/>
        <v>0</v>
      </c>
      <c r="S95">
        <f t="shared" si="154"/>
        <v>0</v>
      </c>
      <c r="T95" s="9">
        <f t="shared" si="155"/>
        <v>0</v>
      </c>
      <c r="U95">
        <f t="shared" si="156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52"/>
        <v>0</v>
      </c>
      <c r="R96">
        <f t="shared" si="153"/>
        <v>0</v>
      </c>
      <c r="S96">
        <f t="shared" si="154"/>
        <v>0</v>
      </c>
      <c r="T96" s="9">
        <f t="shared" si="155"/>
        <v>0</v>
      </c>
      <c r="U96">
        <f t="shared" si="156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52"/>
        <v>0</v>
      </c>
      <c r="R97">
        <f t="shared" si="153"/>
        <v>0</v>
      </c>
      <c r="S97">
        <f t="shared" si="154"/>
        <v>0</v>
      </c>
      <c r="T97" s="9">
        <f t="shared" si="155"/>
        <v>0</v>
      </c>
      <c r="U97">
        <f t="shared" si="156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52"/>
        <v>0</v>
      </c>
      <c r="R98">
        <f t="shared" si="153"/>
        <v>0</v>
      </c>
      <c r="S98">
        <f t="shared" si="154"/>
        <v>0</v>
      </c>
      <c r="T98" s="9">
        <f t="shared" si="155"/>
        <v>0</v>
      </c>
      <c r="U98">
        <f t="shared" si="156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52"/>
        <v>0</v>
      </c>
      <c r="R99">
        <f t="shared" si="153"/>
        <v>0</v>
      </c>
      <c r="S99">
        <f t="shared" si="154"/>
        <v>0</v>
      </c>
      <c r="T99" s="9">
        <f t="shared" si="155"/>
        <v>0</v>
      </c>
      <c r="U99">
        <f t="shared" si="156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57">(HEX2DEC(_xlfn.CONCAT(H100,G100))/1000)</f>
        <v>0</v>
      </c>
      <c r="R100">
        <f t="shared" ref="R100:R113" si="158">HEX2DEC(_xlfn.CONCAT(M100,L100,K100))</f>
        <v>0</v>
      </c>
      <c r="S100">
        <f t="shared" ref="S100:S113" si="159">HEX2DEC(_xlfn.CONCAT(N100,M100,L100,K100))</f>
        <v>0</v>
      </c>
      <c r="T100" s="9">
        <f t="shared" ref="T100:T113" si="160">IF(S100&gt;2147483647,S100-4294967296,S100)</f>
        <v>0</v>
      </c>
      <c r="U100">
        <f t="shared" ref="U100:U113" si="161">T100/1000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57"/>
        <v>0</v>
      </c>
      <c r="R101">
        <f t="shared" si="158"/>
        <v>0</v>
      </c>
      <c r="S101">
        <f t="shared" si="159"/>
        <v>0</v>
      </c>
      <c r="T101" s="9">
        <f t="shared" si="160"/>
        <v>0</v>
      </c>
      <c r="U101">
        <f t="shared" si="161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57"/>
        <v>0</v>
      </c>
      <c r="R102">
        <f t="shared" si="158"/>
        <v>0</v>
      </c>
      <c r="S102">
        <f t="shared" si="159"/>
        <v>0</v>
      </c>
      <c r="T102" s="9">
        <f t="shared" si="160"/>
        <v>0</v>
      </c>
      <c r="U102">
        <f t="shared" si="161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57"/>
        <v>0</v>
      </c>
      <c r="R103">
        <f t="shared" si="158"/>
        <v>0</v>
      </c>
      <c r="S103">
        <f t="shared" si="159"/>
        <v>0</v>
      </c>
      <c r="T103" s="9">
        <f t="shared" si="160"/>
        <v>0</v>
      </c>
      <c r="U103">
        <f t="shared" si="161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57"/>
        <v>0</v>
      </c>
      <c r="R104">
        <f t="shared" si="158"/>
        <v>0</v>
      </c>
      <c r="S104">
        <f t="shared" si="159"/>
        <v>0</v>
      </c>
      <c r="T104" s="9">
        <f t="shared" si="160"/>
        <v>0</v>
      </c>
      <c r="U104">
        <f t="shared" si="161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57"/>
        <v>0</v>
      </c>
      <c r="R105">
        <f t="shared" si="158"/>
        <v>0</v>
      </c>
      <c r="S105">
        <f t="shared" si="159"/>
        <v>0</v>
      </c>
      <c r="T105" s="9">
        <f t="shared" si="160"/>
        <v>0</v>
      </c>
      <c r="U105">
        <f t="shared" si="161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57"/>
        <v>0</v>
      </c>
      <c r="R106">
        <f t="shared" si="158"/>
        <v>0</v>
      </c>
      <c r="S106">
        <f t="shared" si="159"/>
        <v>0</v>
      </c>
      <c r="T106" s="9">
        <f t="shared" si="160"/>
        <v>0</v>
      </c>
      <c r="U106">
        <f t="shared" si="161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57"/>
        <v>0</v>
      </c>
      <c r="R107">
        <f t="shared" si="158"/>
        <v>0</v>
      </c>
      <c r="S107">
        <f t="shared" si="159"/>
        <v>0</v>
      </c>
      <c r="T107" s="9">
        <f t="shared" si="160"/>
        <v>0</v>
      </c>
      <c r="U107">
        <f t="shared" si="161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57"/>
        <v>0</v>
      </c>
      <c r="R108">
        <f t="shared" si="158"/>
        <v>0</v>
      </c>
      <c r="S108">
        <f t="shared" si="159"/>
        <v>0</v>
      </c>
      <c r="T108" s="9">
        <f t="shared" si="160"/>
        <v>0</v>
      </c>
      <c r="U108">
        <f t="shared" si="161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57"/>
        <v>0</v>
      </c>
      <c r="R109">
        <f t="shared" si="158"/>
        <v>0</v>
      </c>
      <c r="S109">
        <f t="shared" si="159"/>
        <v>0</v>
      </c>
      <c r="T109" s="9">
        <f t="shared" si="160"/>
        <v>0</v>
      </c>
      <c r="U109">
        <f t="shared" si="161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57"/>
        <v>0</v>
      </c>
      <c r="R110">
        <f t="shared" si="158"/>
        <v>0</v>
      </c>
      <c r="S110">
        <f t="shared" si="159"/>
        <v>0</v>
      </c>
      <c r="T110" s="9">
        <f t="shared" si="160"/>
        <v>0</v>
      </c>
      <c r="U110">
        <f t="shared" si="161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57"/>
        <v>0</v>
      </c>
      <c r="R111">
        <f t="shared" si="158"/>
        <v>0</v>
      </c>
      <c r="S111">
        <f t="shared" si="159"/>
        <v>0</v>
      </c>
      <c r="T111" s="9">
        <f t="shared" si="160"/>
        <v>0</v>
      </c>
      <c r="U111">
        <f t="shared" si="161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57"/>
        <v>0</v>
      </c>
      <c r="R112">
        <f t="shared" si="158"/>
        <v>0</v>
      </c>
      <c r="S112">
        <f t="shared" si="159"/>
        <v>0</v>
      </c>
      <c r="T112" s="9">
        <f t="shared" si="160"/>
        <v>0</v>
      </c>
      <c r="U112">
        <f t="shared" si="161"/>
        <v>0</v>
      </c>
    </row>
    <row r="113" ht="14.25">
      <c r="G113" s="10"/>
      <c r="I113" s="4"/>
      <c r="J113" s="4"/>
      <c r="K113" s="4"/>
      <c r="L113" s="4"/>
      <c r="M113" s="4"/>
      <c r="N113" s="4"/>
      <c r="P113">
        <f t="shared" si="157"/>
        <v>0</v>
      </c>
      <c r="R113">
        <f t="shared" si="158"/>
        <v>0</v>
      </c>
      <c r="S113">
        <f t="shared" si="159"/>
        <v>0</v>
      </c>
      <c r="T113" s="9">
        <f t="shared" si="160"/>
        <v>0</v>
      </c>
      <c r="U113">
        <f t="shared" si="16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s="2" t="s">
        <v>80</v>
      </c>
      <c r="Q1" s="2" t="s">
        <v>81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2">HEX2DEC(G2)</f>
        <v>0</v>
      </c>
      <c r="Q2">
        <f t="shared" ref="Q2:Q9" si="163">HEX2DEC(_xlfn.CONCAT(N2,M2,L2,K2))/1000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2"/>
        <v>0</v>
      </c>
      <c r="Q3">
        <f t="shared" si="16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2"/>
        <v>0</v>
      </c>
      <c r="Q4">
        <f t="shared" si="16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2"/>
        <v>0</v>
      </c>
      <c r="Q5">
        <f t="shared" si="16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2"/>
        <v>0</v>
      </c>
      <c r="Q6">
        <f t="shared" si="16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2"/>
        <v>0</v>
      </c>
      <c r="Q7">
        <f t="shared" si="16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2"/>
        <v>0</v>
      </c>
      <c r="Q8">
        <f t="shared" si="16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2"/>
        <v>0</v>
      </c>
      <c r="Q9">
        <f t="shared" si="16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3" si="164">HEX2DEC(G10)</f>
        <v>0</v>
      </c>
      <c r="Q10">
        <f t="shared" ref="Q10:Q13" si="165">HEX2DEC(_xlfn.CONCAT(N10,M10,L10,K10))/1000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64"/>
        <v>0</v>
      </c>
      <c r="Q11">
        <f t="shared" si="165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64"/>
        <v>0</v>
      </c>
      <c r="Q12">
        <f t="shared" si="165"/>
        <v>0</v>
      </c>
    </row>
    <row r="13">
      <c r="L13" s="1"/>
      <c r="M13" s="10"/>
      <c r="N13" s="4"/>
      <c r="P13">
        <f t="shared" si="164"/>
        <v>0</v>
      </c>
      <c r="Q13">
        <f t="shared" si="165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6">HEX2DEC(G2)</f>
        <v>0</v>
      </c>
      <c r="Q2">
        <f t="shared" ref="Q2:Q9" si="167">HEX2DEC(G2)/1000</f>
        <v>0</v>
      </c>
      <c r="S2">
        <f t="shared" ref="S2:S9" si="168">HEX2DEC(_xlfn.CONCAT(K2,L2,M2,N2))/1000</f>
        <v>0</v>
      </c>
      <c r="T2">
        <f t="shared" ref="T2:T9" si="169">HEX2DEC(_xlfn.CONCAT(N2,M2,L2,K2))/1000</f>
        <v>0</v>
      </c>
      <c r="U2">
        <f t="shared" ref="U2:U9" si="170">T2-504</f>
        <v>-504</v>
      </c>
      <c r="V2">
        <f t="shared" ref="V2:V9" si="171">504-U2</f>
        <v>1008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6"/>
        <v>0</v>
      </c>
      <c r="Q3">
        <f t="shared" si="167"/>
        <v>0</v>
      </c>
      <c r="S3">
        <f t="shared" si="168"/>
        <v>0</v>
      </c>
      <c r="T3">
        <f t="shared" si="169"/>
        <v>0</v>
      </c>
      <c r="U3">
        <f t="shared" si="170"/>
        <v>-504</v>
      </c>
      <c r="V3">
        <f t="shared" si="171"/>
        <v>1008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6"/>
        <v>0</v>
      </c>
      <c r="Q4">
        <f t="shared" si="167"/>
        <v>0</v>
      </c>
      <c r="S4">
        <f t="shared" si="168"/>
        <v>0</v>
      </c>
      <c r="T4">
        <f t="shared" si="169"/>
        <v>0</v>
      </c>
      <c r="U4">
        <f t="shared" si="170"/>
        <v>-504</v>
      </c>
      <c r="V4">
        <f t="shared" si="171"/>
        <v>1008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6"/>
        <v>0</v>
      </c>
      <c r="Q5">
        <f t="shared" si="167"/>
        <v>0</v>
      </c>
      <c r="S5">
        <f t="shared" si="168"/>
        <v>0</v>
      </c>
      <c r="T5">
        <f t="shared" si="169"/>
        <v>0</v>
      </c>
      <c r="U5">
        <f t="shared" si="170"/>
        <v>-504</v>
      </c>
      <c r="V5">
        <f t="shared" si="171"/>
        <v>1008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6"/>
        <v>0</v>
      </c>
      <c r="Q6">
        <f t="shared" si="167"/>
        <v>0</v>
      </c>
      <c r="S6">
        <f t="shared" si="168"/>
        <v>0</v>
      </c>
      <c r="T6">
        <f t="shared" si="169"/>
        <v>0</v>
      </c>
      <c r="U6">
        <f t="shared" si="170"/>
        <v>-504</v>
      </c>
      <c r="V6">
        <f t="shared" si="171"/>
        <v>1008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6"/>
        <v>0</v>
      </c>
      <c r="Q7">
        <f t="shared" si="167"/>
        <v>0</v>
      </c>
      <c r="S7">
        <f t="shared" si="168"/>
        <v>0</v>
      </c>
      <c r="T7">
        <f t="shared" si="169"/>
        <v>0</v>
      </c>
      <c r="U7">
        <f t="shared" si="170"/>
        <v>-504</v>
      </c>
      <c r="V7">
        <f t="shared" si="171"/>
        <v>1008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6"/>
        <v>0</v>
      </c>
      <c r="Q8">
        <f t="shared" si="167"/>
        <v>0</v>
      </c>
      <c r="S8">
        <f t="shared" si="168"/>
        <v>0</v>
      </c>
      <c r="T8">
        <f t="shared" si="169"/>
        <v>0</v>
      </c>
      <c r="U8">
        <f t="shared" si="170"/>
        <v>-504</v>
      </c>
      <c r="V8">
        <f t="shared" si="171"/>
        <v>1008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6"/>
        <v>0</v>
      </c>
      <c r="Q9">
        <f t="shared" si="167"/>
        <v>0</v>
      </c>
      <c r="S9">
        <f t="shared" si="168"/>
        <v>0</v>
      </c>
      <c r="T9">
        <f t="shared" si="169"/>
        <v>0</v>
      </c>
      <c r="U9">
        <f t="shared" si="170"/>
        <v>-504</v>
      </c>
      <c r="V9">
        <f t="shared" si="171"/>
        <v>1008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4" si="172">HEX2DEC(G10)</f>
        <v>0</v>
      </c>
      <c r="Q10">
        <f t="shared" ref="Q10:Q14" si="173">HEX2DEC(G10)/1000</f>
        <v>0</v>
      </c>
      <c r="S10">
        <f t="shared" ref="S10:S14" si="174">HEX2DEC(_xlfn.CONCAT(K10,L10,M10,N10))/1000</f>
        <v>0</v>
      </c>
      <c r="T10">
        <f t="shared" ref="T10:T14" si="175">HEX2DEC(_xlfn.CONCAT(N10,M10,L10,K10))/1000</f>
        <v>0</v>
      </c>
      <c r="U10">
        <f t="shared" ref="U10:U14" si="176">T10-504</f>
        <v>-504</v>
      </c>
      <c r="V10">
        <f t="shared" ref="V10:V14" si="177">504-U10</f>
        <v>1008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72"/>
        <v>0</v>
      </c>
      <c r="Q11">
        <f t="shared" si="173"/>
        <v>0</v>
      </c>
      <c r="S11">
        <f t="shared" si="174"/>
        <v>0</v>
      </c>
      <c r="T11">
        <f t="shared" si="175"/>
        <v>0</v>
      </c>
      <c r="U11">
        <f t="shared" si="176"/>
        <v>-504</v>
      </c>
      <c r="V11">
        <f t="shared" si="177"/>
        <v>1008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72"/>
        <v>0</v>
      </c>
      <c r="Q12">
        <f t="shared" si="173"/>
        <v>0</v>
      </c>
      <c r="S12">
        <f t="shared" si="174"/>
        <v>0</v>
      </c>
      <c r="T12">
        <f t="shared" si="175"/>
        <v>0</v>
      </c>
      <c r="U12">
        <f t="shared" si="176"/>
        <v>-504</v>
      </c>
      <c r="V12">
        <f t="shared" si="177"/>
        <v>1008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72"/>
        <v>0</v>
      </c>
      <c r="Q13">
        <f t="shared" si="173"/>
        <v>0</v>
      </c>
      <c r="S13">
        <f t="shared" si="174"/>
        <v>0</v>
      </c>
      <c r="T13">
        <f t="shared" si="175"/>
        <v>0</v>
      </c>
      <c r="U13">
        <f t="shared" si="176"/>
        <v>-504</v>
      </c>
      <c r="V13">
        <f t="shared" si="177"/>
        <v>1008</v>
      </c>
    </row>
    <row r="14" ht="14.25">
      <c r="H14" s="4"/>
      <c r="I14" s="4"/>
      <c r="J14" s="4"/>
      <c r="K14" s="1"/>
      <c r="L14" s="1"/>
      <c r="M14" s="11"/>
      <c r="N14" s="11"/>
      <c r="P14">
        <f t="shared" si="172"/>
        <v>0</v>
      </c>
      <c r="Q14">
        <f t="shared" si="173"/>
        <v>0</v>
      </c>
      <c r="S14">
        <f t="shared" si="174"/>
        <v>0</v>
      </c>
      <c r="T14">
        <f t="shared" si="175"/>
        <v>0</v>
      </c>
      <c r="U14">
        <f t="shared" si="176"/>
        <v>-504</v>
      </c>
      <c r="V14">
        <f t="shared" si="177"/>
        <v>1008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s="2" t="s">
        <v>32</v>
      </c>
      <c r="Q1" s="2" t="s">
        <v>74</v>
      </c>
      <c r="R1" s="2"/>
      <c r="S1" s="2" t="s">
        <v>67</v>
      </c>
      <c r="T1" s="2" t="s">
        <v>74</v>
      </c>
      <c r="U1" s="2"/>
      <c r="V1" s="2" t="s">
        <v>33</v>
      </c>
      <c r="W1" s="2" t="s">
        <v>74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78">HEX2DEC(_xlfn.CONCAT(G2))</f>
        <v>0</v>
      </c>
      <c r="Q2" s="9">
        <f t="shared" ref="Q2:Q9" si="179">HEX2DEC(_xlfn.CONCAT(G2))/1000</f>
        <v>0</v>
      </c>
      <c r="S2">
        <f t="shared" ref="S2:S9" si="180">HEX2DEC(_xlfn.CONCAT(H2,G2))</f>
        <v>0</v>
      </c>
      <c r="T2" s="9">
        <f t="shared" ref="T2:T9" si="181">HEX2DEC(_xlfn.CONCAT(H2,G2))/1000</f>
        <v>0</v>
      </c>
      <c r="V2">
        <f t="shared" ref="V2:V9" si="182">HEX2DEC(_xlfn.CONCAT(H2))</f>
        <v>0</v>
      </c>
      <c r="W2">
        <f t="shared" ref="W2:W9" si="183">HEX2DEC(_xlfn.CONCAT(H2))/1000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78"/>
        <v>0</v>
      </c>
      <c r="Q3" s="9">
        <f t="shared" si="179"/>
        <v>0</v>
      </c>
      <c r="S3">
        <f t="shared" si="180"/>
        <v>0</v>
      </c>
      <c r="T3" s="9">
        <f t="shared" si="181"/>
        <v>0</v>
      </c>
      <c r="V3">
        <f t="shared" si="182"/>
        <v>0</v>
      </c>
      <c r="W3">
        <f t="shared" si="18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78"/>
        <v>0</v>
      </c>
      <c r="Q4" s="9">
        <f t="shared" si="179"/>
        <v>0</v>
      </c>
      <c r="S4">
        <f t="shared" si="180"/>
        <v>0</v>
      </c>
      <c r="T4" s="9">
        <f t="shared" si="181"/>
        <v>0</v>
      </c>
      <c r="V4">
        <f t="shared" si="182"/>
        <v>0</v>
      </c>
      <c r="W4">
        <f t="shared" si="18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78"/>
        <v>0</v>
      </c>
      <c r="Q5" s="9">
        <f t="shared" si="179"/>
        <v>0</v>
      </c>
      <c r="S5">
        <f t="shared" si="180"/>
        <v>0</v>
      </c>
      <c r="T5" s="9">
        <f t="shared" si="181"/>
        <v>0</v>
      </c>
      <c r="V5">
        <f t="shared" si="182"/>
        <v>0</v>
      </c>
      <c r="W5">
        <f t="shared" si="18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78"/>
        <v>0</v>
      </c>
      <c r="Q6" s="9">
        <f t="shared" si="179"/>
        <v>0</v>
      </c>
      <c r="S6">
        <f t="shared" si="180"/>
        <v>0</v>
      </c>
      <c r="T6" s="9">
        <f t="shared" si="181"/>
        <v>0</v>
      </c>
      <c r="V6">
        <f t="shared" si="182"/>
        <v>0</v>
      </c>
      <c r="W6">
        <f t="shared" si="18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78"/>
        <v>0</v>
      </c>
      <c r="Q7" s="9">
        <f t="shared" si="179"/>
        <v>0</v>
      </c>
      <c r="S7">
        <f t="shared" si="180"/>
        <v>0</v>
      </c>
      <c r="T7" s="9">
        <f t="shared" si="181"/>
        <v>0</v>
      </c>
      <c r="V7">
        <f t="shared" si="182"/>
        <v>0</v>
      </c>
      <c r="W7">
        <f t="shared" si="18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78"/>
        <v>0</v>
      </c>
      <c r="Q8" s="9">
        <f t="shared" si="179"/>
        <v>0</v>
      </c>
      <c r="S8">
        <f t="shared" si="180"/>
        <v>0</v>
      </c>
      <c r="T8" s="9">
        <f t="shared" si="181"/>
        <v>0</v>
      </c>
      <c r="V8">
        <f t="shared" si="182"/>
        <v>0</v>
      </c>
      <c r="W8">
        <f t="shared" si="18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78"/>
        <v>0</v>
      </c>
      <c r="Q9" s="9">
        <f t="shared" si="179"/>
        <v>0</v>
      </c>
      <c r="S9">
        <f t="shared" si="180"/>
        <v>0</v>
      </c>
      <c r="T9" s="9">
        <f t="shared" si="181"/>
        <v>0</v>
      </c>
      <c r="V9">
        <f t="shared" si="182"/>
        <v>0</v>
      </c>
      <c r="W9">
        <f t="shared" si="18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6" si="184">HEX2DEC(_xlfn.CONCAT(G10))</f>
        <v>0</v>
      </c>
      <c r="Q10" s="9">
        <f t="shared" ref="Q10:Q26" si="185">HEX2DEC(_xlfn.CONCAT(G10))/1000</f>
        <v>0</v>
      </c>
      <c r="S10">
        <f t="shared" ref="S10:S26" si="186">HEX2DEC(_xlfn.CONCAT(H10,G10))</f>
        <v>0</v>
      </c>
      <c r="T10" s="9">
        <f t="shared" ref="T10:T26" si="187">HEX2DEC(_xlfn.CONCAT(H10,G10))/1000</f>
        <v>0</v>
      </c>
      <c r="V10">
        <f t="shared" ref="V10:V26" si="188">HEX2DEC(_xlfn.CONCAT(H10))</f>
        <v>0</v>
      </c>
      <c r="W10">
        <f t="shared" ref="W10:W26" si="189">HEX2DEC(_xlfn.CONCAT(H10))/1000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84"/>
        <v>0</v>
      </c>
      <c r="Q11" s="9">
        <f t="shared" si="185"/>
        <v>0</v>
      </c>
      <c r="S11">
        <f t="shared" si="186"/>
        <v>0</v>
      </c>
      <c r="T11" s="9">
        <f t="shared" si="187"/>
        <v>0</v>
      </c>
      <c r="V11">
        <f t="shared" si="188"/>
        <v>0</v>
      </c>
      <c r="W11">
        <f t="shared" si="189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84"/>
        <v>0</v>
      </c>
      <c r="Q12" s="9">
        <f t="shared" si="185"/>
        <v>0</v>
      </c>
      <c r="S12">
        <f t="shared" si="186"/>
        <v>0</v>
      </c>
      <c r="T12" s="9">
        <f t="shared" si="187"/>
        <v>0</v>
      </c>
      <c r="V12">
        <f t="shared" si="188"/>
        <v>0</v>
      </c>
      <c r="W12">
        <f t="shared" si="189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84"/>
        <v>0</v>
      </c>
      <c r="Q13" s="9">
        <f t="shared" si="185"/>
        <v>0</v>
      </c>
      <c r="S13">
        <f t="shared" si="186"/>
        <v>0</v>
      </c>
      <c r="T13" s="9">
        <f t="shared" si="187"/>
        <v>0</v>
      </c>
      <c r="V13">
        <f t="shared" si="188"/>
        <v>0</v>
      </c>
      <c r="W13">
        <f t="shared" si="189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84"/>
        <v>0</v>
      </c>
      <c r="Q14" s="9">
        <f t="shared" si="185"/>
        <v>0</v>
      </c>
      <c r="S14">
        <f t="shared" si="186"/>
        <v>0</v>
      </c>
      <c r="T14" s="9">
        <f t="shared" si="187"/>
        <v>0</v>
      </c>
      <c r="V14">
        <f t="shared" si="188"/>
        <v>0</v>
      </c>
      <c r="W14">
        <f t="shared" si="189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84"/>
        <v>0</v>
      </c>
      <c r="Q15" s="9">
        <f t="shared" si="185"/>
        <v>0</v>
      </c>
      <c r="S15">
        <f t="shared" si="186"/>
        <v>0</v>
      </c>
      <c r="T15" s="9">
        <f t="shared" si="187"/>
        <v>0</v>
      </c>
      <c r="V15">
        <f t="shared" si="188"/>
        <v>0</v>
      </c>
      <c r="W15">
        <f t="shared" si="189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84"/>
        <v>0</v>
      </c>
      <c r="Q16" s="9">
        <f t="shared" si="185"/>
        <v>0</v>
      </c>
      <c r="S16">
        <f t="shared" si="186"/>
        <v>0</v>
      </c>
      <c r="T16" s="9">
        <f t="shared" si="187"/>
        <v>0</v>
      </c>
      <c r="V16">
        <f t="shared" si="188"/>
        <v>0</v>
      </c>
      <c r="W16">
        <f t="shared" si="189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84"/>
        <v>0</v>
      </c>
      <c r="Q17" s="9">
        <f t="shared" si="185"/>
        <v>0</v>
      </c>
      <c r="S17">
        <f t="shared" si="186"/>
        <v>0</v>
      </c>
      <c r="T17" s="9">
        <f t="shared" si="187"/>
        <v>0</v>
      </c>
      <c r="V17">
        <f t="shared" si="188"/>
        <v>0</v>
      </c>
      <c r="W17">
        <f t="shared" si="189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84"/>
        <v>0</v>
      </c>
      <c r="Q18" s="9">
        <f t="shared" si="185"/>
        <v>0</v>
      </c>
      <c r="S18">
        <f t="shared" si="186"/>
        <v>0</v>
      </c>
      <c r="T18" s="9">
        <f t="shared" si="187"/>
        <v>0</v>
      </c>
      <c r="V18">
        <f t="shared" si="188"/>
        <v>0</v>
      </c>
      <c r="W18">
        <f t="shared" si="189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84"/>
        <v>0</v>
      </c>
      <c r="Q19" s="9">
        <f t="shared" si="185"/>
        <v>0</v>
      </c>
      <c r="S19">
        <f t="shared" si="186"/>
        <v>0</v>
      </c>
      <c r="T19" s="9">
        <f t="shared" si="187"/>
        <v>0</v>
      </c>
      <c r="V19">
        <f t="shared" si="188"/>
        <v>0</v>
      </c>
      <c r="W19">
        <f t="shared" si="189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84"/>
        <v>0</v>
      </c>
      <c r="Q20" s="9">
        <f t="shared" si="185"/>
        <v>0</v>
      </c>
      <c r="S20">
        <f t="shared" si="186"/>
        <v>0</v>
      </c>
      <c r="T20" s="9">
        <f t="shared" si="187"/>
        <v>0</v>
      </c>
      <c r="V20">
        <f t="shared" si="188"/>
        <v>0</v>
      </c>
      <c r="W20">
        <f t="shared" si="189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84"/>
        <v>0</v>
      </c>
      <c r="Q21" s="9">
        <f t="shared" si="185"/>
        <v>0</v>
      </c>
      <c r="S21">
        <f t="shared" si="186"/>
        <v>0</v>
      </c>
      <c r="T21" s="9">
        <f t="shared" si="187"/>
        <v>0</v>
      </c>
      <c r="V21">
        <f t="shared" si="188"/>
        <v>0</v>
      </c>
      <c r="W21">
        <f t="shared" si="189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84"/>
        <v>0</v>
      </c>
      <c r="Q22" s="9">
        <f t="shared" si="185"/>
        <v>0</v>
      </c>
      <c r="S22">
        <f t="shared" si="186"/>
        <v>0</v>
      </c>
      <c r="T22" s="9">
        <f t="shared" si="187"/>
        <v>0</v>
      </c>
      <c r="V22">
        <f t="shared" si="188"/>
        <v>0</v>
      </c>
      <c r="W22">
        <f t="shared" si="189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84"/>
        <v>0</v>
      </c>
      <c r="Q23" s="9">
        <f t="shared" si="185"/>
        <v>0</v>
      </c>
      <c r="S23">
        <f t="shared" si="186"/>
        <v>0</v>
      </c>
      <c r="T23" s="9">
        <f t="shared" si="187"/>
        <v>0</v>
      </c>
      <c r="V23">
        <f t="shared" si="188"/>
        <v>0</v>
      </c>
      <c r="W23">
        <f t="shared" si="189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84"/>
        <v>0</v>
      </c>
      <c r="Q24" s="9">
        <f t="shared" si="185"/>
        <v>0</v>
      </c>
      <c r="S24">
        <f t="shared" si="186"/>
        <v>0</v>
      </c>
      <c r="T24" s="9">
        <f t="shared" si="187"/>
        <v>0</v>
      </c>
      <c r="V24">
        <f t="shared" si="188"/>
        <v>0</v>
      </c>
      <c r="W24">
        <f t="shared" si="189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84"/>
        <v>0</v>
      </c>
      <c r="Q25" s="9">
        <f t="shared" si="185"/>
        <v>0</v>
      </c>
      <c r="S25">
        <f t="shared" si="186"/>
        <v>0</v>
      </c>
      <c r="T25" s="9">
        <f t="shared" si="187"/>
        <v>0</v>
      </c>
      <c r="V25">
        <f t="shared" si="188"/>
        <v>0</v>
      </c>
      <c r="W25">
        <f t="shared" si="189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84"/>
        <v>0</v>
      </c>
      <c r="Q26" s="9">
        <f t="shared" si="185"/>
        <v>0</v>
      </c>
      <c r="S26">
        <f t="shared" si="186"/>
        <v>0</v>
      </c>
      <c r="T26" s="9">
        <f t="shared" si="187"/>
        <v>0</v>
      </c>
      <c r="V26">
        <f t="shared" si="188"/>
        <v>0</v>
      </c>
      <c r="W26">
        <f t="shared" si="18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B0088-0043-4CA3-B057-00E500C200E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90">HEX2DEC(_xlfn.CONCAT(H2,G2))</f>
        <v>0</v>
      </c>
      <c r="R2">
        <f t="shared" ref="R2:R9" si="191">HEX2DEC(J2)</f>
        <v>0</v>
      </c>
      <c r="S2">
        <f t="shared" ref="S2:S9" si="192">HEX2DEC(K2)</f>
        <v>0</v>
      </c>
      <c r="T2">
        <f t="shared" ref="T2:T9" si="193">HEX2DEC(L2)</f>
        <v>0</v>
      </c>
      <c r="U2">
        <f t="shared" ref="U2:U9" si="194">HEX2DEC(M2)</f>
        <v>0</v>
      </c>
      <c r="V2">
        <f t="shared" ref="V2:V9" si="195">HEX2DEC(N2)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90"/>
        <v>0</v>
      </c>
      <c r="R3">
        <f t="shared" si="191"/>
        <v>0</v>
      </c>
      <c r="S3">
        <f t="shared" si="192"/>
        <v>0</v>
      </c>
      <c r="T3">
        <f t="shared" si="193"/>
        <v>0</v>
      </c>
      <c r="U3">
        <f t="shared" si="194"/>
        <v>0</v>
      </c>
      <c r="V3">
        <f t="shared" si="19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90"/>
        <v>0</v>
      </c>
      <c r="R4">
        <f t="shared" si="191"/>
        <v>0</v>
      </c>
      <c r="S4">
        <f t="shared" si="192"/>
        <v>0</v>
      </c>
      <c r="T4">
        <f t="shared" si="193"/>
        <v>0</v>
      </c>
      <c r="U4">
        <f t="shared" si="194"/>
        <v>0</v>
      </c>
      <c r="V4">
        <f t="shared" si="19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90"/>
        <v>0</v>
      </c>
      <c r="R5">
        <f t="shared" si="191"/>
        <v>0</v>
      </c>
      <c r="S5">
        <f t="shared" si="192"/>
        <v>0</v>
      </c>
      <c r="T5">
        <f t="shared" si="193"/>
        <v>0</v>
      </c>
      <c r="U5">
        <f t="shared" si="194"/>
        <v>0</v>
      </c>
      <c r="V5">
        <f t="shared" si="19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90"/>
        <v>0</v>
      </c>
      <c r="R6">
        <f t="shared" si="191"/>
        <v>0</v>
      </c>
      <c r="S6">
        <f t="shared" si="192"/>
        <v>0</v>
      </c>
      <c r="T6">
        <f t="shared" si="193"/>
        <v>0</v>
      </c>
      <c r="U6">
        <f t="shared" si="194"/>
        <v>0</v>
      </c>
      <c r="V6">
        <f t="shared" si="19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90"/>
        <v>0</v>
      </c>
      <c r="R7">
        <f t="shared" si="191"/>
        <v>0</v>
      </c>
      <c r="S7">
        <f t="shared" si="192"/>
        <v>0</v>
      </c>
      <c r="T7">
        <f t="shared" si="193"/>
        <v>0</v>
      </c>
      <c r="U7">
        <f t="shared" si="194"/>
        <v>0</v>
      </c>
      <c r="V7">
        <f t="shared" si="19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90"/>
        <v>0</v>
      </c>
      <c r="R8">
        <f t="shared" si="191"/>
        <v>0</v>
      </c>
      <c r="S8">
        <f t="shared" si="192"/>
        <v>0</v>
      </c>
      <c r="T8">
        <f t="shared" si="193"/>
        <v>0</v>
      </c>
      <c r="U8">
        <f t="shared" si="194"/>
        <v>0</v>
      </c>
      <c r="V8">
        <f t="shared" si="19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90"/>
        <v>0</v>
      </c>
      <c r="R9">
        <f t="shared" si="191"/>
        <v>0</v>
      </c>
      <c r="S9">
        <f t="shared" si="192"/>
        <v>0</v>
      </c>
      <c r="T9">
        <f t="shared" si="193"/>
        <v>0</v>
      </c>
      <c r="U9">
        <f t="shared" si="194"/>
        <v>0</v>
      </c>
      <c r="V9">
        <f t="shared" si="19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7" si="196">HEX2DEC(_xlfn.CONCAT(H10,G10))</f>
        <v>0</v>
      </c>
      <c r="R10">
        <f t="shared" ref="R10:R27" si="197">HEX2DEC(J10)</f>
        <v>0</v>
      </c>
      <c r="S10">
        <f t="shared" ref="S10:S27" si="198">HEX2DEC(K10)</f>
        <v>0</v>
      </c>
      <c r="T10">
        <f t="shared" ref="T10:T27" si="199">HEX2DEC(L10)</f>
        <v>0</v>
      </c>
      <c r="U10">
        <f t="shared" ref="U10:U27" si="200">HEX2DEC(M10)</f>
        <v>0</v>
      </c>
      <c r="V10">
        <f t="shared" ref="V10:V27" si="201">HEX2DEC(N10)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96"/>
        <v>0</v>
      </c>
      <c r="R11">
        <f t="shared" si="197"/>
        <v>0</v>
      </c>
      <c r="S11">
        <f t="shared" si="198"/>
        <v>0</v>
      </c>
      <c r="T11">
        <f t="shared" si="199"/>
        <v>0</v>
      </c>
      <c r="U11">
        <f t="shared" si="200"/>
        <v>0</v>
      </c>
      <c r="V11">
        <f t="shared" si="20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96"/>
        <v>0</v>
      </c>
      <c r="R12">
        <f t="shared" si="197"/>
        <v>0</v>
      </c>
      <c r="S12">
        <f t="shared" si="198"/>
        <v>0</v>
      </c>
      <c r="T12">
        <f t="shared" si="199"/>
        <v>0</v>
      </c>
      <c r="U12">
        <f t="shared" si="200"/>
        <v>0</v>
      </c>
      <c r="V12">
        <f t="shared" si="20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96"/>
        <v>0</v>
      </c>
      <c r="R13">
        <f t="shared" si="197"/>
        <v>0</v>
      </c>
      <c r="S13">
        <f t="shared" si="198"/>
        <v>0</v>
      </c>
      <c r="T13">
        <f t="shared" si="199"/>
        <v>0</v>
      </c>
      <c r="U13">
        <f t="shared" si="200"/>
        <v>0</v>
      </c>
      <c r="V13">
        <f t="shared" si="20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96"/>
        <v>0</v>
      </c>
      <c r="R14">
        <f t="shared" si="197"/>
        <v>0</v>
      </c>
      <c r="S14">
        <f t="shared" si="198"/>
        <v>0</v>
      </c>
      <c r="T14">
        <f t="shared" si="199"/>
        <v>0</v>
      </c>
      <c r="U14">
        <f t="shared" si="200"/>
        <v>0</v>
      </c>
      <c r="V14">
        <f t="shared" si="20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96"/>
        <v>0</v>
      </c>
      <c r="R15">
        <f t="shared" si="197"/>
        <v>0</v>
      </c>
      <c r="S15">
        <f t="shared" si="198"/>
        <v>0</v>
      </c>
      <c r="T15">
        <f t="shared" si="199"/>
        <v>0</v>
      </c>
      <c r="U15">
        <f t="shared" si="200"/>
        <v>0</v>
      </c>
      <c r="V15">
        <f t="shared" si="20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96"/>
        <v>0</v>
      </c>
      <c r="R16">
        <f t="shared" si="197"/>
        <v>0</v>
      </c>
      <c r="S16">
        <f t="shared" si="198"/>
        <v>0</v>
      </c>
      <c r="T16">
        <f t="shared" si="199"/>
        <v>0</v>
      </c>
      <c r="U16">
        <f t="shared" si="200"/>
        <v>0</v>
      </c>
      <c r="V16">
        <f t="shared" si="20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96"/>
        <v>0</v>
      </c>
      <c r="R17">
        <f t="shared" si="197"/>
        <v>0</v>
      </c>
      <c r="S17">
        <f t="shared" si="198"/>
        <v>0</v>
      </c>
      <c r="T17">
        <f t="shared" si="199"/>
        <v>0</v>
      </c>
      <c r="U17">
        <f t="shared" si="200"/>
        <v>0</v>
      </c>
      <c r="V17">
        <f t="shared" si="20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96"/>
        <v>0</v>
      </c>
      <c r="R18">
        <f t="shared" si="197"/>
        <v>0</v>
      </c>
      <c r="S18">
        <f t="shared" si="198"/>
        <v>0</v>
      </c>
      <c r="T18">
        <f t="shared" si="199"/>
        <v>0</v>
      </c>
      <c r="U18">
        <f t="shared" si="200"/>
        <v>0</v>
      </c>
      <c r="V18">
        <f t="shared" si="20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96"/>
        <v>0</v>
      </c>
      <c r="R19">
        <f t="shared" si="197"/>
        <v>0</v>
      </c>
      <c r="S19">
        <f t="shared" si="198"/>
        <v>0</v>
      </c>
      <c r="T19">
        <f t="shared" si="199"/>
        <v>0</v>
      </c>
      <c r="U19">
        <f t="shared" si="200"/>
        <v>0</v>
      </c>
      <c r="V19">
        <f t="shared" si="20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96"/>
        <v>0</v>
      </c>
      <c r="R20">
        <f t="shared" si="197"/>
        <v>0</v>
      </c>
      <c r="S20">
        <f t="shared" si="198"/>
        <v>0</v>
      </c>
      <c r="T20">
        <f t="shared" si="199"/>
        <v>0</v>
      </c>
      <c r="U20">
        <f t="shared" si="200"/>
        <v>0</v>
      </c>
      <c r="V20">
        <f t="shared" si="20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96"/>
        <v>0</v>
      </c>
      <c r="R21">
        <f t="shared" si="197"/>
        <v>0</v>
      </c>
      <c r="S21">
        <f t="shared" si="198"/>
        <v>0</v>
      </c>
      <c r="T21">
        <f t="shared" si="199"/>
        <v>0</v>
      </c>
      <c r="U21">
        <f t="shared" si="200"/>
        <v>0</v>
      </c>
      <c r="V21">
        <f t="shared" si="20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96"/>
        <v>0</v>
      </c>
      <c r="R22">
        <f t="shared" si="197"/>
        <v>0</v>
      </c>
      <c r="S22">
        <f t="shared" si="198"/>
        <v>0</v>
      </c>
      <c r="T22">
        <f t="shared" si="199"/>
        <v>0</v>
      </c>
      <c r="U22">
        <f t="shared" si="200"/>
        <v>0</v>
      </c>
      <c r="V22">
        <f t="shared" si="20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96"/>
        <v>0</v>
      </c>
      <c r="R23">
        <f t="shared" si="197"/>
        <v>0</v>
      </c>
      <c r="S23">
        <f t="shared" si="198"/>
        <v>0</v>
      </c>
      <c r="T23">
        <f t="shared" si="199"/>
        <v>0</v>
      </c>
      <c r="U23">
        <f t="shared" si="200"/>
        <v>0</v>
      </c>
      <c r="V23">
        <f t="shared" si="20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96"/>
        <v>0</v>
      </c>
      <c r="R24">
        <f t="shared" si="197"/>
        <v>0</v>
      </c>
      <c r="S24">
        <f t="shared" si="198"/>
        <v>0</v>
      </c>
      <c r="T24">
        <f t="shared" si="199"/>
        <v>0</v>
      </c>
      <c r="U24">
        <f t="shared" si="200"/>
        <v>0</v>
      </c>
      <c r="V24">
        <f t="shared" si="20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96"/>
        <v>0</v>
      </c>
      <c r="R25">
        <f t="shared" si="197"/>
        <v>0</v>
      </c>
      <c r="S25">
        <f t="shared" si="198"/>
        <v>0</v>
      </c>
      <c r="T25">
        <f t="shared" si="199"/>
        <v>0</v>
      </c>
      <c r="U25">
        <f t="shared" si="200"/>
        <v>0</v>
      </c>
      <c r="V25">
        <f t="shared" si="20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96"/>
        <v>0</v>
      </c>
      <c r="R26">
        <f t="shared" si="197"/>
        <v>0</v>
      </c>
      <c r="S26">
        <f t="shared" si="198"/>
        <v>0</v>
      </c>
      <c r="T26">
        <f t="shared" si="199"/>
        <v>0</v>
      </c>
      <c r="U26">
        <f t="shared" si="200"/>
        <v>0</v>
      </c>
      <c r="V26">
        <f t="shared" si="20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96"/>
        <v>0</v>
      </c>
      <c r="R27">
        <f t="shared" si="197"/>
        <v>0</v>
      </c>
      <c r="S27">
        <f t="shared" si="198"/>
        <v>0</v>
      </c>
      <c r="T27">
        <f t="shared" si="199"/>
        <v>0</v>
      </c>
      <c r="U27">
        <f t="shared" si="200"/>
        <v>0</v>
      </c>
      <c r="V27">
        <f t="shared" si="20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D0017-00ED-4C31-BA67-00D9008100C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202">HEX2DEC(J2)</f>
        <v>0</v>
      </c>
      <c r="Q2">
        <f t="shared" ref="Q2:Q4" si="203">HEX2DEC(K2)</f>
        <v>0</v>
      </c>
      <c r="R2">
        <f t="shared" ref="R2:R4" si="204">HEX2DEC(L2)</f>
        <v>0</v>
      </c>
      <c r="S2">
        <f t="shared" ref="S2:S4" si="205">HEX2DEC(M2)</f>
        <v>0</v>
      </c>
      <c r="U2">
        <f t="shared" ref="U2:U4" si="206">HEX2DEC(_xlfn.CONCAT(M2,L2,K2,J2))/1000</f>
        <v>0</v>
      </c>
      <c r="V2">
        <f t="shared" ref="V2:V4" si="207">HEX2DEC(_xlfn.CONCAT(M2,L2))/1000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202"/>
        <v>0</v>
      </c>
      <c r="Q3">
        <f t="shared" si="203"/>
        <v>0</v>
      </c>
      <c r="R3">
        <f t="shared" si="204"/>
        <v>0</v>
      </c>
      <c r="S3">
        <f t="shared" si="205"/>
        <v>0</v>
      </c>
      <c r="U3">
        <f t="shared" si="206"/>
        <v>0</v>
      </c>
      <c r="V3">
        <f t="shared" si="207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202"/>
        <v>0</v>
      </c>
      <c r="Q4">
        <f t="shared" si="203"/>
        <v>0</v>
      </c>
      <c r="R4">
        <f t="shared" si="204"/>
        <v>0</v>
      </c>
      <c r="S4">
        <f t="shared" si="205"/>
        <v>0</v>
      </c>
      <c r="U4">
        <f t="shared" si="206"/>
        <v>0</v>
      </c>
      <c r="V4">
        <f t="shared" si="207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CE0082-0053-46B6-B7F5-0025006A001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D009F-0005-4483-8A67-007B00C0009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28</v>
      </c>
      <c r="B3" s="2" t="s">
        <v>82</v>
      </c>
      <c r="C3" s="2" t="s">
        <v>83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 t="str">
        <f/>
        <v/>
      </c>
    </row>
    <row r="7" ht="14.25">
      <c r="A7" s="1" t="e">
        <f/>
        <v>#N/A</v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2024-09-25T10:16:45Z</dcterms:modified>
</cp:coreProperties>
</file>