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owa.gov.state.ia.us\data\DNR_FSH_Spirit_Lake\Management\Commercial Fishing\"/>
    </mc:Choice>
  </mc:AlternateContent>
  <bookViews>
    <workbookView xWindow="0" yWindow="0" windowWidth="25125" windowHeight="14100"/>
  </bookViews>
  <sheets>
    <sheet name="Catch Records" sheetId="1" r:id="rId1"/>
    <sheet name="Harvest History" sheetId="2" r:id="rId2"/>
    <sheet name="Harvest History Chart" sheetId="4" r:id="rId3"/>
    <sheet name="Effort" sheetId="3" r:id="rId4"/>
    <sheet name="Catch Effort" sheetId="5" r:id="rId5"/>
  </sheets>
  <definedNames>
    <definedName name="_xlnm._FilterDatabase" localSheetId="0" hidden="1">'Catch Records'!$A$1:$F$4522</definedName>
  </definedNames>
  <calcPr calcId="162913"/>
  <pivotCaches>
    <pivotCache cacheId="12" r:id="rId6"/>
    <pivotCache cacheId="22" r:id="rId7"/>
  </pivotCaches>
</workbook>
</file>

<file path=xl/calcChain.xml><?xml version="1.0" encoding="utf-8"?>
<calcChain xmlns="http://schemas.openxmlformats.org/spreadsheetml/2006/main">
  <c r="C4562" i="1" l="1"/>
  <c r="D4562" i="1"/>
  <c r="A4572" i="1"/>
  <c r="B4572" i="1"/>
  <c r="A4573" i="1"/>
  <c r="B4573" i="1"/>
  <c r="D4573" i="1" s="1"/>
  <c r="A4575" i="1"/>
  <c r="B4575" i="1"/>
  <c r="A4576" i="1"/>
  <c r="B4576" i="1"/>
  <c r="A4578" i="1"/>
  <c r="B4578" i="1"/>
  <c r="A4579" i="1"/>
  <c r="B4579" i="1"/>
  <c r="A4581" i="1"/>
  <c r="B4581" i="1"/>
  <c r="A4582" i="1"/>
  <c r="B4582" i="1"/>
  <c r="C4583" i="1"/>
  <c r="A4584" i="1"/>
  <c r="B4584" i="1"/>
  <c r="A4585" i="1"/>
  <c r="B4585" i="1"/>
  <c r="A4587" i="1"/>
  <c r="B4587" i="1"/>
  <c r="A4588" i="1"/>
  <c r="B4588" i="1"/>
  <c r="A4590" i="1"/>
  <c r="B4590" i="1"/>
  <c r="A4591" i="1"/>
  <c r="B4591" i="1"/>
  <c r="A4593" i="1"/>
  <c r="B4593" i="1"/>
  <c r="A4594" i="1"/>
  <c r="B4594" i="1"/>
  <c r="A4596" i="1"/>
  <c r="B4596" i="1"/>
  <c r="A4597" i="1"/>
  <c r="B4597" i="1"/>
  <c r="A4599" i="1"/>
  <c r="B4599" i="1"/>
  <c r="A4600" i="1"/>
  <c r="B4600" i="1"/>
  <c r="A4602" i="1"/>
  <c r="B4602" i="1"/>
  <c r="A4603" i="1"/>
  <c r="B4603" i="1"/>
  <c r="A4605" i="1"/>
  <c r="B4605" i="1"/>
  <c r="A4606" i="1"/>
  <c r="B4606" i="1"/>
  <c r="A4608" i="1"/>
  <c r="B4608" i="1"/>
  <c r="A4609" i="1"/>
  <c r="B4609" i="1"/>
  <c r="A4611" i="1"/>
  <c r="B4611" i="1"/>
  <c r="A4612" i="1"/>
  <c r="B4612" i="1"/>
  <c r="A4614" i="1"/>
  <c r="B4614" i="1"/>
  <c r="A4615" i="1"/>
  <c r="B4615" i="1"/>
  <c r="A4617" i="1"/>
  <c r="B4617" i="1"/>
  <c r="A4618" i="1"/>
  <c r="B4618" i="1"/>
  <c r="A4620" i="1"/>
  <c r="B4620" i="1"/>
  <c r="A4621" i="1"/>
  <c r="B4621" i="1"/>
  <c r="D4621" i="1" s="1"/>
  <c r="A4623" i="1"/>
  <c r="B4623" i="1"/>
  <c r="A4624" i="1"/>
  <c r="B4624" i="1"/>
  <c r="A4626" i="1"/>
  <c r="B4626" i="1"/>
  <c r="A4627" i="1"/>
  <c r="B4627" i="1"/>
  <c r="A4629" i="1"/>
  <c r="B4629" i="1"/>
  <c r="A4630" i="1"/>
  <c r="B4630" i="1"/>
  <c r="D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D4641" i="1" s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D4651" i="1" s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D4659" i="1" s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D4669" i="1" s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D4679" i="1" s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C4687" i="1" s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D4699" i="1" s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D4707" i="1" s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C4715" i="1" s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D4727" i="1" s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C4734" i="1" s="1"/>
  <c r="A4735" i="1"/>
  <c r="B4735" i="1"/>
  <c r="A4736" i="1"/>
  <c r="B4736" i="1"/>
  <c r="A4737" i="1"/>
  <c r="B4737" i="1"/>
  <c r="A4738" i="1"/>
  <c r="B4738" i="1"/>
  <c r="C4738" i="1" s="1"/>
  <c r="A4739" i="1"/>
  <c r="B4739" i="1"/>
  <c r="A4740" i="1"/>
  <c r="B4740" i="1"/>
  <c r="C4740" i="1" s="1"/>
  <c r="A4741" i="1"/>
  <c r="B4741" i="1"/>
  <c r="A4742" i="1"/>
  <c r="B4742" i="1"/>
  <c r="C4742" i="1" s="1"/>
  <c r="A4743" i="1"/>
  <c r="B4743" i="1"/>
  <c r="A4744" i="1"/>
  <c r="B4744" i="1"/>
  <c r="D4744" i="1" s="1"/>
  <c r="A4745" i="1"/>
  <c r="B4745" i="1"/>
  <c r="A4746" i="1"/>
  <c r="B4746" i="1"/>
  <c r="D4746" i="1" s="1"/>
  <c r="A4747" i="1"/>
  <c r="B4747" i="1"/>
  <c r="A4748" i="1"/>
  <c r="B4748" i="1"/>
  <c r="C4748" i="1" s="1"/>
  <c r="A4749" i="1"/>
  <c r="B4749" i="1"/>
  <c r="A4750" i="1"/>
  <c r="B4750" i="1"/>
  <c r="A4751" i="1"/>
  <c r="B4751" i="1"/>
  <c r="A4752" i="1"/>
  <c r="B4752" i="1"/>
  <c r="D4752" i="1" s="1"/>
  <c r="A4753" i="1"/>
  <c r="B4753" i="1"/>
  <c r="D4753" i="1" s="1"/>
  <c r="A4754" i="1"/>
  <c r="B4754" i="1"/>
  <c r="C4754" i="1" s="1"/>
  <c r="A4755" i="1"/>
  <c r="B4755" i="1"/>
  <c r="A4756" i="1"/>
  <c r="B4756" i="1"/>
  <c r="C4756" i="1" s="1"/>
  <c r="A4757" i="1"/>
  <c r="B4757" i="1"/>
  <c r="A4758" i="1"/>
  <c r="B4758" i="1"/>
  <c r="C4758" i="1" s="1"/>
  <c r="A4759" i="1"/>
  <c r="B4759" i="1"/>
  <c r="A4760" i="1"/>
  <c r="B4760" i="1"/>
  <c r="D4760" i="1" s="1"/>
  <c r="A4761" i="1"/>
  <c r="B4761" i="1"/>
  <c r="A4762" i="1"/>
  <c r="B4762" i="1"/>
  <c r="C4762" i="1" s="1"/>
  <c r="A4763" i="1"/>
  <c r="B4763" i="1"/>
  <c r="A4764" i="1"/>
  <c r="B4764" i="1"/>
  <c r="D4764" i="1" s="1"/>
  <c r="A4765" i="1"/>
  <c r="B4765" i="1"/>
  <c r="A4766" i="1"/>
  <c r="B4766" i="1"/>
  <c r="C4766" i="1" s="1"/>
  <c r="A4767" i="1"/>
  <c r="B4767" i="1"/>
  <c r="D4767" i="1" s="1"/>
  <c r="A4768" i="1"/>
  <c r="B4768" i="1"/>
  <c r="A4769" i="1"/>
  <c r="B4769" i="1"/>
  <c r="A4770" i="1"/>
  <c r="B4770" i="1"/>
  <c r="C4770" i="1" s="1"/>
  <c r="A4771" i="1"/>
  <c r="B4771" i="1"/>
  <c r="A4772" i="1"/>
  <c r="B4772" i="1"/>
  <c r="C4772" i="1" s="1"/>
  <c r="A4773" i="1"/>
  <c r="B4773" i="1"/>
  <c r="A4774" i="1"/>
  <c r="B4774" i="1"/>
  <c r="C4774" i="1" s="1"/>
  <c r="A4775" i="1"/>
  <c r="B4775" i="1"/>
  <c r="A4776" i="1"/>
  <c r="B4776" i="1"/>
  <c r="D4776" i="1" s="1"/>
  <c r="A4777" i="1"/>
  <c r="B4777" i="1"/>
  <c r="D4777" i="1" s="1"/>
  <c r="A4778" i="1"/>
  <c r="B4778" i="1"/>
  <c r="D4778" i="1" s="1"/>
  <c r="A4779" i="1"/>
  <c r="B4779" i="1"/>
  <c r="A4780" i="1"/>
  <c r="B4780" i="1"/>
  <c r="C4780" i="1" s="1"/>
  <c r="A4781" i="1"/>
  <c r="B4781" i="1"/>
  <c r="D4781" i="1" s="1"/>
  <c r="A4782" i="1"/>
  <c r="B4782" i="1"/>
  <c r="A4783" i="1"/>
  <c r="B4783" i="1"/>
  <c r="A4784" i="1"/>
  <c r="B4784" i="1"/>
  <c r="D4784" i="1" s="1"/>
  <c r="A4785" i="1"/>
  <c r="B4785" i="1"/>
  <c r="A4786" i="1"/>
  <c r="B4786" i="1"/>
  <c r="C4786" i="1" s="1"/>
  <c r="A4787" i="1"/>
  <c r="B4787" i="1"/>
  <c r="A4788" i="1"/>
  <c r="B4788" i="1"/>
  <c r="C4788" i="1" s="1"/>
  <c r="A4789" i="1"/>
  <c r="B4789" i="1"/>
  <c r="A4790" i="1"/>
  <c r="B4790" i="1"/>
  <c r="C4790" i="1" s="1"/>
  <c r="A4791" i="1"/>
  <c r="B4791" i="1"/>
  <c r="D4791" i="1" s="1"/>
  <c r="A4792" i="1"/>
  <c r="B4792" i="1"/>
  <c r="D4792" i="1" s="1"/>
  <c r="A4793" i="1"/>
  <c r="B4793" i="1"/>
  <c r="A4794" i="1"/>
  <c r="B4794" i="1"/>
  <c r="C4794" i="1" s="1"/>
  <c r="A4795" i="1"/>
  <c r="B4795" i="1"/>
  <c r="A4796" i="1"/>
  <c r="B4796" i="1"/>
  <c r="D4796" i="1" s="1"/>
  <c r="A4797" i="1"/>
  <c r="B4797" i="1"/>
  <c r="A4798" i="1"/>
  <c r="B4798" i="1"/>
  <c r="C4798" i="1" s="1"/>
  <c r="A4799" i="1"/>
  <c r="B4799" i="1"/>
  <c r="A4800" i="1"/>
  <c r="B4800" i="1"/>
  <c r="A4801" i="1"/>
  <c r="B4801" i="1"/>
  <c r="D4801" i="1" s="1"/>
  <c r="A4802" i="1"/>
  <c r="B4802" i="1"/>
  <c r="C4802" i="1" s="1"/>
  <c r="A4803" i="1"/>
  <c r="B4803" i="1"/>
  <c r="A4804" i="1"/>
  <c r="B4804" i="1"/>
  <c r="C4804" i="1" s="1"/>
  <c r="A4805" i="1"/>
  <c r="B4805" i="1"/>
  <c r="D4805" i="1" s="1"/>
  <c r="A4806" i="1"/>
  <c r="B4806" i="1"/>
  <c r="C4806" i="1" s="1"/>
  <c r="A4807" i="1"/>
  <c r="B4807" i="1"/>
  <c r="A4808" i="1"/>
  <c r="B4808" i="1"/>
  <c r="D4808" i="1" s="1"/>
  <c r="A4809" i="1"/>
  <c r="B4809" i="1"/>
  <c r="A4810" i="1"/>
  <c r="B4810" i="1"/>
  <c r="D4810" i="1" s="1"/>
  <c r="A4811" i="1"/>
  <c r="B4811" i="1"/>
  <c r="A4812" i="1"/>
  <c r="B4812" i="1"/>
  <c r="C4812" i="1" s="1"/>
  <c r="A4813" i="1"/>
  <c r="B4813" i="1"/>
  <c r="A4814" i="1"/>
  <c r="B4814" i="1"/>
  <c r="A4815" i="1"/>
  <c r="B4815" i="1"/>
  <c r="D4815" i="1" s="1"/>
  <c r="A4816" i="1"/>
  <c r="B4816" i="1"/>
  <c r="D4816" i="1" s="1"/>
  <c r="A4817" i="1"/>
  <c r="B4817" i="1"/>
  <c r="A4818" i="1"/>
  <c r="B4818" i="1"/>
  <c r="C4818" i="1" s="1"/>
  <c r="A4819" i="1"/>
  <c r="B4819" i="1"/>
  <c r="C4819" i="1" s="1"/>
  <c r="A4820" i="1"/>
  <c r="B4820" i="1"/>
  <c r="D4820" i="1" s="1"/>
  <c r="A4821" i="1"/>
  <c r="B4821" i="1"/>
  <c r="A4822" i="1"/>
  <c r="B4822" i="1"/>
  <c r="D4822" i="1" s="1"/>
  <c r="A4823" i="1"/>
  <c r="B4823" i="1"/>
  <c r="A4824" i="1"/>
  <c r="B4824" i="1"/>
  <c r="C4824" i="1" s="1"/>
  <c r="A4825" i="1"/>
  <c r="B4825" i="1"/>
  <c r="A4826" i="1"/>
  <c r="B4826" i="1"/>
  <c r="C4826" i="1" s="1"/>
  <c r="A4827" i="1"/>
  <c r="B4827" i="1"/>
  <c r="A4828" i="1"/>
  <c r="B4828" i="1"/>
  <c r="D4828" i="1" s="1"/>
  <c r="A4829" i="1"/>
  <c r="B4829" i="1"/>
  <c r="A4830" i="1"/>
  <c r="B4830" i="1"/>
  <c r="D4830" i="1" s="1"/>
  <c r="A4831" i="1"/>
  <c r="B4831" i="1"/>
  <c r="A4832" i="1"/>
  <c r="B4832" i="1"/>
  <c r="C4832" i="1" s="1"/>
  <c r="A4833" i="1"/>
  <c r="B4833" i="1"/>
  <c r="C4833" i="1" s="1"/>
  <c r="A4834" i="1"/>
  <c r="B4834" i="1"/>
  <c r="C4834" i="1" s="1"/>
  <c r="A4835" i="1"/>
  <c r="B4835" i="1"/>
  <c r="A4836" i="1"/>
  <c r="B4836" i="1"/>
  <c r="D4836" i="1" s="1"/>
  <c r="A4837" i="1"/>
  <c r="B4837" i="1"/>
  <c r="C4837" i="1" s="1"/>
  <c r="A4838" i="1"/>
  <c r="B4838" i="1"/>
  <c r="C4838" i="1" s="1"/>
  <c r="A4839" i="1"/>
  <c r="B4839" i="1"/>
  <c r="A4840" i="1"/>
  <c r="B4840" i="1"/>
  <c r="C4840" i="1" s="1"/>
  <c r="A4841" i="1"/>
  <c r="B4841" i="1"/>
  <c r="A4842" i="1"/>
  <c r="B4842" i="1"/>
  <c r="C4842" i="1" s="1"/>
  <c r="A4843" i="1"/>
  <c r="B4843" i="1"/>
  <c r="A4844" i="1"/>
  <c r="B4844" i="1"/>
  <c r="D4844" i="1" s="1"/>
  <c r="A4845" i="1"/>
  <c r="B4845" i="1"/>
  <c r="A4846" i="1"/>
  <c r="B4846" i="1"/>
  <c r="C4846" i="1" s="1"/>
  <c r="A4847" i="1"/>
  <c r="B4847" i="1"/>
  <c r="A4848" i="1"/>
  <c r="B4848" i="1"/>
  <c r="D4848" i="1" s="1"/>
  <c r="A4849" i="1"/>
  <c r="B4849" i="1"/>
  <c r="A4850" i="1"/>
  <c r="B4850" i="1"/>
  <c r="C4850" i="1" s="1"/>
  <c r="A4851" i="1"/>
  <c r="B4851" i="1"/>
  <c r="C4851" i="1" s="1"/>
  <c r="A4852" i="1"/>
  <c r="B4852" i="1"/>
  <c r="D4852" i="1" s="1"/>
  <c r="A4853" i="1"/>
  <c r="B4853" i="1"/>
  <c r="A4854" i="1"/>
  <c r="B4854" i="1"/>
  <c r="C4854" i="1" s="1"/>
  <c r="A4855" i="1"/>
  <c r="B4855" i="1"/>
  <c r="A4856" i="1"/>
  <c r="B4856" i="1"/>
  <c r="C4856" i="1" s="1"/>
  <c r="A4857" i="1"/>
  <c r="B4857" i="1"/>
  <c r="A4858" i="1"/>
  <c r="B4858" i="1"/>
  <c r="C4858" i="1" s="1"/>
  <c r="A4859" i="1"/>
  <c r="B4859" i="1"/>
  <c r="A4860" i="1"/>
  <c r="B4860" i="1"/>
  <c r="D4860" i="1" s="1"/>
  <c r="A4861" i="1"/>
  <c r="B4861" i="1"/>
  <c r="C4861" i="1" s="1"/>
  <c r="A4862" i="1"/>
  <c r="B4862" i="1"/>
  <c r="D4862" i="1" s="1"/>
  <c r="A4863" i="1"/>
  <c r="B4863" i="1"/>
  <c r="A4864" i="1"/>
  <c r="B4864" i="1"/>
  <c r="D4864" i="1" s="1"/>
  <c r="A4865" i="1"/>
  <c r="B4865" i="1"/>
  <c r="A4866" i="1"/>
  <c r="B4866" i="1"/>
  <c r="D4866" i="1" s="1"/>
  <c r="A4867" i="1"/>
  <c r="B4867" i="1"/>
  <c r="D4867" i="1" s="1"/>
  <c r="A4868" i="1"/>
  <c r="B4868" i="1"/>
  <c r="D4868" i="1" s="1"/>
  <c r="A4869" i="1"/>
  <c r="B4869" i="1"/>
  <c r="C4869" i="1" s="1"/>
  <c r="A4870" i="1"/>
  <c r="B4870" i="1"/>
  <c r="D4870" i="1" s="1"/>
  <c r="A4871" i="1"/>
  <c r="B4871" i="1"/>
  <c r="A4872" i="1"/>
  <c r="B4872" i="1"/>
  <c r="D4872" i="1" s="1"/>
  <c r="A4873" i="1"/>
  <c r="B4873" i="1"/>
  <c r="A4874" i="1"/>
  <c r="B4874" i="1"/>
  <c r="D4874" i="1" s="1"/>
  <c r="A4875" i="1"/>
  <c r="B4875" i="1"/>
  <c r="D4875" i="1" s="1"/>
  <c r="A4876" i="1"/>
  <c r="B4876" i="1"/>
  <c r="D4876" i="1" s="1"/>
  <c r="A4877" i="1"/>
  <c r="B4877" i="1"/>
  <c r="C4877" i="1" s="1"/>
  <c r="A4878" i="1"/>
  <c r="B4878" i="1"/>
  <c r="D4878" i="1" s="1"/>
  <c r="A4879" i="1"/>
  <c r="B4879" i="1"/>
  <c r="A4880" i="1"/>
  <c r="B4880" i="1"/>
  <c r="D4880" i="1" s="1"/>
  <c r="A4881" i="1"/>
  <c r="B4881" i="1"/>
  <c r="A4882" i="1"/>
  <c r="B4882" i="1"/>
  <c r="D4882" i="1" s="1"/>
  <c r="A4883" i="1"/>
  <c r="B4883" i="1"/>
  <c r="D4883" i="1" s="1"/>
  <c r="A4884" i="1"/>
  <c r="B4884" i="1"/>
  <c r="D4884" i="1" s="1"/>
  <c r="A4885" i="1"/>
  <c r="B4885" i="1"/>
  <c r="C4885" i="1" s="1"/>
  <c r="A4886" i="1"/>
  <c r="B4886" i="1"/>
  <c r="D4886" i="1" s="1"/>
  <c r="A4887" i="1"/>
  <c r="B4887" i="1"/>
  <c r="A4888" i="1"/>
  <c r="B4888" i="1"/>
  <c r="D4888" i="1" s="1"/>
  <c r="A4889" i="1"/>
  <c r="B4889" i="1"/>
  <c r="A4890" i="1"/>
  <c r="B4890" i="1"/>
  <c r="D4890" i="1" s="1"/>
  <c r="A4891" i="1"/>
  <c r="B4891" i="1"/>
  <c r="D4891" i="1" s="1"/>
  <c r="A4892" i="1"/>
  <c r="B4892" i="1"/>
  <c r="D4892" i="1" s="1"/>
  <c r="A4893" i="1"/>
  <c r="B4893" i="1"/>
  <c r="C4893" i="1" s="1"/>
  <c r="A4894" i="1"/>
  <c r="B4894" i="1"/>
  <c r="D4894" i="1" s="1"/>
  <c r="A4895" i="1"/>
  <c r="B4895" i="1"/>
  <c r="A4896" i="1"/>
  <c r="B4896" i="1"/>
  <c r="D4896" i="1" s="1"/>
  <c r="A4897" i="1"/>
  <c r="B4897" i="1"/>
  <c r="A4898" i="1"/>
  <c r="B4898" i="1"/>
  <c r="D4898" i="1" s="1"/>
  <c r="A4899" i="1"/>
  <c r="B4899" i="1"/>
  <c r="D4899" i="1" s="1"/>
  <c r="A4900" i="1"/>
  <c r="B4900" i="1"/>
  <c r="D4900" i="1" s="1"/>
  <c r="A4901" i="1"/>
  <c r="B4901" i="1"/>
  <c r="C4901" i="1" s="1"/>
  <c r="A4902" i="1"/>
  <c r="B4902" i="1"/>
  <c r="D4902" i="1" s="1"/>
  <c r="A4903" i="1"/>
  <c r="B4903" i="1"/>
  <c r="A4904" i="1"/>
  <c r="B4904" i="1"/>
  <c r="D4904" i="1" s="1"/>
  <c r="A4905" i="1"/>
  <c r="B4905" i="1"/>
  <c r="A4906" i="1"/>
  <c r="B4906" i="1"/>
  <c r="D4906" i="1" s="1"/>
  <c r="A4907" i="1"/>
  <c r="B4907" i="1"/>
  <c r="D4907" i="1" s="1"/>
  <c r="A4908" i="1"/>
  <c r="B4908" i="1"/>
  <c r="D4908" i="1" s="1"/>
  <c r="A4909" i="1"/>
  <c r="B4909" i="1"/>
  <c r="C4909" i="1" s="1"/>
  <c r="A4910" i="1"/>
  <c r="B4910" i="1"/>
  <c r="D4910" i="1" s="1"/>
  <c r="A4911" i="1"/>
  <c r="B4911" i="1"/>
  <c r="A4912" i="1"/>
  <c r="B4912" i="1"/>
  <c r="D4912" i="1" s="1"/>
  <c r="A4913" i="1"/>
  <c r="B4913" i="1"/>
  <c r="A4914" i="1"/>
  <c r="B4914" i="1"/>
  <c r="D4914" i="1" s="1"/>
  <c r="A4915" i="1"/>
  <c r="B4915" i="1"/>
  <c r="D4915" i="1" s="1"/>
  <c r="A4916" i="1"/>
  <c r="B4916" i="1"/>
  <c r="D4916" i="1" s="1"/>
  <c r="A4917" i="1"/>
  <c r="B4917" i="1"/>
  <c r="C4917" i="1" s="1"/>
  <c r="A4918" i="1"/>
  <c r="B4918" i="1"/>
  <c r="D4918" i="1" s="1"/>
  <c r="A4919" i="1"/>
  <c r="B4919" i="1"/>
  <c r="A4920" i="1"/>
  <c r="B4920" i="1"/>
  <c r="D4920" i="1" s="1"/>
  <c r="A4921" i="1"/>
  <c r="B4921" i="1"/>
  <c r="A4922" i="1"/>
  <c r="B4922" i="1"/>
  <c r="D4922" i="1" s="1"/>
  <c r="A4923" i="1"/>
  <c r="B4923" i="1"/>
  <c r="D4923" i="1" s="1"/>
  <c r="A4924" i="1"/>
  <c r="B4924" i="1"/>
  <c r="D4924" i="1" s="1"/>
  <c r="A4925" i="1"/>
  <c r="B4925" i="1"/>
  <c r="C4925" i="1" s="1"/>
  <c r="A4926" i="1"/>
  <c r="B4926" i="1"/>
  <c r="D4926" i="1" s="1"/>
  <c r="A4927" i="1"/>
  <c r="B4927" i="1"/>
  <c r="A4928" i="1"/>
  <c r="B4928" i="1"/>
  <c r="D4928" i="1" s="1"/>
  <c r="A4929" i="1"/>
  <c r="B4929" i="1"/>
  <c r="A4930" i="1"/>
  <c r="B4930" i="1"/>
  <c r="D4930" i="1" s="1"/>
  <c r="A4931" i="1"/>
  <c r="B4931" i="1"/>
  <c r="D4931" i="1" s="1"/>
  <c r="A4932" i="1"/>
  <c r="B4932" i="1"/>
  <c r="D4932" i="1" s="1"/>
  <c r="A4933" i="1"/>
  <c r="B4933" i="1"/>
  <c r="C4933" i="1" s="1"/>
  <c r="A4934" i="1"/>
  <c r="B4934" i="1"/>
  <c r="D4934" i="1" s="1"/>
  <c r="A4935" i="1"/>
  <c r="B4935" i="1"/>
  <c r="A4936" i="1"/>
  <c r="B4936" i="1"/>
  <c r="D4936" i="1" s="1"/>
  <c r="A4937" i="1"/>
  <c r="B4937" i="1"/>
  <c r="A4938" i="1"/>
  <c r="B4938" i="1"/>
  <c r="D4938" i="1" s="1"/>
  <c r="A4939" i="1"/>
  <c r="B4939" i="1"/>
  <c r="D4939" i="1" s="1"/>
  <c r="A4940" i="1"/>
  <c r="B4940" i="1"/>
  <c r="D4940" i="1" s="1"/>
  <c r="A4941" i="1"/>
  <c r="B4941" i="1"/>
  <c r="C4941" i="1" s="1"/>
  <c r="A4942" i="1"/>
  <c r="B4942" i="1"/>
  <c r="D4942" i="1" s="1"/>
  <c r="A4943" i="1"/>
  <c r="B4943" i="1"/>
  <c r="A4944" i="1"/>
  <c r="B4944" i="1"/>
  <c r="D4944" i="1" s="1"/>
  <c r="A4945" i="1"/>
  <c r="B4945" i="1"/>
  <c r="A4946" i="1"/>
  <c r="B4946" i="1"/>
  <c r="D4946" i="1" s="1"/>
  <c r="A4947" i="1"/>
  <c r="B4947" i="1"/>
  <c r="D4947" i="1" s="1"/>
  <c r="A4948" i="1"/>
  <c r="B4948" i="1"/>
  <c r="D4948" i="1" s="1"/>
  <c r="A4949" i="1"/>
  <c r="B4949" i="1"/>
  <c r="C4949" i="1" s="1"/>
  <c r="A4950" i="1"/>
  <c r="B4950" i="1"/>
  <c r="D4950" i="1" s="1"/>
  <c r="A4951" i="1"/>
  <c r="B4951" i="1"/>
  <c r="A4952" i="1"/>
  <c r="B4952" i="1"/>
  <c r="D4952" i="1" s="1"/>
  <c r="A4953" i="1"/>
  <c r="B4953" i="1"/>
  <c r="A4954" i="1"/>
  <c r="B4954" i="1"/>
  <c r="D4954" i="1" s="1"/>
  <c r="A4955" i="1"/>
  <c r="B4955" i="1"/>
  <c r="D4955" i="1" s="1"/>
  <c r="A4956" i="1"/>
  <c r="B4956" i="1"/>
  <c r="D4956" i="1" s="1"/>
  <c r="A4957" i="1"/>
  <c r="B4957" i="1"/>
  <c r="C4957" i="1" s="1"/>
  <c r="A4958" i="1"/>
  <c r="B4958" i="1"/>
  <c r="D4958" i="1" s="1"/>
  <c r="A4959" i="1"/>
  <c r="B4959" i="1"/>
  <c r="A4960" i="1"/>
  <c r="B4960" i="1"/>
  <c r="D4960" i="1" s="1"/>
  <c r="A4961" i="1"/>
  <c r="B4961" i="1"/>
  <c r="A4962" i="1"/>
  <c r="B4962" i="1"/>
  <c r="D4962" i="1" s="1"/>
  <c r="A4963" i="1"/>
  <c r="B4963" i="1"/>
  <c r="D4963" i="1" s="1"/>
  <c r="A4964" i="1"/>
  <c r="B4964" i="1"/>
  <c r="D4964" i="1" s="1"/>
  <c r="A4965" i="1"/>
  <c r="B4965" i="1"/>
  <c r="C4965" i="1" s="1"/>
  <c r="A4966" i="1"/>
  <c r="B4966" i="1"/>
  <c r="D4966" i="1" s="1"/>
  <c r="A4967" i="1"/>
  <c r="B4967" i="1"/>
  <c r="A4968" i="1"/>
  <c r="B4968" i="1"/>
  <c r="D4968" i="1" s="1"/>
  <c r="A4969" i="1"/>
  <c r="B4969" i="1"/>
  <c r="A4970" i="1"/>
  <c r="B4970" i="1"/>
  <c r="D4970" i="1" s="1"/>
  <c r="A4971" i="1"/>
  <c r="B4971" i="1"/>
  <c r="D4971" i="1" s="1"/>
  <c r="A4972" i="1"/>
  <c r="B4972" i="1"/>
  <c r="D4972" i="1" s="1"/>
  <c r="A4973" i="1"/>
  <c r="B4973" i="1"/>
  <c r="C4973" i="1" s="1"/>
  <c r="A4974" i="1"/>
  <c r="B4974" i="1"/>
  <c r="D4974" i="1" s="1"/>
  <c r="A4975" i="1"/>
  <c r="B4975" i="1"/>
  <c r="A4976" i="1"/>
  <c r="B4976" i="1"/>
  <c r="D4976" i="1" s="1"/>
  <c r="A4977" i="1"/>
  <c r="B4977" i="1"/>
  <c r="A4978" i="1"/>
  <c r="B4978" i="1"/>
  <c r="D4978" i="1" s="1"/>
  <c r="A4979" i="1"/>
  <c r="B4979" i="1"/>
  <c r="D4979" i="1" s="1"/>
  <c r="A4980" i="1"/>
  <c r="B4980" i="1"/>
  <c r="D4980" i="1" s="1"/>
  <c r="A4981" i="1"/>
  <c r="B4981" i="1"/>
  <c r="C4981" i="1" s="1"/>
  <c r="A4982" i="1"/>
  <c r="B4982" i="1"/>
  <c r="D4982" i="1" s="1"/>
  <c r="A4983" i="1"/>
  <c r="B4983" i="1"/>
  <c r="A4984" i="1"/>
  <c r="B4984" i="1"/>
  <c r="D4984" i="1" s="1"/>
  <c r="A4985" i="1"/>
  <c r="B4985" i="1"/>
  <c r="A4986" i="1"/>
  <c r="B4986" i="1"/>
  <c r="D4986" i="1" s="1"/>
  <c r="A4987" i="1"/>
  <c r="B4987" i="1"/>
  <c r="D4987" i="1" s="1"/>
  <c r="A4988" i="1"/>
  <c r="B4988" i="1"/>
  <c r="D4988" i="1" s="1"/>
  <c r="A4989" i="1"/>
  <c r="B4989" i="1"/>
  <c r="C4989" i="1" s="1"/>
  <c r="A4990" i="1"/>
  <c r="B4990" i="1"/>
  <c r="D4990" i="1" s="1"/>
  <c r="A4991" i="1"/>
  <c r="B4991" i="1"/>
  <c r="A4992" i="1"/>
  <c r="B4992" i="1"/>
  <c r="D4992" i="1" s="1"/>
  <c r="A4993" i="1"/>
  <c r="B4993" i="1"/>
  <c r="A4994" i="1"/>
  <c r="B4994" i="1"/>
  <c r="D4994" i="1" s="1"/>
  <c r="A4995" i="1"/>
  <c r="B4995" i="1"/>
  <c r="D4995" i="1" s="1"/>
  <c r="A4996" i="1"/>
  <c r="B4996" i="1"/>
  <c r="D4996" i="1" s="1"/>
  <c r="A4997" i="1"/>
  <c r="B4997" i="1"/>
  <c r="C4997" i="1" s="1"/>
  <c r="A4998" i="1"/>
  <c r="B4998" i="1"/>
  <c r="D4998" i="1" s="1"/>
  <c r="A4999" i="1"/>
  <c r="B4999" i="1"/>
  <c r="A5000" i="1"/>
  <c r="B5000" i="1"/>
  <c r="D5000" i="1" s="1"/>
  <c r="A5001" i="1"/>
  <c r="B5001" i="1"/>
  <c r="A5002" i="1"/>
  <c r="B5002" i="1"/>
  <c r="D5002" i="1" s="1"/>
  <c r="A5003" i="1"/>
  <c r="B5003" i="1"/>
  <c r="D5003" i="1" s="1"/>
  <c r="A5004" i="1"/>
  <c r="B5004" i="1"/>
  <c r="D5004" i="1" s="1"/>
  <c r="A5005" i="1"/>
  <c r="B5005" i="1"/>
  <c r="C5005" i="1" s="1"/>
  <c r="A5006" i="1"/>
  <c r="B5006" i="1"/>
  <c r="D5006" i="1" s="1"/>
  <c r="A5007" i="1"/>
  <c r="B5007" i="1"/>
  <c r="A5008" i="1"/>
  <c r="B5008" i="1"/>
  <c r="D5008" i="1" s="1"/>
  <c r="A5009" i="1"/>
  <c r="B5009" i="1"/>
  <c r="A5010" i="1"/>
  <c r="B5010" i="1"/>
  <c r="D5010" i="1" s="1"/>
  <c r="A5011" i="1"/>
  <c r="B5011" i="1"/>
  <c r="D5011" i="1" s="1"/>
  <c r="A5012" i="1"/>
  <c r="B5012" i="1"/>
  <c r="D5012" i="1" s="1"/>
  <c r="A5013" i="1"/>
  <c r="B5013" i="1"/>
  <c r="C5013" i="1" s="1"/>
  <c r="A5014" i="1"/>
  <c r="B5014" i="1"/>
  <c r="D5014" i="1" s="1"/>
  <c r="A5015" i="1"/>
  <c r="B5015" i="1"/>
  <c r="A5016" i="1"/>
  <c r="B5016" i="1"/>
  <c r="D5016" i="1" s="1"/>
  <c r="A5017" i="1"/>
  <c r="B5017" i="1"/>
  <c r="A5018" i="1"/>
  <c r="B5018" i="1"/>
  <c r="D5018" i="1" s="1"/>
  <c r="A5019" i="1"/>
  <c r="B5019" i="1"/>
  <c r="D5019" i="1" s="1"/>
  <c r="A5020" i="1"/>
  <c r="B5020" i="1"/>
  <c r="D5020" i="1" s="1"/>
  <c r="A5021" i="1"/>
  <c r="B5021" i="1"/>
  <c r="C5021" i="1" s="1"/>
  <c r="A5022" i="1"/>
  <c r="B5022" i="1"/>
  <c r="D5022" i="1" s="1"/>
  <c r="A5023" i="1"/>
  <c r="B5023" i="1"/>
  <c r="A5024" i="1"/>
  <c r="B5024" i="1"/>
  <c r="D5024" i="1" s="1"/>
  <c r="A5025" i="1"/>
  <c r="B5025" i="1"/>
  <c r="A5026" i="1"/>
  <c r="B5026" i="1"/>
  <c r="D5026" i="1" s="1"/>
  <c r="A5027" i="1"/>
  <c r="B5027" i="1"/>
  <c r="D5027" i="1" s="1"/>
  <c r="A5028" i="1"/>
  <c r="B5028" i="1"/>
  <c r="D5028" i="1" s="1"/>
  <c r="A5029" i="1"/>
  <c r="B5029" i="1"/>
  <c r="C5029" i="1" s="1"/>
  <c r="A5030" i="1"/>
  <c r="B5030" i="1"/>
  <c r="D5030" i="1" s="1"/>
  <c r="A5031" i="1"/>
  <c r="B5031" i="1"/>
  <c r="A5032" i="1"/>
  <c r="B5032" i="1"/>
  <c r="D5032" i="1" s="1"/>
  <c r="A5033" i="1"/>
  <c r="B5033" i="1"/>
  <c r="A5034" i="1"/>
  <c r="B5034" i="1"/>
  <c r="D5034" i="1" s="1"/>
  <c r="A5035" i="1"/>
  <c r="B5035" i="1"/>
  <c r="D5035" i="1" s="1"/>
  <c r="A5036" i="1"/>
  <c r="B5036" i="1"/>
  <c r="D5036" i="1" s="1"/>
  <c r="A5037" i="1"/>
  <c r="B5037" i="1"/>
  <c r="C5037" i="1" s="1"/>
  <c r="A5038" i="1"/>
  <c r="B5038" i="1"/>
  <c r="D5038" i="1" s="1"/>
  <c r="A5039" i="1"/>
  <c r="B5039" i="1"/>
  <c r="A5040" i="1"/>
  <c r="B5040" i="1"/>
  <c r="D5040" i="1" s="1"/>
  <c r="A5041" i="1"/>
  <c r="B5041" i="1"/>
  <c r="A5042" i="1"/>
  <c r="B5042" i="1"/>
  <c r="D5042" i="1" s="1"/>
  <c r="A5043" i="1"/>
  <c r="B5043" i="1"/>
  <c r="D5043" i="1" s="1"/>
  <c r="A5044" i="1"/>
  <c r="B5044" i="1"/>
  <c r="D5044" i="1" s="1"/>
  <c r="A5045" i="1"/>
  <c r="B5045" i="1"/>
  <c r="C5045" i="1" s="1"/>
  <c r="A5046" i="1"/>
  <c r="B5046" i="1"/>
  <c r="D5046" i="1" s="1"/>
  <c r="A5047" i="1"/>
  <c r="B5047" i="1"/>
  <c r="A5048" i="1"/>
  <c r="B5048" i="1"/>
  <c r="D5048" i="1" s="1"/>
  <c r="A5049" i="1"/>
  <c r="B5049" i="1"/>
  <c r="A5050" i="1"/>
  <c r="B5050" i="1"/>
  <c r="D5050" i="1" s="1"/>
  <c r="A5051" i="1"/>
  <c r="B5051" i="1"/>
  <c r="D5051" i="1" s="1"/>
  <c r="A5052" i="1"/>
  <c r="B5052" i="1"/>
  <c r="D5052" i="1" s="1"/>
  <c r="A5053" i="1"/>
  <c r="B5053" i="1"/>
  <c r="C5053" i="1" s="1"/>
  <c r="A5054" i="1"/>
  <c r="B5054" i="1"/>
  <c r="D5054" i="1" s="1"/>
  <c r="A5055" i="1"/>
  <c r="B5055" i="1"/>
  <c r="A5056" i="1"/>
  <c r="B5056" i="1"/>
  <c r="D5056" i="1" s="1"/>
  <c r="A5057" i="1"/>
  <c r="B5057" i="1"/>
  <c r="A5058" i="1"/>
  <c r="B5058" i="1"/>
  <c r="D5058" i="1" s="1"/>
  <c r="A5059" i="1"/>
  <c r="B5059" i="1"/>
  <c r="D5059" i="1" s="1"/>
  <c r="A5060" i="1"/>
  <c r="B5060" i="1"/>
  <c r="D5060" i="1" s="1"/>
  <c r="A5061" i="1"/>
  <c r="B5061" i="1"/>
  <c r="C5061" i="1" s="1"/>
  <c r="A5062" i="1"/>
  <c r="B5062" i="1"/>
  <c r="D5062" i="1" s="1"/>
  <c r="A5063" i="1"/>
  <c r="B5063" i="1"/>
  <c r="A5064" i="1"/>
  <c r="B5064" i="1"/>
  <c r="D5064" i="1" s="1"/>
  <c r="A5065" i="1"/>
  <c r="B5065" i="1"/>
  <c r="A5066" i="1"/>
  <c r="B5066" i="1"/>
  <c r="D5066" i="1" s="1"/>
  <c r="A5067" i="1"/>
  <c r="B5067" i="1"/>
  <c r="D5067" i="1" s="1"/>
  <c r="A5068" i="1"/>
  <c r="B5068" i="1"/>
  <c r="D5068" i="1" s="1"/>
  <c r="A5069" i="1"/>
  <c r="B5069" i="1"/>
  <c r="C5069" i="1" s="1"/>
  <c r="A5070" i="1"/>
  <c r="B5070" i="1"/>
  <c r="D5070" i="1" s="1"/>
  <c r="A5071" i="1"/>
  <c r="B5071" i="1"/>
  <c r="A5072" i="1"/>
  <c r="B5072" i="1"/>
  <c r="D5072" i="1" s="1"/>
  <c r="A5073" i="1"/>
  <c r="B5073" i="1"/>
  <c r="A5074" i="1"/>
  <c r="B5074" i="1"/>
  <c r="C5074" i="1" s="1"/>
  <c r="A5075" i="1"/>
  <c r="B5075" i="1"/>
  <c r="A5076" i="1"/>
  <c r="B5076" i="1"/>
  <c r="C5076" i="1" s="1"/>
  <c r="A5077" i="1"/>
  <c r="B5077" i="1"/>
  <c r="A5078" i="1"/>
  <c r="B5078" i="1"/>
  <c r="C5078" i="1" s="1"/>
  <c r="A5079" i="1"/>
  <c r="B5079" i="1"/>
  <c r="A5080" i="1"/>
  <c r="B5080" i="1"/>
  <c r="C5080" i="1" s="1"/>
  <c r="A5081" i="1"/>
  <c r="B5081" i="1"/>
  <c r="A5082" i="1"/>
  <c r="B5082" i="1"/>
  <c r="C5082" i="1" s="1"/>
  <c r="A5083" i="1"/>
  <c r="B5083" i="1"/>
  <c r="A5084" i="1"/>
  <c r="B5084" i="1"/>
  <c r="C5084" i="1" s="1"/>
  <c r="A5085" i="1"/>
  <c r="B5085" i="1"/>
  <c r="A5086" i="1"/>
  <c r="B5086" i="1"/>
  <c r="C5086" i="1" s="1"/>
  <c r="A5087" i="1"/>
  <c r="B5087" i="1"/>
  <c r="A5088" i="1"/>
  <c r="B5088" i="1"/>
  <c r="C5088" i="1" s="1"/>
  <c r="A5089" i="1"/>
  <c r="B5089" i="1"/>
  <c r="A5090" i="1"/>
  <c r="B5090" i="1"/>
  <c r="C5090" i="1" s="1"/>
  <c r="A5091" i="1"/>
  <c r="B5091" i="1"/>
  <c r="A5092" i="1"/>
  <c r="B5092" i="1"/>
  <c r="C5092" i="1" s="1"/>
  <c r="A5093" i="1"/>
  <c r="B5093" i="1"/>
  <c r="A5094" i="1"/>
  <c r="B5094" i="1"/>
  <c r="C5094" i="1" s="1"/>
  <c r="A5095" i="1"/>
  <c r="B5095" i="1"/>
  <c r="A5096" i="1"/>
  <c r="B5096" i="1"/>
  <c r="C5096" i="1" s="1"/>
  <c r="A5097" i="1"/>
  <c r="B5097" i="1"/>
  <c r="A5098" i="1"/>
  <c r="B5098" i="1"/>
  <c r="C5098" i="1" s="1"/>
  <c r="A5099" i="1"/>
  <c r="B5099" i="1"/>
  <c r="A5100" i="1"/>
  <c r="B5100" i="1"/>
  <c r="C5100" i="1" s="1"/>
  <c r="A5101" i="1"/>
  <c r="B5101" i="1"/>
  <c r="A5102" i="1"/>
  <c r="B5102" i="1"/>
  <c r="C5102" i="1" s="1"/>
  <c r="A5103" i="1"/>
  <c r="B5103" i="1"/>
  <c r="A5104" i="1"/>
  <c r="B5104" i="1"/>
  <c r="C5104" i="1" s="1"/>
  <c r="A5105" i="1"/>
  <c r="B5105" i="1"/>
  <c r="A5106" i="1"/>
  <c r="B5106" i="1"/>
  <c r="C5106" i="1" s="1"/>
  <c r="A5107" i="1"/>
  <c r="B5107" i="1"/>
  <c r="A5108" i="1"/>
  <c r="B5108" i="1"/>
  <c r="C5108" i="1" s="1"/>
  <c r="A5109" i="1"/>
  <c r="B5109" i="1"/>
  <c r="A5110" i="1"/>
  <c r="B5110" i="1"/>
  <c r="C5110" i="1" s="1"/>
  <c r="A5111" i="1"/>
  <c r="B5111" i="1"/>
  <c r="A5112" i="1"/>
  <c r="B5112" i="1"/>
  <c r="C5112" i="1" s="1"/>
  <c r="A5113" i="1"/>
  <c r="B5113" i="1"/>
  <c r="A5114" i="1"/>
  <c r="B5114" i="1"/>
  <c r="C5114" i="1" s="1"/>
  <c r="A5115" i="1"/>
  <c r="B5115" i="1"/>
  <c r="A5116" i="1"/>
  <c r="B5116" i="1"/>
  <c r="C5116" i="1" s="1"/>
  <c r="A5117" i="1"/>
  <c r="B5117" i="1"/>
  <c r="A5118" i="1"/>
  <c r="B5118" i="1"/>
  <c r="C5118" i="1" s="1"/>
  <c r="A5119" i="1"/>
  <c r="B5119" i="1"/>
  <c r="A5120" i="1"/>
  <c r="B5120" i="1"/>
  <c r="C5120" i="1" s="1"/>
  <c r="A5121" i="1"/>
  <c r="B5121" i="1"/>
  <c r="A5122" i="1"/>
  <c r="B5122" i="1"/>
  <c r="C5122" i="1" s="1"/>
  <c r="A5123" i="1"/>
  <c r="B5123" i="1"/>
  <c r="A5124" i="1"/>
  <c r="B5124" i="1"/>
  <c r="C5124" i="1" s="1"/>
  <c r="A5125" i="1"/>
  <c r="B5125" i="1"/>
  <c r="A5126" i="1"/>
  <c r="B5126" i="1"/>
  <c r="C5126" i="1" s="1"/>
  <c r="A5127" i="1"/>
  <c r="B5127" i="1"/>
  <c r="A5128" i="1"/>
  <c r="B5128" i="1"/>
  <c r="C5128" i="1" s="1"/>
  <c r="A5129" i="1"/>
  <c r="B5129" i="1"/>
  <c r="A5130" i="1"/>
  <c r="B5130" i="1"/>
  <c r="C5130" i="1" s="1"/>
  <c r="A5131" i="1"/>
  <c r="B5131" i="1"/>
  <c r="A5132" i="1"/>
  <c r="B5132" i="1"/>
  <c r="C5132" i="1" s="1"/>
  <c r="A5133" i="1"/>
  <c r="B5133" i="1"/>
  <c r="A5134" i="1"/>
  <c r="B5134" i="1"/>
  <c r="C5134" i="1" s="1"/>
  <c r="A5135" i="1"/>
  <c r="B5135" i="1"/>
  <c r="A5136" i="1"/>
  <c r="B5136" i="1"/>
  <c r="C5136" i="1" s="1"/>
  <c r="A5137" i="1"/>
  <c r="B5137" i="1"/>
  <c r="A5138" i="1"/>
  <c r="B5138" i="1"/>
  <c r="C5138" i="1" s="1"/>
  <c r="A5139" i="1"/>
  <c r="B5139" i="1"/>
  <c r="A5140" i="1"/>
  <c r="B5140" i="1"/>
  <c r="C5140" i="1" s="1"/>
  <c r="A5141" i="1"/>
  <c r="B5141" i="1"/>
  <c r="A5142" i="1"/>
  <c r="B5142" i="1"/>
  <c r="C5142" i="1" s="1"/>
  <c r="A5143" i="1"/>
  <c r="B5143" i="1"/>
  <c r="A5144" i="1"/>
  <c r="B5144" i="1"/>
  <c r="C5144" i="1" s="1"/>
  <c r="A5145" i="1"/>
  <c r="B5145" i="1"/>
  <c r="A5146" i="1"/>
  <c r="B5146" i="1"/>
  <c r="C5146" i="1" s="1"/>
  <c r="A5147" i="1"/>
  <c r="B5147" i="1"/>
  <c r="A5148" i="1"/>
  <c r="B5148" i="1"/>
  <c r="C5148" i="1" s="1"/>
  <c r="A5149" i="1"/>
  <c r="B5149" i="1"/>
  <c r="A5150" i="1"/>
  <c r="B5150" i="1"/>
  <c r="C5150" i="1" s="1"/>
  <c r="A5151" i="1"/>
  <c r="B5151" i="1"/>
  <c r="A5152" i="1"/>
  <c r="B5152" i="1"/>
  <c r="C5152" i="1" s="1"/>
  <c r="A5153" i="1"/>
  <c r="B5153" i="1"/>
  <c r="A5154" i="1"/>
  <c r="B5154" i="1"/>
  <c r="C5154" i="1" s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C4530" i="1"/>
  <c r="D4530" i="1"/>
  <c r="C4531" i="1"/>
  <c r="D4531" i="1"/>
  <c r="C4532" i="1"/>
  <c r="D4532" i="1"/>
  <c r="B4570" i="1"/>
  <c r="B4569" i="1"/>
  <c r="B4567" i="1"/>
  <c r="D4567" i="1" s="1"/>
  <c r="B4566" i="1"/>
  <c r="B4564" i="1"/>
  <c r="B4563" i="1"/>
  <c r="D4563" i="1" s="1"/>
  <c r="B4561" i="1"/>
  <c r="D4561" i="1" s="1"/>
  <c r="B4560" i="1"/>
  <c r="C4560" i="1" s="1"/>
  <c r="C4559" i="1"/>
  <c r="B4558" i="1"/>
  <c r="C4558" i="1" s="1"/>
  <c r="B4557" i="1"/>
  <c r="D4557" i="1" s="1"/>
  <c r="C4556" i="1"/>
  <c r="B4555" i="1"/>
  <c r="C4555" i="1" s="1"/>
  <c r="B4554" i="1"/>
  <c r="C4554" i="1" s="1"/>
  <c r="C4553" i="1"/>
  <c r="B4552" i="1"/>
  <c r="C4552" i="1" s="1"/>
  <c r="B4551" i="1"/>
  <c r="C4551" i="1" s="1"/>
  <c r="C4550" i="1"/>
  <c r="B4549" i="1"/>
  <c r="C4549" i="1" s="1"/>
  <c r="B4548" i="1"/>
  <c r="C4548" i="1" s="1"/>
  <c r="C4547" i="1"/>
  <c r="B4546" i="1"/>
  <c r="C4546" i="1" s="1"/>
  <c r="B4545" i="1"/>
  <c r="D4545" i="1" s="1"/>
  <c r="C4544" i="1"/>
  <c r="B4543" i="1"/>
  <c r="C4543" i="1" s="1"/>
  <c r="B4542" i="1"/>
  <c r="C4542" i="1" s="1"/>
  <c r="C4541" i="1"/>
  <c r="B4540" i="1"/>
  <c r="C4540" i="1" s="1"/>
  <c r="B4539" i="1"/>
  <c r="C4539" i="1" s="1"/>
  <c r="C4538" i="1"/>
  <c r="B4537" i="1"/>
  <c r="C4537" i="1" s="1"/>
  <c r="B4536" i="1"/>
  <c r="C4536" i="1" s="1"/>
  <c r="C4535" i="1"/>
  <c r="B4534" i="1"/>
  <c r="C4534" i="1" s="1"/>
  <c r="B4533" i="1"/>
  <c r="D4533" i="1" s="1"/>
  <c r="B4531" i="1"/>
  <c r="B4530" i="1"/>
  <c r="A4570" i="1"/>
  <c r="A4569" i="1"/>
  <c r="A4567" i="1"/>
  <c r="A4566" i="1"/>
  <c r="A4564" i="1"/>
  <c r="A4563" i="1"/>
  <c r="A4561" i="1"/>
  <c r="A4560" i="1"/>
  <c r="A4558" i="1"/>
  <c r="A4557" i="1"/>
  <c r="A4555" i="1"/>
  <c r="A4554" i="1"/>
  <c r="A4552" i="1"/>
  <c r="A4551" i="1"/>
  <c r="A4549" i="1"/>
  <c r="A4548" i="1"/>
  <c r="A4546" i="1"/>
  <c r="A4545" i="1"/>
  <c r="A4543" i="1"/>
  <c r="A4542" i="1"/>
  <c r="A4540" i="1"/>
  <c r="A4539" i="1"/>
  <c r="A4537" i="1"/>
  <c r="A4536" i="1"/>
  <c r="A4534" i="1"/>
  <c r="A4533" i="1"/>
  <c r="A4531" i="1"/>
  <c r="A4530" i="1"/>
  <c r="C4529" i="1"/>
  <c r="D4529" i="1"/>
  <c r="C4528" i="1"/>
  <c r="D4528" i="1"/>
  <c r="C4527" i="1"/>
  <c r="D4527" i="1"/>
  <c r="C4526" i="1"/>
  <c r="D4526" i="1"/>
  <c r="C4525" i="1"/>
  <c r="D4525" i="1"/>
  <c r="C4524" i="1"/>
  <c r="D4524" i="1"/>
  <c r="C4523" i="1"/>
  <c r="D4523" i="1"/>
  <c r="C4915" i="1" l="1"/>
  <c r="D4715" i="1"/>
  <c r="C5043" i="1"/>
  <c r="C4979" i="1"/>
  <c r="C5019" i="1"/>
  <c r="C4955" i="1"/>
  <c r="C4891" i="1"/>
  <c r="C4573" i="1"/>
  <c r="C5011" i="1"/>
  <c r="C4947" i="1"/>
  <c r="C4883" i="1"/>
  <c r="C5051" i="1"/>
  <c r="C4987" i="1"/>
  <c r="C4923" i="1"/>
  <c r="C4801" i="1"/>
  <c r="D5154" i="1"/>
  <c r="D5150" i="1"/>
  <c r="D5146" i="1"/>
  <c r="D5142" i="1"/>
  <c r="D5138" i="1"/>
  <c r="D5134" i="1"/>
  <c r="D5130" i="1"/>
  <c r="D5126" i="1"/>
  <c r="D5122" i="1"/>
  <c r="D5118" i="1"/>
  <c r="D5114" i="1"/>
  <c r="D5110" i="1"/>
  <c r="D5106" i="1"/>
  <c r="D5102" i="1"/>
  <c r="D5098" i="1"/>
  <c r="D5094" i="1"/>
  <c r="D5090" i="1"/>
  <c r="D5086" i="1"/>
  <c r="D5082" i="1"/>
  <c r="D5078" i="1"/>
  <c r="D5074" i="1"/>
  <c r="C5066" i="1"/>
  <c r="C5056" i="1"/>
  <c r="C5034" i="1"/>
  <c r="C5024" i="1"/>
  <c r="C5002" i="1"/>
  <c r="C4992" i="1"/>
  <c r="C4970" i="1"/>
  <c r="C4960" i="1"/>
  <c r="C4938" i="1"/>
  <c r="C4928" i="1"/>
  <c r="C4906" i="1"/>
  <c r="C4896" i="1"/>
  <c r="C4874" i="1"/>
  <c r="C4864" i="1"/>
  <c r="D4850" i="1"/>
  <c r="D4840" i="1"/>
  <c r="D4832" i="1"/>
  <c r="C4822" i="1"/>
  <c r="D4804" i="1"/>
  <c r="D4790" i="1"/>
  <c r="C4776" i="1"/>
  <c r="D4766" i="1"/>
  <c r="D4756" i="1"/>
  <c r="C4744" i="1"/>
  <c r="D4734" i="1"/>
  <c r="C5064" i="1"/>
  <c r="C5042" i="1"/>
  <c r="C5032" i="1"/>
  <c r="C5010" i="1"/>
  <c r="C5000" i="1"/>
  <c r="C4978" i="1"/>
  <c r="C4968" i="1"/>
  <c r="C4946" i="1"/>
  <c r="C4936" i="1"/>
  <c r="C4914" i="1"/>
  <c r="C4904" i="1"/>
  <c r="C4882" i="1"/>
  <c r="C4872" i="1"/>
  <c r="D4858" i="1"/>
  <c r="C4848" i="1"/>
  <c r="C4830" i="1"/>
  <c r="D4818" i="1"/>
  <c r="D4786" i="1"/>
  <c r="D4772" i="1"/>
  <c r="D4762" i="1"/>
  <c r="C4752" i="1"/>
  <c r="D4742" i="1"/>
  <c r="C4563" i="1"/>
  <c r="D5152" i="1"/>
  <c r="D5148" i="1"/>
  <c r="D5144" i="1"/>
  <c r="D5140" i="1"/>
  <c r="D5136" i="1"/>
  <c r="D5132" i="1"/>
  <c r="D5128" i="1"/>
  <c r="D5124" i="1"/>
  <c r="D5120" i="1"/>
  <c r="D5116" i="1"/>
  <c r="D5112" i="1"/>
  <c r="D5108" i="1"/>
  <c r="D5104" i="1"/>
  <c r="D5100" i="1"/>
  <c r="D5096" i="1"/>
  <c r="D5092" i="1"/>
  <c r="D5088" i="1"/>
  <c r="D5084" i="1"/>
  <c r="D5080" i="1"/>
  <c r="D5076" i="1"/>
  <c r="C5072" i="1"/>
  <c r="C5059" i="1"/>
  <c r="C5050" i="1"/>
  <c r="C5040" i="1"/>
  <c r="C5027" i="1"/>
  <c r="C5018" i="1"/>
  <c r="C5008" i="1"/>
  <c r="C4995" i="1"/>
  <c r="C4986" i="1"/>
  <c r="C4976" i="1"/>
  <c r="C4963" i="1"/>
  <c r="C4954" i="1"/>
  <c r="C4944" i="1"/>
  <c r="C4931" i="1"/>
  <c r="C4922" i="1"/>
  <c r="C4912" i="1"/>
  <c r="C4899" i="1"/>
  <c r="C4890" i="1"/>
  <c r="C4880" i="1"/>
  <c r="C4867" i="1"/>
  <c r="D4854" i="1"/>
  <c r="D4846" i="1"/>
  <c r="C4836" i="1"/>
  <c r="D4826" i="1"/>
  <c r="C4815" i="1"/>
  <c r="C4796" i="1"/>
  <c r="D4780" i="1"/>
  <c r="D4770" i="1"/>
  <c r="D4748" i="1"/>
  <c r="D4738" i="1"/>
  <c r="C4679" i="1"/>
  <c r="C5067" i="1"/>
  <c r="C5058" i="1"/>
  <c r="C5048" i="1"/>
  <c r="C5035" i="1"/>
  <c r="C5026" i="1"/>
  <c r="C5016" i="1"/>
  <c r="C5003" i="1"/>
  <c r="C4994" i="1"/>
  <c r="C4984" i="1"/>
  <c r="C4971" i="1"/>
  <c r="C4962" i="1"/>
  <c r="C4952" i="1"/>
  <c r="C4939" i="1"/>
  <c r="C4930" i="1"/>
  <c r="C4920" i="1"/>
  <c r="C4907" i="1"/>
  <c r="C4898" i="1"/>
  <c r="C4888" i="1"/>
  <c r="C4875" i="1"/>
  <c r="C4866" i="1"/>
  <c r="C4844" i="1"/>
  <c r="D4833" i="1"/>
  <c r="C4810" i="1"/>
  <c r="D4794" i="1"/>
  <c r="C4777" i="1"/>
  <c r="C4767" i="1"/>
  <c r="D4758" i="1"/>
  <c r="C4641" i="1"/>
  <c r="C4707" i="1"/>
  <c r="C4669" i="1"/>
  <c r="C4631" i="1"/>
  <c r="D4565" i="1"/>
  <c r="C4565" i="1"/>
  <c r="D4569" i="1"/>
  <c r="C4569" i="1"/>
  <c r="C5155" i="1"/>
  <c r="D5155" i="1"/>
  <c r="C5153" i="1"/>
  <c r="D5153" i="1"/>
  <c r="C5151" i="1"/>
  <c r="D5151" i="1"/>
  <c r="C5149" i="1"/>
  <c r="D5149" i="1"/>
  <c r="C5147" i="1"/>
  <c r="D5147" i="1"/>
  <c r="C5145" i="1"/>
  <c r="D5145" i="1"/>
  <c r="C5143" i="1"/>
  <c r="D5143" i="1"/>
  <c r="C5141" i="1"/>
  <c r="D5141" i="1"/>
  <c r="C5139" i="1"/>
  <c r="D5139" i="1"/>
  <c r="C5137" i="1"/>
  <c r="D5137" i="1"/>
  <c r="C5135" i="1"/>
  <c r="D5135" i="1"/>
  <c r="C5133" i="1"/>
  <c r="D5133" i="1"/>
  <c r="C5131" i="1"/>
  <c r="D5131" i="1"/>
  <c r="C5129" i="1"/>
  <c r="D5129" i="1"/>
  <c r="C5127" i="1"/>
  <c r="D5127" i="1"/>
  <c r="C5125" i="1"/>
  <c r="D5125" i="1"/>
  <c r="C5123" i="1"/>
  <c r="D5123" i="1"/>
  <c r="C5121" i="1"/>
  <c r="D5121" i="1"/>
  <c r="C5119" i="1"/>
  <c r="D5119" i="1"/>
  <c r="C5117" i="1"/>
  <c r="D5117" i="1"/>
  <c r="C5115" i="1"/>
  <c r="D5115" i="1"/>
  <c r="C5113" i="1"/>
  <c r="D5113" i="1"/>
  <c r="C5111" i="1"/>
  <c r="D5111" i="1"/>
  <c r="C5109" i="1"/>
  <c r="D5109" i="1"/>
  <c r="C5107" i="1"/>
  <c r="D5107" i="1"/>
  <c r="C5105" i="1"/>
  <c r="D5105" i="1"/>
  <c r="C5103" i="1"/>
  <c r="D5103" i="1"/>
  <c r="C5101" i="1"/>
  <c r="D5101" i="1"/>
  <c r="C5099" i="1"/>
  <c r="D5099" i="1"/>
  <c r="C5097" i="1"/>
  <c r="D5097" i="1"/>
  <c r="C5095" i="1"/>
  <c r="D5095" i="1"/>
  <c r="C5093" i="1"/>
  <c r="D5093" i="1"/>
  <c r="C5091" i="1"/>
  <c r="D5091" i="1"/>
  <c r="C5089" i="1"/>
  <c r="D5089" i="1"/>
  <c r="C5087" i="1"/>
  <c r="D5087" i="1"/>
  <c r="C5085" i="1"/>
  <c r="D5085" i="1"/>
  <c r="C5083" i="1"/>
  <c r="D5083" i="1"/>
  <c r="C5081" i="1"/>
  <c r="D5081" i="1"/>
  <c r="C5079" i="1"/>
  <c r="D5079" i="1"/>
  <c r="C5077" i="1"/>
  <c r="D5077" i="1"/>
  <c r="C5075" i="1"/>
  <c r="D5075" i="1"/>
  <c r="C5073" i="1"/>
  <c r="D5073" i="1"/>
  <c r="C5071" i="1"/>
  <c r="D5071" i="1"/>
  <c r="C5065" i="1"/>
  <c r="D5065" i="1"/>
  <c r="C5063" i="1"/>
  <c r="D5063" i="1"/>
  <c r="C5057" i="1"/>
  <c r="D5057" i="1"/>
  <c r="C5055" i="1"/>
  <c r="D5055" i="1"/>
  <c r="C5049" i="1"/>
  <c r="D5049" i="1"/>
  <c r="C5047" i="1"/>
  <c r="D5047" i="1"/>
  <c r="C5041" i="1"/>
  <c r="D5041" i="1"/>
  <c r="C5039" i="1"/>
  <c r="D5039" i="1"/>
  <c r="C5033" i="1"/>
  <c r="D5033" i="1"/>
  <c r="C5031" i="1"/>
  <c r="D5031" i="1"/>
  <c r="C5025" i="1"/>
  <c r="D5025" i="1"/>
  <c r="C5023" i="1"/>
  <c r="D5023" i="1"/>
  <c r="C5017" i="1"/>
  <c r="D5017" i="1"/>
  <c r="C5015" i="1"/>
  <c r="D5015" i="1"/>
  <c r="C5009" i="1"/>
  <c r="D5009" i="1"/>
  <c r="C5007" i="1"/>
  <c r="D5007" i="1"/>
  <c r="C5001" i="1"/>
  <c r="D5001" i="1"/>
  <c r="C4999" i="1"/>
  <c r="D4999" i="1"/>
  <c r="C4993" i="1"/>
  <c r="D4993" i="1"/>
  <c r="C4991" i="1"/>
  <c r="D4991" i="1"/>
  <c r="C4985" i="1"/>
  <c r="D4985" i="1"/>
  <c r="C4983" i="1"/>
  <c r="D4983" i="1"/>
  <c r="C4977" i="1"/>
  <c r="D4977" i="1"/>
  <c r="C4975" i="1"/>
  <c r="D4975" i="1"/>
  <c r="C4969" i="1"/>
  <c r="D4969" i="1"/>
  <c r="C4967" i="1"/>
  <c r="D4967" i="1"/>
  <c r="C4961" i="1"/>
  <c r="D4961" i="1"/>
  <c r="C4959" i="1"/>
  <c r="D4959" i="1"/>
  <c r="C4953" i="1"/>
  <c r="D4953" i="1"/>
  <c r="C4951" i="1"/>
  <c r="D4951" i="1"/>
  <c r="C4945" i="1"/>
  <c r="D4945" i="1"/>
  <c r="C4943" i="1"/>
  <c r="D4943" i="1"/>
  <c r="C4937" i="1"/>
  <c r="D4937" i="1"/>
  <c r="C4935" i="1"/>
  <c r="D4935" i="1"/>
  <c r="C4929" i="1"/>
  <c r="D4929" i="1"/>
  <c r="C4927" i="1"/>
  <c r="D4927" i="1"/>
  <c r="C4921" i="1"/>
  <c r="D4921" i="1"/>
  <c r="C4919" i="1"/>
  <c r="D4919" i="1"/>
  <c r="C4913" i="1"/>
  <c r="D4913" i="1"/>
  <c r="C4911" i="1"/>
  <c r="D4911" i="1"/>
  <c r="C4905" i="1"/>
  <c r="D4905" i="1"/>
  <c r="C4903" i="1"/>
  <c r="D4903" i="1"/>
  <c r="C4897" i="1"/>
  <c r="D4897" i="1"/>
  <c r="C4895" i="1"/>
  <c r="D4895" i="1"/>
  <c r="C4889" i="1"/>
  <c r="D4889" i="1"/>
  <c r="C4887" i="1"/>
  <c r="D4887" i="1"/>
  <c r="C4881" i="1"/>
  <c r="D4881" i="1"/>
  <c r="C4879" i="1"/>
  <c r="D4879" i="1"/>
  <c r="C4873" i="1"/>
  <c r="D4873" i="1"/>
  <c r="C4871" i="1"/>
  <c r="D4871" i="1"/>
  <c r="C4865" i="1"/>
  <c r="D4865" i="1"/>
  <c r="C4863" i="1"/>
  <c r="D4863" i="1"/>
  <c r="C4859" i="1"/>
  <c r="D4859" i="1"/>
  <c r="C4857" i="1"/>
  <c r="D4857" i="1"/>
  <c r="C4855" i="1"/>
  <c r="D4855" i="1"/>
  <c r="C4853" i="1"/>
  <c r="D4853" i="1"/>
  <c r="C4849" i="1"/>
  <c r="D4849" i="1"/>
  <c r="C4847" i="1"/>
  <c r="D4847" i="1"/>
  <c r="C4845" i="1"/>
  <c r="D4845" i="1"/>
  <c r="C4843" i="1"/>
  <c r="D4843" i="1"/>
  <c r="C4841" i="1"/>
  <c r="D4841" i="1"/>
  <c r="C4839" i="1"/>
  <c r="D4839" i="1"/>
  <c r="C4835" i="1"/>
  <c r="D4835" i="1"/>
  <c r="C4831" i="1"/>
  <c r="D4831" i="1"/>
  <c r="C4829" i="1"/>
  <c r="D4829" i="1"/>
  <c r="C4827" i="1"/>
  <c r="D4827" i="1"/>
  <c r="C4825" i="1"/>
  <c r="D4825" i="1"/>
  <c r="C4823" i="1"/>
  <c r="D4823" i="1"/>
  <c r="C4821" i="1"/>
  <c r="D4821" i="1"/>
  <c r="D4817" i="1"/>
  <c r="C4817" i="1"/>
  <c r="D4813" i="1"/>
  <c r="C4813" i="1"/>
  <c r="D4811" i="1"/>
  <c r="C4811" i="1"/>
  <c r="D4809" i="1"/>
  <c r="C4809" i="1"/>
  <c r="D4807" i="1"/>
  <c r="C4807" i="1"/>
  <c r="D4803" i="1"/>
  <c r="C4803" i="1"/>
  <c r="D4799" i="1"/>
  <c r="C4799" i="1"/>
  <c r="D4797" i="1"/>
  <c r="C4797" i="1"/>
  <c r="D4795" i="1"/>
  <c r="C4795" i="1"/>
  <c r="D4793" i="1"/>
  <c r="C4793" i="1"/>
  <c r="D4789" i="1"/>
  <c r="C4789" i="1"/>
  <c r="D4787" i="1"/>
  <c r="C4787" i="1"/>
  <c r="D4785" i="1"/>
  <c r="C4785" i="1"/>
  <c r="D4783" i="1"/>
  <c r="C4783" i="1"/>
  <c r="D4779" i="1"/>
  <c r="C4779" i="1"/>
  <c r="D4775" i="1"/>
  <c r="C4775" i="1"/>
  <c r="D4773" i="1"/>
  <c r="C4773" i="1"/>
  <c r="D4771" i="1"/>
  <c r="C4771" i="1"/>
  <c r="D4769" i="1"/>
  <c r="C4769" i="1"/>
  <c r="D4765" i="1"/>
  <c r="C4765" i="1"/>
  <c r="D4763" i="1"/>
  <c r="C4763" i="1"/>
  <c r="D4761" i="1"/>
  <c r="C4761" i="1"/>
  <c r="D4759" i="1"/>
  <c r="C4759" i="1"/>
  <c r="D4757" i="1"/>
  <c r="C4757" i="1"/>
  <c r="D4755" i="1"/>
  <c r="C4755" i="1"/>
  <c r="D4751" i="1"/>
  <c r="C4751" i="1"/>
  <c r="D4749" i="1"/>
  <c r="C4749" i="1"/>
  <c r="D4747" i="1"/>
  <c r="C4747" i="1"/>
  <c r="D4745" i="1"/>
  <c r="C4745" i="1"/>
  <c r="D4743" i="1"/>
  <c r="C4743" i="1"/>
  <c r="D4741" i="1"/>
  <c r="C4741" i="1"/>
  <c r="D4739" i="1"/>
  <c r="C4739" i="1"/>
  <c r="D4737" i="1"/>
  <c r="C4737" i="1"/>
  <c r="D4735" i="1"/>
  <c r="C4735" i="1"/>
  <c r="D4733" i="1"/>
  <c r="C4733" i="1"/>
  <c r="D4731" i="1"/>
  <c r="C4731" i="1"/>
  <c r="D4729" i="1"/>
  <c r="C4729" i="1"/>
  <c r="D4725" i="1"/>
  <c r="C4725" i="1"/>
  <c r="D4723" i="1"/>
  <c r="C4723" i="1"/>
  <c r="D4721" i="1"/>
  <c r="C4721" i="1"/>
  <c r="C4719" i="1"/>
  <c r="D4719" i="1"/>
  <c r="D4717" i="1"/>
  <c r="C4717" i="1"/>
  <c r="D4713" i="1"/>
  <c r="C4713" i="1"/>
  <c r="C4711" i="1"/>
  <c r="D4711" i="1"/>
  <c r="D4709" i="1"/>
  <c r="C4709" i="1"/>
  <c r="D4705" i="1"/>
  <c r="C4705" i="1"/>
  <c r="C4703" i="1"/>
  <c r="D4703" i="1"/>
  <c r="D4701" i="1"/>
  <c r="C4701" i="1"/>
  <c r="D4697" i="1"/>
  <c r="C4697" i="1"/>
  <c r="D4695" i="1"/>
  <c r="C4695" i="1"/>
  <c r="D4693" i="1"/>
  <c r="C4693" i="1"/>
  <c r="D4691" i="1"/>
  <c r="C4691" i="1"/>
  <c r="D4689" i="1"/>
  <c r="C4689" i="1"/>
  <c r="D4685" i="1"/>
  <c r="C4685" i="1"/>
  <c r="C4683" i="1"/>
  <c r="D4683" i="1"/>
  <c r="D4681" i="1"/>
  <c r="C4681" i="1"/>
  <c r="D4677" i="1"/>
  <c r="C4677" i="1"/>
  <c r="D4675" i="1"/>
  <c r="C4675" i="1"/>
  <c r="D4673" i="1"/>
  <c r="C4673" i="1"/>
  <c r="C4671" i="1"/>
  <c r="D4671" i="1"/>
  <c r="D4667" i="1"/>
  <c r="C4667" i="1"/>
  <c r="D4665" i="1"/>
  <c r="C4665" i="1"/>
  <c r="C4663" i="1"/>
  <c r="D4663" i="1"/>
  <c r="D4661" i="1"/>
  <c r="C4661" i="1"/>
  <c r="D4657" i="1"/>
  <c r="C4657" i="1"/>
  <c r="C4655" i="1"/>
  <c r="D4655" i="1"/>
  <c r="D4653" i="1"/>
  <c r="C4653" i="1"/>
  <c r="D4649" i="1"/>
  <c r="C4649" i="1"/>
  <c r="C4647" i="1"/>
  <c r="D4647" i="1"/>
  <c r="D4645" i="1"/>
  <c r="C4645" i="1"/>
  <c r="D4643" i="1"/>
  <c r="C4643" i="1"/>
  <c r="C4639" i="1"/>
  <c r="D4639" i="1"/>
  <c r="D4637" i="1"/>
  <c r="C4637" i="1"/>
  <c r="C4635" i="1"/>
  <c r="D4635" i="1"/>
  <c r="D4633" i="1"/>
  <c r="C4633" i="1"/>
  <c r="D4629" i="1"/>
  <c r="C4629" i="1"/>
  <c r="D4627" i="1"/>
  <c r="C4627" i="1"/>
  <c r="D4625" i="1"/>
  <c r="C4625" i="1"/>
  <c r="C4623" i="1"/>
  <c r="D4623" i="1"/>
  <c r="C4619" i="1"/>
  <c r="D4619" i="1"/>
  <c r="D4617" i="1"/>
  <c r="C4617" i="1"/>
  <c r="C4615" i="1"/>
  <c r="D4615" i="1"/>
  <c r="D4613" i="1"/>
  <c r="C4613" i="1"/>
  <c r="D4611" i="1"/>
  <c r="C4611" i="1"/>
  <c r="D4609" i="1"/>
  <c r="C4609" i="1"/>
  <c r="C4607" i="1"/>
  <c r="D4607" i="1"/>
  <c r="D4605" i="1"/>
  <c r="C4605" i="1"/>
  <c r="D4603" i="1"/>
  <c r="C4603" i="1"/>
  <c r="D4601" i="1"/>
  <c r="C4601" i="1"/>
  <c r="C4599" i="1"/>
  <c r="D4599" i="1"/>
  <c r="D4597" i="1"/>
  <c r="C4597" i="1"/>
  <c r="D4595" i="1"/>
  <c r="C4595" i="1"/>
  <c r="D4593" i="1"/>
  <c r="C4593" i="1"/>
  <c r="C4591" i="1"/>
  <c r="D4591" i="1"/>
  <c r="D4589" i="1"/>
  <c r="C4589" i="1"/>
  <c r="C4587" i="1"/>
  <c r="D4587" i="1"/>
  <c r="D4585" i="1"/>
  <c r="C4585" i="1"/>
  <c r="D4581" i="1"/>
  <c r="C4581" i="1"/>
  <c r="D4579" i="1"/>
  <c r="C4579" i="1"/>
  <c r="D4577" i="1"/>
  <c r="C4577" i="1"/>
  <c r="C4575" i="1"/>
  <c r="D4575" i="1"/>
  <c r="C4571" i="1"/>
  <c r="D4571" i="1"/>
  <c r="D4837" i="1"/>
  <c r="D4819" i="1"/>
  <c r="C4805" i="1"/>
  <c r="C4781" i="1"/>
  <c r="C4753" i="1"/>
  <c r="C4699" i="1"/>
  <c r="C4659" i="1"/>
  <c r="C4621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1" i="1"/>
  <c r="C4791" i="1"/>
  <c r="C4727" i="1"/>
  <c r="D4687" i="1"/>
  <c r="C4651" i="1"/>
  <c r="D4583" i="1"/>
  <c r="C4566" i="1"/>
  <c r="D4566" i="1"/>
  <c r="C4570" i="1"/>
  <c r="D4570" i="1"/>
  <c r="C4814" i="1"/>
  <c r="D4814" i="1"/>
  <c r="D4800" i="1"/>
  <c r="C4800" i="1"/>
  <c r="C4782" i="1"/>
  <c r="D4782" i="1"/>
  <c r="D4768" i="1"/>
  <c r="C4768" i="1"/>
  <c r="C4750" i="1"/>
  <c r="D4750" i="1"/>
  <c r="D4736" i="1"/>
  <c r="C4736" i="1"/>
  <c r="C4732" i="1"/>
  <c r="D4732" i="1"/>
  <c r="C4730" i="1"/>
  <c r="D4730" i="1"/>
  <c r="C4728" i="1"/>
  <c r="D4728" i="1"/>
  <c r="C4726" i="1"/>
  <c r="D4726" i="1"/>
  <c r="C4724" i="1"/>
  <c r="D4724" i="1"/>
  <c r="C4722" i="1"/>
  <c r="D4722" i="1"/>
  <c r="C4720" i="1"/>
  <c r="D4720" i="1"/>
  <c r="C4718" i="1"/>
  <c r="D4718" i="1"/>
  <c r="C4716" i="1"/>
  <c r="D4716" i="1"/>
  <c r="C4714" i="1"/>
  <c r="D4714" i="1"/>
  <c r="C4712" i="1"/>
  <c r="D4712" i="1"/>
  <c r="C4710" i="1"/>
  <c r="D4710" i="1"/>
  <c r="C4708" i="1"/>
  <c r="D4708" i="1"/>
  <c r="C4706" i="1"/>
  <c r="D4706" i="1"/>
  <c r="C4704" i="1"/>
  <c r="D4704" i="1"/>
  <c r="C4702" i="1"/>
  <c r="D4702" i="1"/>
  <c r="C4700" i="1"/>
  <c r="D4700" i="1"/>
  <c r="C4698" i="1"/>
  <c r="D4698" i="1"/>
  <c r="C4696" i="1"/>
  <c r="D4696" i="1"/>
  <c r="C4694" i="1"/>
  <c r="D4694" i="1"/>
  <c r="C4692" i="1"/>
  <c r="D4692" i="1"/>
  <c r="C4690" i="1"/>
  <c r="D4690" i="1"/>
  <c r="C4688" i="1"/>
  <c r="D4688" i="1"/>
  <c r="C4686" i="1"/>
  <c r="D4686" i="1"/>
  <c r="C4684" i="1"/>
  <c r="D4684" i="1"/>
  <c r="C4682" i="1"/>
  <c r="D4682" i="1"/>
  <c r="C4680" i="1"/>
  <c r="D4680" i="1"/>
  <c r="C4678" i="1"/>
  <c r="D4678" i="1"/>
  <c r="C4676" i="1"/>
  <c r="D4676" i="1"/>
  <c r="C4674" i="1"/>
  <c r="D4674" i="1"/>
  <c r="C4672" i="1"/>
  <c r="D4672" i="1"/>
  <c r="C4670" i="1"/>
  <c r="D4670" i="1"/>
  <c r="C4668" i="1"/>
  <c r="D4668" i="1"/>
  <c r="C4666" i="1"/>
  <c r="D4666" i="1"/>
  <c r="C4664" i="1"/>
  <c r="D4664" i="1"/>
  <c r="C4662" i="1"/>
  <c r="D4662" i="1"/>
  <c r="C4660" i="1"/>
  <c r="D4660" i="1"/>
  <c r="C4658" i="1"/>
  <c r="D4658" i="1"/>
  <c r="C4656" i="1"/>
  <c r="D4656" i="1"/>
  <c r="C4654" i="1"/>
  <c r="D4654" i="1"/>
  <c r="C4652" i="1"/>
  <c r="D4652" i="1"/>
  <c r="C4650" i="1"/>
  <c r="D4650" i="1"/>
  <c r="C4648" i="1"/>
  <c r="D4648" i="1"/>
  <c r="C4646" i="1"/>
  <c r="D4646" i="1"/>
  <c r="C4644" i="1"/>
  <c r="D4644" i="1"/>
  <c r="C4642" i="1"/>
  <c r="D4642" i="1"/>
  <c r="C4640" i="1"/>
  <c r="D4640" i="1"/>
  <c r="C4638" i="1"/>
  <c r="D4638" i="1"/>
  <c r="C4636" i="1"/>
  <c r="D4636" i="1"/>
  <c r="C4634" i="1"/>
  <c r="D4634" i="1"/>
  <c r="C4632" i="1"/>
  <c r="D4632" i="1"/>
  <c r="C4630" i="1"/>
  <c r="D4630" i="1"/>
  <c r="C4628" i="1"/>
  <c r="D4628" i="1"/>
  <c r="C4626" i="1"/>
  <c r="D4626" i="1"/>
  <c r="C4624" i="1"/>
  <c r="D4624" i="1"/>
  <c r="C4622" i="1"/>
  <c r="D4622" i="1"/>
  <c r="C4620" i="1"/>
  <c r="D4620" i="1"/>
  <c r="C4618" i="1"/>
  <c r="D4618" i="1"/>
  <c r="C4616" i="1"/>
  <c r="D4616" i="1"/>
  <c r="C4614" i="1"/>
  <c r="D4614" i="1"/>
  <c r="C4612" i="1"/>
  <c r="D4612" i="1"/>
  <c r="C4610" i="1"/>
  <c r="D4610" i="1"/>
  <c r="C4608" i="1"/>
  <c r="D4608" i="1"/>
  <c r="C4606" i="1"/>
  <c r="D4606" i="1"/>
  <c r="C4604" i="1"/>
  <c r="D4604" i="1"/>
  <c r="C4602" i="1"/>
  <c r="D4602" i="1"/>
  <c r="C4600" i="1"/>
  <c r="D4600" i="1"/>
  <c r="C4598" i="1"/>
  <c r="D4598" i="1"/>
  <c r="C4596" i="1"/>
  <c r="D4596" i="1"/>
  <c r="C4594" i="1"/>
  <c r="D4594" i="1"/>
  <c r="C4592" i="1"/>
  <c r="D4592" i="1"/>
  <c r="C4590" i="1"/>
  <c r="D4590" i="1"/>
  <c r="C4588" i="1"/>
  <c r="D4588" i="1"/>
  <c r="C4586" i="1"/>
  <c r="D4586" i="1"/>
  <c r="C4584" i="1"/>
  <c r="D4584" i="1"/>
  <c r="C4582" i="1"/>
  <c r="D4582" i="1"/>
  <c r="C4580" i="1"/>
  <c r="D4580" i="1"/>
  <c r="C4578" i="1"/>
  <c r="D4578" i="1"/>
  <c r="C4576" i="1"/>
  <c r="D4576" i="1"/>
  <c r="C4574" i="1"/>
  <c r="D4574" i="1"/>
  <c r="C4572" i="1"/>
  <c r="D4572" i="1"/>
  <c r="C5068" i="1"/>
  <c r="C5060" i="1"/>
  <c r="C5052" i="1"/>
  <c r="C5044" i="1"/>
  <c r="C5036" i="1"/>
  <c r="C5028" i="1"/>
  <c r="C5020" i="1"/>
  <c r="C5012" i="1"/>
  <c r="C5004" i="1"/>
  <c r="C4996" i="1"/>
  <c r="C4988" i="1"/>
  <c r="C4980" i="1"/>
  <c r="C4972" i="1"/>
  <c r="C4964" i="1"/>
  <c r="C4956" i="1"/>
  <c r="C4948" i="1"/>
  <c r="C4940" i="1"/>
  <c r="C4932" i="1"/>
  <c r="C4924" i="1"/>
  <c r="C4916" i="1"/>
  <c r="C4908" i="1"/>
  <c r="C4900" i="1"/>
  <c r="C4892" i="1"/>
  <c r="C4884" i="1"/>
  <c r="C4876" i="1"/>
  <c r="C4868" i="1"/>
  <c r="C4860" i="1"/>
  <c r="D4856" i="1"/>
  <c r="D4842" i="1"/>
  <c r="D4838" i="1"/>
  <c r="C4828" i="1"/>
  <c r="D4824" i="1"/>
  <c r="D4812" i="1"/>
  <c r="C4808" i="1"/>
  <c r="D4802" i="1"/>
  <c r="D4798" i="1"/>
  <c r="D4788" i="1"/>
  <c r="C4784" i="1"/>
  <c r="D4774" i="1"/>
  <c r="C4760" i="1"/>
  <c r="C4746" i="1"/>
  <c r="C4564" i="1"/>
  <c r="D4564" i="1"/>
  <c r="C4568" i="1"/>
  <c r="D4568" i="1"/>
  <c r="C5070" i="1"/>
  <c r="C5062" i="1"/>
  <c r="C5054" i="1"/>
  <c r="C5046" i="1"/>
  <c r="C5038" i="1"/>
  <c r="C5030" i="1"/>
  <c r="C5022" i="1"/>
  <c r="C5014" i="1"/>
  <c r="C5006" i="1"/>
  <c r="C4998" i="1"/>
  <c r="C4990" i="1"/>
  <c r="C4982" i="1"/>
  <c r="C4974" i="1"/>
  <c r="C4966" i="1"/>
  <c r="C4958" i="1"/>
  <c r="C4950" i="1"/>
  <c r="C4942" i="1"/>
  <c r="C4934" i="1"/>
  <c r="C4926" i="1"/>
  <c r="C4918" i="1"/>
  <c r="C4910" i="1"/>
  <c r="C4902" i="1"/>
  <c r="C4894" i="1"/>
  <c r="C4886" i="1"/>
  <c r="C4878" i="1"/>
  <c r="C4870" i="1"/>
  <c r="C4862" i="1"/>
  <c r="C4852" i="1"/>
  <c r="D4834" i="1"/>
  <c r="C4820" i="1"/>
  <c r="C4816" i="1"/>
  <c r="D4806" i="1"/>
  <c r="C4792" i="1"/>
  <c r="C4778" i="1"/>
  <c r="C4764" i="1"/>
  <c r="D4754" i="1"/>
  <c r="D4740" i="1"/>
  <c r="C4567" i="1"/>
  <c r="D4543" i="1"/>
  <c r="D4539" i="1"/>
  <c r="D4559" i="1"/>
  <c r="D4555" i="1"/>
  <c r="D4551" i="1"/>
  <c r="D4535" i="1"/>
  <c r="D4547" i="1"/>
  <c r="D4553" i="1"/>
  <c r="D4549" i="1"/>
  <c r="D4541" i="1"/>
  <c r="D4537" i="1"/>
  <c r="C4561" i="1"/>
  <c r="C4557" i="1"/>
  <c r="C4545" i="1"/>
  <c r="C4533" i="1"/>
  <c r="D4560" i="1"/>
  <c r="D4558" i="1"/>
  <c r="D4556" i="1"/>
  <c r="D4554" i="1"/>
  <c r="D4552" i="1"/>
  <c r="D4550" i="1"/>
  <c r="D4548" i="1"/>
  <c r="D4546" i="1"/>
  <c r="D4544" i="1"/>
  <c r="D4542" i="1"/>
  <c r="D4540" i="1"/>
  <c r="D4538" i="1"/>
  <c r="D4536" i="1"/>
  <c r="D4534" i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C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C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D467" i="1" l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F3745" i="1"/>
  <c r="F3217" i="1"/>
  <c r="F3214" i="1"/>
  <c r="F3211" i="1"/>
  <c r="F2974" i="1"/>
  <c r="F2911" i="1"/>
  <c r="F2548" i="1"/>
  <c r="F2545" i="1"/>
  <c r="F2542" i="1"/>
  <c r="F2539" i="1"/>
  <c r="F2536" i="1"/>
  <c r="F2533" i="1"/>
  <c r="F2530" i="1"/>
  <c r="F2527" i="1"/>
  <c r="F3764" i="1"/>
  <c r="F3767" i="1"/>
  <c r="F3731" i="1"/>
  <c r="F3743" i="1"/>
  <c r="F3662" i="1"/>
  <c r="F3486" i="1"/>
  <c r="F3470" i="1"/>
  <c r="F3444" i="1"/>
  <c r="F3329" i="1"/>
  <c r="F3227" i="1"/>
  <c r="F3221" i="1"/>
  <c r="F3212" i="1"/>
  <c r="F3207" i="1"/>
  <c r="F3132" i="1"/>
  <c r="F3074" i="1"/>
  <c r="F2885" i="1"/>
  <c r="F2537" i="1"/>
  <c r="F2534" i="1"/>
  <c r="F2531" i="1"/>
  <c r="F2528" i="1"/>
  <c r="F2492" i="1"/>
</calcChain>
</file>

<file path=xl/sharedStrings.xml><?xml version="1.0" encoding="utf-8"?>
<sst xmlns="http://schemas.openxmlformats.org/spreadsheetml/2006/main" count="10276" uniqueCount="49">
  <si>
    <t>Lake</t>
  </si>
  <si>
    <t>Month</t>
  </si>
  <si>
    <t>Date</t>
  </si>
  <si>
    <t>Year</t>
  </si>
  <si>
    <t>FWD</t>
  </si>
  <si>
    <t>High Lake</t>
  </si>
  <si>
    <t>.</t>
  </si>
  <si>
    <t>West Swan Lake</t>
  </si>
  <si>
    <t>Five Island Lake</t>
  </si>
  <si>
    <t>Elk Lake</t>
  </si>
  <si>
    <t>Virgin Lake</t>
  </si>
  <si>
    <t>Silver Lake (Palo Alto)</t>
  </si>
  <si>
    <t>Center Lake</t>
  </si>
  <si>
    <t>Silver Lake (Dickinson)</t>
  </si>
  <si>
    <t>Lost Island Lake</t>
  </si>
  <si>
    <t>Little Swan Lake</t>
  </si>
  <si>
    <t>Ingham Lake</t>
  </si>
  <si>
    <t>Tuttle Lake</t>
  </si>
  <si>
    <t>Little Spirit Lake</t>
  </si>
  <si>
    <t>Spirit Lake</t>
  </si>
  <si>
    <t>East Okoboji Lake</t>
  </si>
  <si>
    <t>Lower Gar</t>
  </si>
  <si>
    <t>West Okoboji Lake</t>
  </si>
  <si>
    <t>Minnewashta</t>
  </si>
  <si>
    <t>Upper Gar</t>
  </si>
  <si>
    <t>Lost Island lake</t>
  </si>
  <si>
    <t>West Swan lake</t>
  </si>
  <si>
    <t>center lake</t>
  </si>
  <si>
    <t>Trumbull Lake</t>
  </si>
  <si>
    <t>Diamond Lake</t>
  </si>
  <si>
    <t>elk lake</t>
  </si>
  <si>
    <t>spirit lake</t>
  </si>
  <si>
    <t>little swan lake</t>
  </si>
  <si>
    <t>Little Spirit lake</t>
  </si>
  <si>
    <t>Elk lake</t>
  </si>
  <si>
    <t>No Date</t>
  </si>
  <si>
    <t>Species</t>
  </si>
  <si>
    <t>CAP</t>
  </si>
  <si>
    <t>BMB</t>
  </si>
  <si>
    <t>Pounds</t>
  </si>
  <si>
    <t>Column Labels</t>
  </si>
  <si>
    <t>Grand Total</t>
  </si>
  <si>
    <t>Row Labels</t>
  </si>
  <si>
    <t>(All)</t>
  </si>
  <si>
    <t>Count of Date</t>
  </si>
  <si>
    <t>Sum of Pounds</t>
  </si>
  <si>
    <t>Iowa Lake</t>
  </si>
  <si>
    <t>Iowa Lake (Osceola)</t>
  </si>
  <si>
    <t>Commercial Angling Effort  (Number of Seine Hauls)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</si>
</sst>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[Commercial Fishing Catch Records.xlsx]Harvest History!PivotTable1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'Harvest History'!$C$3:$C$4</c:f>
              <c:strCache>
                <c:ptCount val="1"/>
                <c:pt idx="0">
                  <c:v>BMB</c:v>
                </c:pt>
              </c:strCache>
            </c:strRef>
          </c:tx>
          <c:cat>
            <c:strRef>
              <c:f>'Harvest History'!$B$5:$B$41</c:f>
              <c:strCach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strCache>
            </c:strRef>
          </c:cat>
          <c:val>
            <c:numRef>
              <c:f>'Harvest History'!$C$5:$C$41</c:f>
              <c:numCache>
                <c:formatCode>General</c:formatCode>
                <c:ptCount val="36"/>
                <c:pt idx="0">
                  <c:v>8965</c:v>
                </c:pt>
                <c:pt idx="1">
                  <c:v>150534</c:v>
                </c:pt>
                <c:pt idx="2">
                  <c:v>142733</c:v>
                </c:pt>
                <c:pt idx="3">
                  <c:v>198179</c:v>
                </c:pt>
                <c:pt idx="4">
                  <c:v>74236</c:v>
                </c:pt>
                <c:pt idx="5">
                  <c:v>95015</c:v>
                </c:pt>
                <c:pt idx="6">
                  <c:v>148382</c:v>
                </c:pt>
                <c:pt idx="7">
                  <c:v>131223</c:v>
                </c:pt>
                <c:pt idx="8">
                  <c:v>86870</c:v>
                </c:pt>
                <c:pt idx="9">
                  <c:v>61009</c:v>
                </c:pt>
                <c:pt idx="10">
                  <c:v>89287</c:v>
                </c:pt>
                <c:pt idx="11">
                  <c:v>160585</c:v>
                </c:pt>
                <c:pt idx="12">
                  <c:v>117800</c:v>
                </c:pt>
                <c:pt idx="13">
                  <c:v>211730</c:v>
                </c:pt>
                <c:pt idx="14">
                  <c:v>245441</c:v>
                </c:pt>
                <c:pt idx="15">
                  <c:v>252985</c:v>
                </c:pt>
                <c:pt idx="16">
                  <c:v>251293</c:v>
                </c:pt>
                <c:pt idx="17">
                  <c:v>210561</c:v>
                </c:pt>
                <c:pt idx="18">
                  <c:v>240910</c:v>
                </c:pt>
                <c:pt idx="19">
                  <c:v>226218</c:v>
                </c:pt>
                <c:pt idx="20">
                  <c:v>165162</c:v>
                </c:pt>
                <c:pt idx="21">
                  <c:v>152911</c:v>
                </c:pt>
                <c:pt idx="22">
                  <c:v>109445</c:v>
                </c:pt>
                <c:pt idx="23">
                  <c:v>214506</c:v>
                </c:pt>
                <c:pt idx="24">
                  <c:v>364805</c:v>
                </c:pt>
                <c:pt idx="25">
                  <c:v>244140</c:v>
                </c:pt>
                <c:pt idx="26">
                  <c:v>253457</c:v>
                </c:pt>
                <c:pt idx="27">
                  <c:v>432179</c:v>
                </c:pt>
                <c:pt idx="28">
                  <c:v>295302</c:v>
                </c:pt>
                <c:pt idx="29">
                  <c:v>168250</c:v>
                </c:pt>
                <c:pt idx="30">
                  <c:v>386810</c:v>
                </c:pt>
                <c:pt idx="31">
                  <c:v>238347</c:v>
                </c:pt>
                <c:pt idx="32">
                  <c:v>302271</c:v>
                </c:pt>
                <c:pt idx="33">
                  <c:v>336805</c:v>
                </c:pt>
                <c:pt idx="34">
                  <c:v>136677</c:v>
                </c:pt>
                <c:pt idx="35">
                  <c:v>330930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D-4A9C-8787-BEBCE1BD3462}"/>
            </c:ext>
          </c:extLst>
        </c:ser>
        <c:ser>
          <c:idx val="1"/>
          <c:order val="1"/>
          <c:tx>
            <c:strRef>
              <c:f>'Harvest History'!$D$3:$D$4</c:f>
              <c:strCache>
                <c:ptCount val="1"/>
                <c:pt idx="0">
                  <c:v>CAP</c:v>
                </c:pt>
              </c:strCache>
            </c:strRef>
          </c:tx>
          <c:cat>
            <c:strRef>
              <c:f>'Harvest History'!$B$5:$B$41</c:f>
              <c:strCach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strCache>
            </c:strRef>
          </c:cat>
          <c:val>
            <c:numRef>
              <c:f>'Harvest History'!$D$5:$D$41</c:f>
              <c:numCache>
                <c:formatCode>General</c:formatCode>
                <c:ptCount val="36"/>
                <c:pt idx="0">
                  <c:v>30462</c:v>
                </c:pt>
                <c:pt idx="1">
                  <c:v>206979</c:v>
                </c:pt>
                <c:pt idx="2">
                  <c:v>217465</c:v>
                </c:pt>
                <c:pt idx="3">
                  <c:v>190068</c:v>
                </c:pt>
                <c:pt idx="4">
                  <c:v>201020</c:v>
                </c:pt>
                <c:pt idx="5">
                  <c:v>233405</c:v>
                </c:pt>
                <c:pt idx="6">
                  <c:v>524621</c:v>
                </c:pt>
                <c:pt idx="7">
                  <c:v>335495</c:v>
                </c:pt>
                <c:pt idx="8">
                  <c:v>159630</c:v>
                </c:pt>
                <c:pt idx="9">
                  <c:v>53028</c:v>
                </c:pt>
                <c:pt idx="10">
                  <c:v>97485</c:v>
                </c:pt>
                <c:pt idx="11">
                  <c:v>239140</c:v>
                </c:pt>
                <c:pt idx="12">
                  <c:v>221230</c:v>
                </c:pt>
                <c:pt idx="13">
                  <c:v>569680</c:v>
                </c:pt>
                <c:pt idx="14">
                  <c:v>843512</c:v>
                </c:pt>
                <c:pt idx="15">
                  <c:v>538045</c:v>
                </c:pt>
                <c:pt idx="16">
                  <c:v>625766</c:v>
                </c:pt>
                <c:pt idx="17">
                  <c:v>373245</c:v>
                </c:pt>
                <c:pt idx="18">
                  <c:v>234508</c:v>
                </c:pt>
                <c:pt idx="19">
                  <c:v>451319</c:v>
                </c:pt>
                <c:pt idx="20">
                  <c:v>234881</c:v>
                </c:pt>
                <c:pt idx="21">
                  <c:v>147490</c:v>
                </c:pt>
                <c:pt idx="22">
                  <c:v>329350</c:v>
                </c:pt>
                <c:pt idx="23">
                  <c:v>551485</c:v>
                </c:pt>
                <c:pt idx="24">
                  <c:v>213990</c:v>
                </c:pt>
                <c:pt idx="25">
                  <c:v>304090</c:v>
                </c:pt>
                <c:pt idx="26">
                  <c:v>475042</c:v>
                </c:pt>
                <c:pt idx="27">
                  <c:v>570880</c:v>
                </c:pt>
                <c:pt idx="28">
                  <c:v>234043</c:v>
                </c:pt>
                <c:pt idx="29">
                  <c:v>350492</c:v>
                </c:pt>
                <c:pt idx="30">
                  <c:v>239580</c:v>
                </c:pt>
                <c:pt idx="31">
                  <c:v>212828</c:v>
                </c:pt>
                <c:pt idx="32">
                  <c:v>174516</c:v>
                </c:pt>
                <c:pt idx="33">
                  <c:v>128244</c:v>
                </c:pt>
                <c:pt idx="34">
                  <c:v>77490</c:v>
                </c:pt>
                <c:pt idx="35">
                  <c:v>165628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9C-8787-BEBCE1BD3462}"/>
            </c:ext>
          </c:extLst>
        </c:ser>
        <c:ser>
          <c:idx val="2"/>
          <c:order val="2"/>
          <c:tx>
            <c:strRef>
              <c:f>'Harvest History'!$E$3:$E$4</c:f>
              <c:strCache>
                <c:ptCount val="1"/>
                <c:pt idx="0">
                  <c:v>FWD</c:v>
                </c:pt>
              </c:strCache>
            </c:strRef>
          </c:tx>
          <c:cat>
            <c:strRef>
              <c:f>'Harvest History'!$B$5:$B$41</c:f>
              <c:strCache>
                <c:ptCount val="36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strCache>
            </c:strRef>
          </c:cat>
          <c:val>
            <c:numRef>
              <c:f>'Harvest History'!$E$5:$E$41</c:f>
              <c:numCache>
                <c:formatCode>General</c:formatCode>
                <c:ptCount val="36"/>
                <c:pt idx="0">
                  <c:v>0</c:v>
                </c:pt>
                <c:pt idx="1">
                  <c:v>13056</c:v>
                </c:pt>
                <c:pt idx="2">
                  <c:v>1199</c:v>
                </c:pt>
                <c:pt idx="3">
                  <c:v>15682</c:v>
                </c:pt>
                <c:pt idx="4">
                  <c:v>225</c:v>
                </c:pt>
                <c:pt idx="5">
                  <c:v>2300</c:v>
                </c:pt>
                <c:pt idx="6">
                  <c:v>23548</c:v>
                </c:pt>
                <c:pt idx="7">
                  <c:v>5883</c:v>
                </c:pt>
                <c:pt idx="8">
                  <c:v>170</c:v>
                </c:pt>
                <c:pt idx="9">
                  <c:v>4742</c:v>
                </c:pt>
                <c:pt idx="10">
                  <c:v>13915</c:v>
                </c:pt>
                <c:pt idx="11">
                  <c:v>2700</c:v>
                </c:pt>
                <c:pt idx="12">
                  <c:v>2500</c:v>
                </c:pt>
                <c:pt idx="13">
                  <c:v>63700</c:v>
                </c:pt>
                <c:pt idx="14">
                  <c:v>66640</c:v>
                </c:pt>
                <c:pt idx="15">
                  <c:v>9691</c:v>
                </c:pt>
                <c:pt idx="16">
                  <c:v>13467</c:v>
                </c:pt>
                <c:pt idx="17">
                  <c:v>32450</c:v>
                </c:pt>
                <c:pt idx="18">
                  <c:v>51400</c:v>
                </c:pt>
                <c:pt idx="19">
                  <c:v>35564</c:v>
                </c:pt>
                <c:pt idx="20">
                  <c:v>9715</c:v>
                </c:pt>
                <c:pt idx="21">
                  <c:v>31710</c:v>
                </c:pt>
                <c:pt idx="22">
                  <c:v>79000</c:v>
                </c:pt>
                <c:pt idx="23">
                  <c:v>97505</c:v>
                </c:pt>
                <c:pt idx="24">
                  <c:v>76800</c:v>
                </c:pt>
                <c:pt idx="25">
                  <c:v>51850</c:v>
                </c:pt>
                <c:pt idx="26">
                  <c:v>51400</c:v>
                </c:pt>
                <c:pt idx="27">
                  <c:v>78570</c:v>
                </c:pt>
                <c:pt idx="28">
                  <c:v>62934</c:v>
                </c:pt>
                <c:pt idx="29">
                  <c:v>17724</c:v>
                </c:pt>
                <c:pt idx="30">
                  <c:v>27680</c:v>
                </c:pt>
                <c:pt idx="31">
                  <c:v>76166</c:v>
                </c:pt>
                <c:pt idx="32">
                  <c:v>77234</c:v>
                </c:pt>
                <c:pt idx="33">
                  <c:v>102599</c:v>
                </c:pt>
                <c:pt idx="34">
                  <c:v>7243</c:v>
                </c:pt>
                <c:pt idx="35">
                  <c:v>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D-4A9C-8787-BEBCE1BD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1248"/>
        <c:axId val="150167936"/>
      </c:lineChart>
      <c:catAx>
        <c:axId val="1177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67936"/>
        <c:crosses val="autoZero"/>
        <c:auto val="1"/>
        <c:lblAlgn val="ctr"/>
        <c:lblOffset val="100"/>
        <c:noMultiLvlLbl val="0"/>
      </c:catAx>
      <c:valAx>
        <c:axId val="150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quist, Jim [DNR]" refreshedDate="43430.473889930552" createdVersion="4" refreshedVersion="6" minRefreshableVersion="3" recordCount="5177">
  <cacheSource type="worksheet">
    <worksheetSource ref="A1:F89997" sheet="Catch Records"/>
  </cacheSource>
  <cacheFields count="6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rquist, Jim [DNR]" refreshedDate="43430.474900694448" createdVersion="4" refreshedVersion="6" minRefreshableVersion="3" recordCount="5177">
  <cacheSource type="worksheet">
    <worksheetSource ref="A1:F33437" sheet="Catch Records"/>
  </cacheSource>
  <cacheFields count="7">
    <cacheField name="Lake" numFmtId="0">
      <sharedItems containsBlank="1" count="29">
        <s v="West Okoboji Lake"/>
        <s v="Five Island Lake"/>
        <s v="Spirit Lake"/>
        <m/>
        <s v="Lost Island Lake"/>
        <s v="East Okoboji Lake"/>
        <s v="Silver Lake (Dickinson)"/>
        <s v="Silver Lake (Palo Alto)"/>
        <s v="Minnewashta"/>
        <s v="Lower Gar"/>
        <s v="Tuttle Lake"/>
        <s v="Ingham Lake"/>
        <s v="High Lake"/>
        <s v="Center Lake"/>
        <s v="West Swan Lake"/>
        <s v="Upper Gar"/>
        <s v="Little Spirit Lake"/>
        <s v="Little Swan Lake"/>
        <s v="Elk Lake"/>
        <s v="Iowa Lake"/>
        <s v="Virgin Lake"/>
        <s v="Trumbull Lake"/>
        <s v="Diamond Lake"/>
        <s v="Iowa Lake (Osceola)"/>
        <s v=""/>
        <s v="Iowa Lake emmet co." u="1"/>
        <s v="Iowa Lake  " u="1"/>
        <s v="Iowa Lake " u="1"/>
        <s v="Iowa Lake Osceola Co." u="1"/>
      </sharedItems>
    </cacheField>
    <cacheField name="Date" numFmtId="14">
      <sharedItems containsDate="1" containsBlank="1" containsMixedTypes="1" minDate="1983-10-25T00:00:00" maxDate="2018-11-02T00:00:00"/>
    </cacheField>
    <cacheField name="Year" numFmtId="0">
      <sharedItems containsBlank="1" containsMixedTypes="1" containsNumber="1" containsInteger="1" minValue="1983" maxValue="2018" count="38">
        <m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e v="#VALUE!"/>
      </sharedItems>
    </cacheField>
    <cacheField name="Month" numFmtId="0">
      <sharedItems containsBlank="1" containsMixedTypes="1" containsNumber="1" containsInteger="1" minValue="1" maxValue="12"/>
    </cacheField>
    <cacheField name="Species" numFmtId="14">
      <sharedItems containsBlank="1" count="4">
        <s v="BMB"/>
        <s v="FWD"/>
        <s v="CAP"/>
        <m/>
      </sharedItems>
    </cacheField>
    <cacheField name="Pounds" numFmtId="0">
      <sharedItems containsBlank="1" containsMixedTypes="1" containsNumber="1" containsInteger="1" minValue="0" maxValue="150000"/>
    </cacheField>
    <cacheField name="Effort" numFmtId="0" formula="Date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77">
  <r>
    <x v="0"/>
    <s v="No Date"/>
    <x v="0"/>
    <m/>
    <x v="0"/>
    <n v="5"/>
  </r>
  <r>
    <x v="1"/>
    <s v="No Date"/>
    <x v="0"/>
    <m/>
    <x v="0"/>
    <n v="24587"/>
  </r>
  <r>
    <x v="2"/>
    <s v="No Date"/>
    <x v="0"/>
    <m/>
    <x v="0"/>
    <n v="1200"/>
  </r>
  <r>
    <x v="2"/>
    <s v="No Date"/>
    <x v="0"/>
    <m/>
    <x v="0"/>
    <n v="75"/>
  </r>
  <r>
    <x v="3"/>
    <s v="No Date"/>
    <x v="0"/>
    <m/>
    <x v="0"/>
    <n v="505"/>
  </r>
  <r>
    <x v="4"/>
    <s v="No Date"/>
    <x v="0"/>
    <m/>
    <x v="0"/>
    <n v="500"/>
  </r>
  <r>
    <x v="4"/>
    <s v="No Date"/>
    <x v="0"/>
    <m/>
    <x v="0"/>
    <n v="750"/>
  </r>
  <r>
    <x v="4"/>
    <s v="No Date"/>
    <x v="0"/>
    <m/>
    <x v="0"/>
    <n v="0"/>
  </r>
  <r>
    <x v="4"/>
    <s v="No Date"/>
    <x v="0"/>
    <m/>
    <x v="0"/>
    <n v="50"/>
  </r>
  <r>
    <x v="4"/>
    <s v="No Date"/>
    <x v="0"/>
    <m/>
    <x v="0"/>
    <n v="30"/>
  </r>
  <r>
    <x v="4"/>
    <s v="No Date"/>
    <x v="0"/>
    <m/>
    <x v="0"/>
    <n v="8000"/>
  </r>
  <r>
    <x v="5"/>
    <s v="No Date"/>
    <x v="0"/>
    <m/>
    <x v="0"/>
    <n v="505"/>
  </r>
  <r>
    <x v="5"/>
    <s v="No Date"/>
    <x v="0"/>
    <m/>
    <x v="0"/>
    <n v="128"/>
  </r>
  <r>
    <x v="5"/>
    <s v="No Date"/>
    <x v="0"/>
    <m/>
    <x v="0"/>
    <n v="5200"/>
  </r>
  <r>
    <x v="5"/>
    <s v="No Date"/>
    <x v="0"/>
    <m/>
    <x v="0"/>
    <n v="355"/>
  </r>
  <r>
    <x v="3"/>
    <s v="No Date"/>
    <x v="0"/>
    <m/>
    <x v="0"/>
    <n v="6"/>
  </r>
  <r>
    <x v="3"/>
    <s v="No Date"/>
    <x v="0"/>
    <m/>
    <x v="0"/>
    <n v="0"/>
  </r>
  <r>
    <x v="2"/>
    <s v="No Date"/>
    <x v="0"/>
    <m/>
    <x v="0"/>
    <n v="6"/>
  </r>
  <r>
    <x v="2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5850"/>
  </r>
  <r>
    <x v="0"/>
    <s v="No Date"/>
    <x v="0"/>
    <m/>
    <x v="0"/>
    <n v="18000"/>
  </r>
  <r>
    <x v="0"/>
    <s v="No Date"/>
    <x v="0"/>
    <m/>
    <x v="0"/>
    <n v="50000"/>
  </r>
  <r>
    <x v="0"/>
    <s v="No Date"/>
    <x v="0"/>
    <m/>
    <x v="0"/>
    <n v="20"/>
  </r>
  <r>
    <x v="0"/>
    <s v="No Date"/>
    <x v="0"/>
    <m/>
    <x v="0"/>
    <n v="41000"/>
  </r>
  <r>
    <x v="0"/>
    <s v="No Date"/>
    <x v="0"/>
    <m/>
    <x v="0"/>
    <n v="5"/>
  </r>
  <r>
    <x v="0"/>
    <s v="No Date"/>
    <x v="0"/>
    <m/>
    <x v="0"/>
    <n v="150000"/>
  </r>
  <r>
    <x v="0"/>
    <s v="No Date"/>
    <x v="0"/>
    <m/>
    <x v="0"/>
    <n v="6"/>
  </r>
  <r>
    <x v="0"/>
    <s v="No Date"/>
    <x v="0"/>
    <m/>
    <x v="0"/>
    <n v="15000"/>
  </r>
  <r>
    <x v="0"/>
    <s v="No Date"/>
    <x v="0"/>
    <m/>
    <x v="0"/>
    <n v="12"/>
  </r>
  <r>
    <x v="0"/>
    <s v="No Date"/>
    <x v="0"/>
    <m/>
    <x v="0"/>
    <n v="12"/>
  </r>
  <r>
    <x v="0"/>
    <s v="No Date"/>
    <x v="0"/>
    <m/>
    <x v="0"/>
    <n v="25"/>
  </r>
  <r>
    <x v="0"/>
    <s v="No Date"/>
    <x v="0"/>
    <m/>
    <x v="0"/>
    <n v="16500"/>
  </r>
  <r>
    <x v="0"/>
    <s v="No Date"/>
    <x v="0"/>
    <m/>
    <x v="0"/>
    <n v="25000"/>
  </r>
  <r>
    <x v="0"/>
    <s v="No Date"/>
    <x v="0"/>
    <m/>
    <x v="0"/>
    <n v="75"/>
  </r>
  <r>
    <x v="0"/>
    <s v="No Date"/>
    <x v="0"/>
    <m/>
    <x v="0"/>
    <n v="50"/>
  </r>
  <r>
    <x v="0"/>
    <s v="No Date"/>
    <x v="0"/>
    <m/>
    <x v="0"/>
    <n v="15"/>
  </r>
  <r>
    <x v="0"/>
    <s v="No Date"/>
    <x v="0"/>
    <m/>
    <x v="0"/>
    <n v="50"/>
  </r>
  <r>
    <x v="0"/>
    <s v="No Date"/>
    <x v="0"/>
    <m/>
    <x v="0"/>
    <n v="25"/>
  </r>
  <r>
    <x v="0"/>
    <s v="No Date"/>
    <x v="0"/>
    <m/>
    <x v="0"/>
    <n v="325"/>
  </r>
  <r>
    <x v="5"/>
    <s v="No Date"/>
    <x v="0"/>
    <m/>
    <x v="0"/>
    <n v="13500"/>
  </r>
  <r>
    <x v="5"/>
    <s v="No Date"/>
    <x v="0"/>
    <m/>
    <x v="0"/>
    <n v="15"/>
  </r>
  <r>
    <x v="5"/>
    <s v="No Date"/>
    <x v="0"/>
    <m/>
    <x v="0"/>
    <n v="3000"/>
  </r>
  <r>
    <x v="5"/>
    <s v="No Date"/>
    <x v="0"/>
    <m/>
    <x v="0"/>
    <n v="15"/>
  </r>
  <r>
    <x v="5"/>
    <s v="No Date"/>
    <x v="0"/>
    <m/>
    <x v="0"/>
    <n v="75"/>
  </r>
  <r>
    <x v="5"/>
    <s v="No Date"/>
    <x v="0"/>
    <m/>
    <x v="0"/>
    <n v="30"/>
  </r>
  <r>
    <x v="2"/>
    <s v="No Date"/>
    <x v="0"/>
    <m/>
    <x v="0"/>
    <n v="10"/>
  </r>
  <r>
    <x v="2"/>
    <s v="No Date"/>
    <x v="0"/>
    <m/>
    <x v="0"/>
    <n v="90000"/>
  </r>
  <r>
    <x v="2"/>
    <s v="No Date"/>
    <x v="0"/>
    <m/>
    <x v="0"/>
    <n v="10"/>
  </r>
  <r>
    <x v="2"/>
    <s v="No Date"/>
    <x v="0"/>
    <m/>
    <x v="0"/>
    <n v="25"/>
  </r>
  <r>
    <x v="2"/>
    <s v="No Date"/>
    <x v="0"/>
    <m/>
    <x v="0"/>
    <n v="125"/>
  </r>
  <r>
    <x v="2"/>
    <s v="No Date"/>
    <x v="0"/>
    <m/>
    <x v="0"/>
    <n v="5"/>
  </r>
  <r>
    <x v="2"/>
    <s v="No Date"/>
    <x v="0"/>
    <m/>
    <x v="0"/>
    <n v="0"/>
  </r>
  <r>
    <x v="2"/>
    <s v="No Date"/>
    <x v="0"/>
    <m/>
    <x v="0"/>
    <n v="5875"/>
  </r>
  <r>
    <x v="2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89875"/>
  </r>
  <r>
    <x v="2"/>
    <s v="No Date"/>
    <x v="0"/>
    <m/>
    <x v="0"/>
    <n v="22625"/>
  </r>
  <r>
    <x v="2"/>
    <s v="No Date"/>
    <x v="0"/>
    <m/>
    <x v="0"/>
    <n v="2210"/>
  </r>
  <r>
    <x v="2"/>
    <s v="No Date"/>
    <x v="0"/>
    <m/>
    <x v="0"/>
    <n v="60"/>
  </r>
  <r>
    <x v="2"/>
    <s v="No Date"/>
    <x v="0"/>
    <m/>
    <x v="0"/>
    <n v="0"/>
  </r>
  <r>
    <x v="2"/>
    <s v="No Date"/>
    <x v="0"/>
    <m/>
    <x v="0"/>
    <n v="375"/>
  </r>
  <r>
    <x v="2"/>
    <s v="No Date"/>
    <x v="0"/>
    <m/>
    <x v="0"/>
    <n v="0"/>
  </r>
  <r>
    <x v="2"/>
    <s v="No Date"/>
    <x v="0"/>
    <m/>
    <x v="0"/>
    <n v="125"/>
  </r>
  <r>
    <x v="0"/>
    <s v="No Date"/>
    <x v="0"/>
    <m/>
    <x v="0"/>
    <n v="110000"/>
  </r>
  <r>
    <x v="0"/>
    <s v="No Date"/>
    <x v="0"/>
    <m/>
    <x v="0"/>
    <n v="500"/>
  </r>
  <r>
    <x v="0"/>
    <s v="No Date"/>
    <x v="0"/>
    <m/>
    <x v="0"/>
    <n v="4000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0"/>
  </r>
  <r>
    <x v="0"/>
    <s v="No Date"/>
    <x v="0"/>
    <m/>
    <x v="0"/>
    <n v="17"/>
  </r>
  <r>
    <x v="0"/>
    <s v="No Date"/>
    <x v="0"/>
    <m/>
    <x v="0"/>
    <n v="50"/>
  </r>
  <r>
    <x v="0"/>
    <s v="No Date"/>
    <x v="0"/>
    <m/>
    <x v="0"/>
    <n v="50"/>
  </r>
  <r>
    <x v="2"/>
    <s v="No Date"/>
    <x v="0"/>
    <m/>
    <x v="0"/>
    <n v="125"/>
  </r>
  <r>
    <x v="2"/>
    <s v="No Date"/>
    <x v="0"/>
    <m/>
    <x v="0"/>
    <n v="22500"/>
  </r>
  <r>
    <x v="5"/>
    <s v="No Date"/>
    <x v="0"/>
    <m/>
    <x v="0"/>
    <n v="21"/>
  </r>
  <r>
    <x v="5"/>
    <s v="No Date"/>
    <x v="0"/>
    <m/>
    <x v="0"/>
    <n v="500"/>
  </r>
  <r>
    <x v="5"/>
    <s v="No Date"/>
    <x v="0"/>
    <m/>
    <x v="0"/>
    <n v="40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37500"/>
  </r>
  <r>
    <x v="5"/>
    <s v="No Date"/>
    <x v="0"/>
    <m/>
    <x v="0"/>
    <n v="0"/>
  </r>
  <r>
    <x v="5"/>
    <s v="No Date"/>
    <x v="0"/>
    <m/>
    <x v="0"/>
    <n v="18875"/>
  </r>
  <r>
    <x v="5"/>
    <s v="No Date"/>
    <x v="0"/>
    <m/>
    <x v="0"/>
    <n v="2700"/>
  </r>
  <r>
    <x v="5"/>
    <s v="No Date"/>
    <x v="0"/>
    <m/>
    <x v="0"/>
    <n v="4050"/>
  </r>
  <r>
    <x v="5"/>
    <s v="No Date"/>
    <x v="0"/>
    <m/>
    <x v="0"/>
    <n v="2500"/>
  </r>
  <r>
    <x v="5"/>
    <s v="No Date"/>
    <x v="0"/>
    <m/>
    <x v="0"/>
    <n v="1875"/>
  </r>
  <r>
    <x v="5"/>
    <s v="No Date"/>
    <x v="0"/>
    <m/>
    <x v="0"/>
    <n v="3750"/>
  </r>
  <r>
    <x v="5"/>
    <s v="No Date"/>
    <x v="0"/>
    <m/>
    <x v="0"/>
    <n v="0"/>
  </r>
  <r>
    <x v="5"/>
    <s v="No Date"/>
    <x v="0"/>
    <m/>
    <x v="0"/>
    <n v="250"/>
  </r>
  <r>
    <x v="5"/>
    <s v="No Date"/>
    <x v="0"/>
    <m/>
    <x v="0"/>
    <n v="500"/>
  </r>
  <r>
    <x v="5"/>
    <s v="No Date"/>
    <x v="0"/>
    <m/>
    <x v="0"/>
    <n v="525"/>
  </r>
  <r>
    <x v="5"/>
    <s v="No Date"/>
    <x v="0"/>
    <m/>
    <x v="0"/>
    <n v="2500"/>
  </r>
  <r>
    <x v="5"/>
    <s v="No Date"/>
    <x v="0"/>
    <m/>
    <x v="0"/>
    <n v="1125"/>
  </r>
  <r>
    <x v="5"/>
    <s v="No Date"/>
    <x v="0"/>
    <m/>
    <x v="0"/>
    <n v="8375"/>
  </r>
  <r>
    <x v="5"/>
    <s v="No Date"/>
    <x v="0"/>
    <m/>
    <x v="0"/>
    <n v="14250"/>
  </r>
  <r>
    <x v="5"/>
    <s v="No Date"/>
    <x v="0"/>
    <m/>
    <x v="0"/>
    <n v="875"/>
  </r>
  <r>
    <x v="5"/>
    <s v="No Date"/>
    <x v="0"/>
    <m/>
    <x v="0"/>
    <n v="5750"/>
  </r>
  <r>
    <x v="5"/>
    <s v="No Date"/>
    <x v="0"/>
    <m/>
    <x v="0"/>
    <n v="500"/>
  </r>
  <r>
    <x v="5"/>
    <s v="No Date"/>
    <x v="0"/>
    <m/>
    <x v="0"/>
    <n v="1925"/>
  </r>
  <r>
    <x v="5"/>
    <s v="No Date"/>
    <x v="0"/>
    <m/>
    <x v="0"/>
    <n v="2625"/>
  </r>
  <r>
    <x v="5"/>
    <s v="No Date"/>
    <x v="0"/>
    <m/>
    <x v="0"/>
    <n v="650"/>
  </r>
  <r>
    <x v="5"/>
    <s v="No Date"/>
    <x v="0"/>
    <m/>
    <x v="0"/>
    <n v="875"/>
  </r>
  <r>
    <x v="0"/>
    <s v="No Date"/>
    <x v="0"/>
    <m/>
    <x v="0"/>
    <n v="7"/>
  </r>
  <r>
    <x v="0"/>
    <s v="No Date"/>
    <x v="0"/>
    <m/>
    <x v="0"/>
    <n v="400"/>
  </r>
  <r>
    <x v="0"/>
    <s v="No Date"/>
    <x v="0"/>
    <m/>
    <x v="0"/>
    <n v="750"/>
  </r>
  <r>
    <x v="6"/>
    <s v="No Date"/>
    <x v="0"/>
    <m/>
    <x v="0"/>
    <n v="0"/>
  </r>
  <r>
    <x v="6"/>
    <s v="No Date"/>
    <x v="0"/>
    <m/>
    <x v="0"/>
    <n v="0"/>
  </r>
  <r>
    <x v="6"/>
    <s v="No Date"/>
    <x v="0"/>
    <m/>
    <x v="0"/>
    <n v="0"/>
  </r>
  <r>
    <x v="2"/>
    <s v="No Date"/>
    <x v="0"/>
    <m/>
    <x v="0"/>
    <n v="0"/>
  </r>
  <r>
    <x v="2"/>
    <s v="No Date"/>
    <x v="0"/>
    <m/>
    <x v="0"/>
    <n v="78125"/>
  </r>
  <r>
    <x v="2"/>
    <s v="No Date"/>
    <x v="0"/>
    <m/>
    <x v="0"/>
    <n v="17000"/>
  </r>
  <r>
    <x v="2"/>
    <s v="No Date"/>
    <x v="0"/>
    <m/>
    <x v="0"/>
    <n v="40"/>
  </r>
  <r>
    <x v="2"/>
    <s v="No Date"/>
    <x v="0"/>
    <m/>
    <x v="0"/>
    <n v="150"/>
  </r>
  <r>
    <x v="2"/>
    <s v="No Date"/>
    <x v="0"/>
    <m/>
    <x v="0"/>
    <n v="150"/>
  </r>
  <r>
    <x v="2"/>
    <s v="No Date"/>
    <x v="0"/>
    <m/>
    <x v="0"/>
    <n v="500"/>
  </r>
  <r>
    <x v="2"/>
    <s v="No Date"/>
    <x v="0"/>
    <m/>
    <x v="0"/>
    <n v="625"/>
  </r>
  <r>
    <x v="4"/>
    <s v="No Date"/>
    <x v="0"/>
    <m/>
    <x v="0"/>
    <n v="125"/>
  </r>
  <r>
    <x v="4"/>
    <s v="No Date"/>
    <x v="0"/>
    <m/>
    <x v="0"/>
    <n v="0"/>
  </r>
  <r>
    <x v="4"/>
    <s v="No Date"/>
    <x v="0"/>
    <m/>
    <x v="0"/>
    <n v="10"/>
  </r>
  <r>
    <x v="4"/>
    <s v="No Date"/>
    <x v="0"/>
    <m/>
    <x v="0"/>
    <n v="60"/>
  </r>
  <r>
    <x v="4"/>
    <s v="No Date"/>
    <x v="0"/>
    <m/>
    <x v="0"/>
    <n v="350"/>
  </r>
  <r>
    <x v="5"/>
    <s v="No Date"/>
    <x v="0"/>
    <m/>
    <x v="0"/>
    <n v="0"/>
  </r>
  <r>
    <x v="5"/>
    <s v="No Date"/>
    <x v="0"/>
    <m/>
    <x v="0"/>
    <n v="0"/>
  </r>
  <r>
    <x v="5"/>
    <s v="No Date"/>
    <x v="0"/>
    <m/>
    <x v="0"/>
    <n v="5"/>
  </r>
  <r>
    <x v="5"/>
    <s v="No Date"/>
    <x v="0"/>
    <m/>
    <x v="0"/>
    <n v="0"/>
  </r>
  <r>
    <x v="5"/>
    <s v="No Date"/>
    <x v="0"/>
    <m/>
    <x v="0"/>
    <n v="1875"/>
  </r>
  <r>
    <x v="5"/>
    <s v="No Date"/>
    <x v="0"/>
    <m/>
    <x v="0"/>
    <n v="0"/>
  </r>
  <r>
    <x v="5"/>
    <s v="No Date"/>
    <x v="0"/>
    <m/>
    <x v="0"/>
    <n v="3750"/>
  </r>
  <r>
    <x v="5"/>
    <s v="No Date"/>
    <x v="0"/>
    <m/>
    <x v="0"/>
    <n v="5375"/>
  </r>
  <r>
    <x v="5"/>
    <s v="No Date"/>
    <x v="0"/>
    <m/>
    <x v="0"/>
    <n v="1375"/>
  </r>
  <r>
    <x v="5"/>
    <s v="No Date"/>
    <x v="0"/>
    <m/>
    <x v="0"/>
    <n v="1650"/>
  </r>
  <r>
    <x v="5"/>
    <s v="No Date"/>
    <x v="0"/>
    <m/>
    <x v="0"/>
    <n v="750"/>
  </r>
  <r>
    <x v="5"/>
    <s v="No Date"/>
    <x v="0"/>
    <m/>
    <x v="0"/>
    <n v="250"/>
  </r>
  <r>
    <x v="5"/>
    <s v="No Date"/>
    <x v="0"/>
    <m/>
    <x v="0"/>
    <n v="0"/>
  </r>
  <r>
    <x v="5"/>
    <s v="No Date"/>
    <x v="0"/>
    <m/>
    <x v="0"/>
    <n v="3375"/>
  </r>
  <r>
    <x v="5"/>
    <s v="No Date"/>
    <x v="0"/>
    <m/>
    <x v="0"/>
    <n v="625"/>
  </r>
  <r>
    <x v="5"/>
    <s v="No Date"/>
    <x v="0"/>
    <m/>
    <x v="0"/>
    <n v="375"/>
  </r>
  <r>
    <x v="5"/>
    <s v="No Date"/>
    <x v="0"/>
    <m/>
    <x v="0"/>
    <n v="12140"/>
  </r>
  <r>
    <x v="5"/>
    <s v="No Date"/>
    <x v="0"/>
    <m/>
    <x v="0"/>
    <n v="250"/>
  </r>
  <r>
    <x v="5"/>
    <s v="No Date"/>
    <x v="0"/>
    <m/>
    <x v="0"/>
    <n v="1250"/>
  </r>
  <r>
    <x v="5"/>
    <s v="No Date"/>
    <x v="0"/>
    <m/>
    <x v="0"/>
    <n v="58"/>
  </r>
  <r>
    <x v="5"/>
    <s v="No Date"/>
    <x v="0"/>
    <m/>
    <x v="0"/>
    <n v="21875"/>
  </r>
  <r>
    <x v="5"/>
    <s v="No Date"/>
    <x v="0"/>
    <m/>
    <x v="0"/>
    <n v="13625"/>
  </r>
  <r>
    <x v="5"/>
    <s v="No Date"/>
    <x v="0"/>
    <m/>
    <x v="0"/>
    <n v="3750"/>
  </r>
  <r>
    <x v="5"/>
    <s v="No Date"/>
    <x v="0"/>
    <m/>
    <x v="0"/>
    <n v="2500"/>
  </r>
  <r>
    <x v="5"/>
    <s v="No Date"/>
    <x v="0"/>
    <m/>
    <x v="0"/>
    <n v="50"/>
  </r>
  <r>
    <x v="5"/>
    <s v="No Date"/>
    <x v="0"/>
    <m/>
    <x v="0"/>
    <n v="375"/>
  </r>
  <r>
    <x v="5"/>
    <s v="No Date"/>
    <x v="0"/>
    <m/>
    <x v="0"/>
    <n v="375"/>
  </r>
  <r>
    <x v="5"/>
    <s v="No Date"/>
    <x v="0"/>
    <m/>
    <x v="0"/>
    <n v="1625"/>
  </r>
  <r>
    <x v="5"/>
    <s v="No Date"/>
    <x v="0"/>
    <m/>
    <x v="0"/>
    <n v="625"/>
  </r>
  <r>
    <x v="7"/>
    <s v="No Date"/>
    <x v="0"/>
    <m/>
    <x v="0"/>
    <n v="32800"/>
  </r>
  <r>
    <x v="0"/>
    <s v="No Date"/>
    <x v="0"/>
    <m/>
    <x v="1"/>
    <n v="0"/>
  </r>
  <r>
    <x v="1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"/>
  </r>
  <r>
    <x v="3"/>
    <s v="No Date"/>
    <x v="0"/>
    <m/>
    <x v="1"/>
    <n v="50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0"/>
  </r>
  <r>
    <x v="5"/>
    <s v="No Date"/>
    <x v="0"/>
    <m/>
    <x v="1"/>
    <n v="7250"/>
  </r>
  <r>
    <x v="5"/>
    <s v="No Date"/>
    <x v="0"/>
    <m/>
    <x v="1"/>
    <n v="0"/>
  </r>
  <r>
    <x v="5"/>
    <s v="No Date"/>
    <x v="0"/>
    <m/>
    <x v="1"/>
    <n v="127"/>
  </r>
  <r>
    <x v="5"/>
    <s v="No Date"/>
    <x v="0"/>
    <m/>
    <x v="1"/>
    <n v="335"/>
  </r>
  <r>
    <x v="3"/>
    <s v="No Date"/>
    <x v="0"/>
    <m/>
    <x v="1"/>
    <n v="0"/>
  </r>
  <r>
    <x v="3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25"/>
  </r>
  <r>
    <x v="0"/>
    <s v="No Date"/>
    <x v="0"/>
    <m/>
    <x v="1"/>
    <n v="4750"/>
  </r>
  <r>
    <x v="0"/>
    <s v="No Date"/>
    <x v="0"/>
    <m/>
    <x v="1"/>
    <n v="375"/>
  </r>
  <r>
    <x v="0"/>
    <s v="No Date"/>
    <x v="0"/>
    <m/>
    <x v="1"/>
    <n v="375"/>
  </r>
  <r>
    <x v="0"/>
    <s v="No Date"/>
    <x v="0"/>
    <m/>
    <x v="1"/>
    <n v="250"/>
  </r>
  <r>
    <x v="0"/>
    <s v="No Date"/>
    <x v="0"/>
    <m/>
    <x v="1"/>
    <n v="0"/>
  </r>
  <r>
    <x v="0"/>
    <s v="No Date"/>
    <x v="0"/>
    <m/>
    <x v="1"/>
    <n v="175"/>
  </r>
  <r>
    <x v="0"/>
    <s v="No Date"/>
    <x v="0"/>
    <m/>
    <x v="1"/>
    <n v="0"/>
  </r>
  <r>
    <x v="0"/>
    <s v="No Date"/>
    <x v="0"/>
    <m/>
    <x v="1"/>
    <n v="75"/>
  </r>
  <r>
    <x v="0"/>
    <s v="No Date"/>
    <x v="0"/>
    <m/>
    <x v="1"/>
    <n v="75"/>
  </r>
  <r>
    <x v="0"/>
    <s v="No Date"/>
    <x v="0"/>
    <m/>
    <x v="1"/>
    <n v="1"/>
  </r>
  <r>
    <x v="0"/>
    <s v="No Date"/>
    <x v="0"/>
    <m/>
    <x v="1"/>
    <n v="0"/>
  </r>
  <r>
    <x v="0"/>
    <s v="No Date"/>
    <x v="0"/>
    <m/>
    <x v="1"/>
    <n v="7500"/>
  </r>
  <r>
    <x v="0"/>
    <s v="No Date"/>
    <x v="0"/>
    <m/>
    <x v="1"/>
    <n v="3750"/>
  </r>
  <r>
    <x v="0"/>
    <s v="No Date"/>
    <x v="0"/>
    <m/>
    <x v="1"/>
    <n v="7625"/>
  </r>
  <r>
    <x v="0"/>
    <s v="No Date"/>
    <x v="0"/>
    <m/>
    <x v="1"/>
    <n v="1000"/>
  </r>
  <r>
    <x v="0"/>
    <s v="No Date"/>
    <x v="0"/>
    <m/>
    <x v="1"/>
    <n v="150"/>
  </r>
  <r>
    <x v="0"/>
    <s v="No Date"/>
    <x v="0"/>
    <m/>
    <x v="1"/>
    <n v="850"/>
  </r>
  <r>
    <x v="0"/>
    <s v="No Date"/>
    <x v="0"/>
    <m/>
    <x v="1"/>
    <n v="450"/>
  </r>
  <r>
    <x v="0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50"/>
  </r>
  <r>
    <x v="5"/>
    <s v="No Date"/>
    <x v="0"/>
    <m/>
    <x v="1"/>
    <n v="2000"/>
  </r>
  <r>
    <x v="5"/>
    <s v="No Date"/>
    <x v="0"/>
    <m/>
    <x v="1"/>
    <n v="50"/>
  </r>
  <r>
    <x v="5"/>
    <s v="No Date"/>
    <x v="0"/>
    <m/>
    <x v="1"/>
    <n v="1125"/>
  </r>
  <r>
    <x v="5"/>
    <s v="No Date"/>
    <x v="0"/>
    <m/>
    <x v="1"/>
    <n v="375"/>
  </r>
  <r>
    <x v="2"/>
    <s v="No Date"/>
    <x v="0"/>
    <m/>
    <x v="1"/>
    <n v="150"/>
  </r>
  <r>
    <x v="2"/>
    <s v="No Date"/>
    <x v="0"/>
    <m/>
    <x v="1"/>
    <n v="60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1500"/>
  </r>
  <r>
    <x v="2"/>
    <s v="No Date"/>
    <x v="0"/>
    <m/>
    <x v="1"/>
    <n v="6250"/>
  </r>
  <r>
    <x v="2"/>
    <s v="No Date"/>
    <x v="0"/>
    <m/>
    <x v="1"/>
    <n v="60"/>
  </r>
  <r>
    <x v="2"/>
    <s v="No Date"/>
    <x v="0"/>
    <m/>
    <x v="1"/>
    <n v="0"/>
  </r>
  <r>
    <x v="2"/>
    <s v="No Date"/>
    <x v="0"/>
    <m/>
    <x v="1"/>
    <n v="125"/>
  </r>
  <r>
    <x v="2"/>
    <s v="No Date"/>
    <x v="0"/>
    <m/>
    <x v="1"/>
    <n v="0"/>
  </r>
  <r>
    <x v="2"/>
    <s v="No Date"/>
    <x v="0"/>
    <m/>
    <x v="1"/>
    <n v="250"/>
  </r>
  <r>
    <x v="0"/>
    <s v="No Date"/>
    <x v="0"/>
    <m/>
    <x v="1"/>
    <n v="50"/>
  </r>
  <r>
    <x v="0"/>
    <s v="No Date"/>
    <x v="0"/>
    <m/>
    <x v="1"/>
    <n v="10"/>
  </r>
  <r>
    <x v="0"/>
    <s v="No Date"/>
    <x v="0"/>
    <m/>
    <x v="1"/>
    <n v="2875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0"/>
  </r>
  <r>
    <x v="0"/>
    <s v="No Date"/>
    <x v="0"/>
    <m/>
    <x v="1"/>
    <n v="975"/>
  </r>
  <r>
    <x v="0"/>
    <s v="No Date"/>
    <x v="0"/>
    <m/>
    <x v="1"/>
    <n v="0"/>
  </r>
  <r>
    <x v="0"/>
    <s v="No Date"/>
    <x v="0"/>
    <m/>
    <x v="1"/>
    <n v="3000"/>
  </r>
  <r>
    <x v="0"/>
    <s v="No Date"/>
    <x v="0"/>
    <m/>
    <x v="1"/>
    <n v="1000"/>
  </r>
  <r>
    <x v="0"/>
    <s v="No Date"/>
    <x v="0"/>
    <m/>
    <x v="1"/>
    <n v="1125"/>
  </r>
  <r>
    <x v="2"/>
    <s v="No Date"/>
    <x v="0"/>
    <m/>
    <x v="1"/>
    <n v="0"/>
  </r>
  <r>
    <x v="2"/>
    <s v="No Date"/>
    <x v="0"/>
    <m/>
    <x v="1"/>
    <n v="75"/>
  </r>
  <r>
    <x v="5"/>
    <s v="No Date"/>
    <x v="0"/>
    <m/>
    <x v="1"/>
    <n v="0"/>
  </r>
  <r>
    <x v="5"/>
    <s v="No Date"/>
    <x v="0"/>
    <m/>
    <x v="1"/>
    <n v="750"/>
  </r>
  <r>
    <x v="5"/>
    <s v="No Date"/>
    <x v="0"/>
    <m/>
    <x v="1"/>
    <n v="125"/>
  </r>
  <r>
    <x v="5"/>
    <s v="No Date"/>
    <x v="0"/>
    <m/>
    <x v="1"/>
    <n v="250"/>
  </r>
  <r>
    <x v="5"/>
    <s v="No Date"/>
    <x v="0"/>
    <m/>
    <x v="1"/>
    <n v="0"/>
  </r>
  <r>
    <x v="5"/>
    <s v="No Date"/>
    <x v="0"/>
    <m/>
    <x v="1"/>
    <n v="18750"/>
  </r>
  <r>
    <x v="5"/>
    <s v="No Date"/>
    <x v="0"/>
    <m/>
    <x v="1"/>
    <n v="0"/>
  </r>
  <r>
    <x v="5"/>
    <s v="No Date"/>
    <x v="0"/>
    <m/>
    <x v="1"/>
    <n v="0"/>
  </r>
  <r>
    <x v="5"/>
    <s v="No Date"/>
    <x v="0"/>
    <m/>
    <x v="1"/>
    <n v="125"/>
  </r>
  <r>
    <x v="5"/>
    <s v="No Date"/>
    <x v="0"/>
    <m/>
    <x v="1"/>
    <n v="1875"/>
  </r>
  <r>
    <x v="5"/>
    <s v="No Date"/>
    <x v="0"/>
    <m/>
    <x v="1"/>
    <n v="750"/>
  </r>
  <r>
    <x v="5"/>
    <s v="No Date"/>
    <x v="0"/>
    <m/>
    <x v="1"/>
    <n v="1750"/>
  </r>
  <r>
    <x v="5"/>
    <s v="No Date"/>
    <x v="0"/>
    <m/>
    <x v="1"/>
    <n v="0"/>
  </r>
  <r>
    <x v="5"/>
    <s v="No Date"/>
    <x v="0"/>
    <m/>
    <x v="1"/>
    <n v="375"/>
  </r>
  <r>
    <x v="5"/>
    <s v="No Date"/>
    <x v="0"/>
    <m/>
    <x v="1"/>
    <n v="575"/>
  </r>
  <r>
    <x v="5"/>
    <s v="No Date"/>
    <x v="0"/>
    <m/>
    <x v="1"/>
    <n v="500"/>
  </r>
  <r>
    <x v="5"/>
    <s v="No Date"/>
    <x v="0"/>
    <m/>
    <x v="1"/>
    <n v="1125"/>
  </r>
  <r>
    <x v="5"/>
    <s v="No Date"/>
    <x v="0"/>
    <m/>
    <x v="1"/>
    <n v="875"/>
  </r>
  <r>
    <x v="5"/>
    <s v="No Date"/>
    <x v="0"/>
    <m/>
    <x v="1"/>
    <n v="500"/>
  </r>
  <r>
    <x v="5"/>
    <s v="No Date"/>
    <x v="0"/>
    <m/>
    <x v="1"/>
    <n v="625"/>
  </r>
  <r>
    <x v="5"/>
    <s v="No Date"/>
    <x v="0"/>
    <m/>
    <x v="1"/>
    <n v="2750"/>
  </r>
  <r>
    <x v="5"/>
    <s v="No Date"/>
    <x v="0"/>
    <m/>
    <x v="1"/>
    <n v="625"/>
  </r>
  <r>
    <x v="5"/>
    <s v="No Date"/>
    <x v="0"/>
    <m/>
    <x v="1"/>
    <n v="1125"/>
  </r>
  <r>
    <x v="5"/>
    <s v="No Date"/>
    <x v="0"/>
    <m/>
    <x v="1"/>
    <n v="0"/>
  </r>
  <r>
    <x v="5"/>
    <s v="No Date"/>
    <x v="0"/>
    <m/>
    <x v="1"/>
    <n v="2500"/>
  </r>
  <r>
    <x v="5"/>
    <s v="No Date"/>
    <x v="0"/>
    <m/>
    <x v="1"/>
    <n v="1375"/>
  </r>
  <r>
    <x v="5"/>
    <s v="No Date"/>
    <x v="0"/>
    <m/>
    <x v="1"/>
    <n v="1375"/>
  </r>
  <r>
    <x v="5"/>
    <s v="No Date"/>
    <x v="0"/>
    <m/>
    <x v="1"/>
    <n v="750"/>
  </r>
  <r>
    <x v="5"/>
    <s v="No Date"/>
    <x v="0"/>
    <m/>
    <x v="1"/>
    <n v="875"/>
  </r>
  <r>
    <x v="0"/>
    <s v="No Date"/>
    <x v="0"/>
    <m/>
    <x v="1"/>
    <n v="5"/>
  </r>
  <r>
    <x v="0"/>
    <s v="No Date"/>
    <x v="0"/>
    <m/>
    <x v="1"/>
    <n v="1500"/>
  </r>
  <r>
    <x v="0"/>
    <s v="No Date"/>
    <x v="0"/>
    <m/>
    <x v="1"/>
    <n v="2000"/>
  </r>
  <r>
    <x v="6"/>
    <s v="No Date"/>
    <x v="0"/>
    <m/>
    <x v="1"/>
    <n v="0"/>
  </r>
  <r>
    <x v="6"/>
    <s v="No Date"/>
    <x v="0"/>
    <m/>
    <x v="1"/>
    <n v="0"/>
  </r>
  <r>
    <x v="6"/>
    <s v="No Date"/>
    <x v="0"/>
    <m/>
    <x v="1"/>
    <n v="0"/>
  </r>
  <r>
    <x v="2"/>
    <s v="No Date"/>
    <x v="0"/>
    <m/>
    <x v="1"/>
    <n v="2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2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1"/>
  </r>
  <r>
    <x v="4"/>
    <s v="No Date"/>
    <x v="0"/>
    <m/>
    <x v="1"/>
    <n v="0"/>
  </r>
  <r>
    <x v="4"/>
    <s v="No Date"/>
    <x v="0"/>
    <m/>
    <x v="1"/>
    <n v="0"/>
  </r>
  <r>
    <x v="4"/>
    <s v="No Date"/>
    <x v="0"/>
    <m/>
    <x v="1"/>
    <n v="900"/>
  </r>
  <r>
    <x v="5"/>
    <s v="No Date"/>
    <x v="0"/>
    <m/>
    <x v="1"/>
    <n v="250"/>
  </r>
  <r>
    <x v="5"/>
    <s v="No Date"/>
    <x v="0"/>
    <m/>
    <x v="1"/>
    <n v="1000"/>
  </r>
  <r>
    <x v="5"/>
    <s v="No Date"/>
    <x v="0"/>
    <m/>
    <x v="1"/>
    <n v="500"/>
  </r>
  <r>
    <x v="5"/>
    <s v="No Date"/>
    <x v="0"/>
    <m/>
    <x v="1"/>
    <n v="1250"/>
  </r>
  <r>
    <x v="5"/>
    <s v="No Date"/>
    <x v="0"/>
    <m/>
    <x v="1"/>
    <n v="0"/>
  </r>
  <r>
    <x v="5"/>
    <s v="No Date"/>
    <x v="0"/>
    <m/>
    <x v="1"/>
    <n v="875"/>
  </r>
  <r>
    <x v="5"/>
    <s v="No Date"/>
    <x v="0"/>
    <m/>
    <x v="1"/>
    <n v="30"/>
  </r>
  <r>
    <x v="5"/>
    <s v="No Date"/>
    <x v="0"/>
    <m/>
    <x v="1"/>
    <n v="250"/>
  </r>
  <r>
    <x v="5"/>
    <s v="No Date"/>
    <x v="0"/>
    <m/>
    <x v="1"/>
    <n v="275"/>
  </r>
  <r>
    <x v="5"/>
    <s v="No Date"/>
    <x v="0"/>
    <m/>
    <x v="1"/>
    <n v="120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"/>
  </r>
  <r>
    <x v="5"/>
    <s v="No Date"/>
    <x v="0"/>
    <m/>
    <x v="1"/>
    <n v="100"/>
  </r>
  <r>
    <x v="5"/>
    <s v="No Date"/>
    <x v="0"/>
    <m/>
    <x v="1"/>
    <n v="250"/>
  </r>
  <r>
    <x v="5"/>
    <s v="No Date"/>
    <x v="0"/>
    <m/>
    <x v="1"/>
    <n v="125"/>
  </r>
  <r>
    <x v="5"/>
    <s v="No Date"/>
    <x v="0"/>
    <m/>
    <x v="1"/>
    <n v="1200"/>
  </r>
  <r>
    <x v="5"/>
    <s v="No Date"/>
    <x v="0"/>
    <m/>
    <x v="1"/>
    <n v="250"/>
  </r>
  <r>
    <x v="5"/>
    <s v="No Date"/>
    <x v="0"/>
    <m/>
    <x v="1"/>
    <n v="250"/>
  </r>
  <r>
    <x v="5"/>
    <s v="No Date"/>
    <x v="0"/>
    <m/>
    <x v="1"/>
    <n v="1637"/>
  </r>
  <r>
    <x v="5"/>
    <s v="No Date"/>
    <x v="0"/>
    <m/>
    <x v="1"/>
    <n v="625"/>
  </r>
  <r>
    <x v="5"/>
    <s v="No Date"/>
    <x v="0"/>
    <m/>
    <x v="1"/>
    <n v="950"/>
  </r>
  <r>
    <x v="5"/>
    <s v="No Date"/>
    <x v="0"/>
    <m/>
    <x v="1"/>
    <n v="1250"/>
  </r>
  <r>
    <x v="5"/>
    <s v="No Date"/>
    <x v="0"/>
    <m/>
    <x v="1"/>
    <n v="500"/>
  </r>
  <r>
    <x v="5"/>
    <s v="No Date"/>
    <x v="0"/>
    <m/>
    <x v="1"/>
    <n v="100"/>
  </r>
  <r>
    <x v="5"/>
    <s v="No Date"/>
    <x v="0"/>
    <m/>
    <x v="1"/>
    <n v="375"/>
  </r>
  <r>
    <x v="5"/>
    <s v="No Date"/>
    <x v="0"/>
    <m/>
    <x v="1"/>
    <n v="625"/>
  </r>
  <r>
    <x v="5"/>
    <s v="No Date"/>
    <x v="0"/>
    <m/>
    <x v="1"/>
    <n v="250"/>
  </r>
  <r>
    <x v="5"/>
    <s v="No Date"/>
    <x v="0"/>
    <m/>
    <x v="1"/>
    <n v="200"/>
  </r>
  <r>
    <x v="7"/>
    <s v="No Date"/>
    <x v="0"/>
    <m/>
    <x v="1"/>
    <n v="0"/>
  </r>
  <r>
    <x v="0"/>
    <s v="No Date"/>
    <x v="0"/>
    <m/>
    <x v="2"/>
    <n v="0"/>
  </r>
  <r>
    <x v="1"/>
    <s v="No Date"/>
    <x v="0"/>
    <m/>
    <x v="2"/>
    <n v="95070"/>
  </r>
  <r>
    <x v="2"/>
    <s v="No Date"/>
    <x v="0"/>
    <m/>
    <x v="2"/>
    <n v="42800"/>
  </r>
  <r>
    <x v="2"/>
    <s v="No Date"/>
    <x v="0"/>
    <m/>
    <x v="2"/>
    <n v="30"/>
  </r>
  <r>
    <x v="3"/>
    <s v="No Date"/>
    <x v="0"/>
    <m/>
    <x v="2"/>
    <n v="1525"/>
  </r>
  <r>
    <x v="4"/>
    <s v="No Date"/>
    <x v="0"/>
    <m/>
    <x v="2"/>
    <n v="500"/>
  </r>
  <r>
    <x v="4"/>
    <s v="No Date"/>
    <x v="0"/>
    <m/>
    <x v="2"/>
    <n v="140000"/>
  </r>
  <r>
    <x v="4"/>
    <s v="No Date"/>
    <x v="0"/>
    <m/>
    <x v="2"/>
    <n v="200"/>
  </r>
  <r>
    <x v="4"/>
    <s v="No Date"/>
    <x v="0"/>
    <m/>
    <x v="2"/>
    <n v="300"/>
  </r>
  <r>
    <x v="4"/>
    <s v="No Date"/>
    <x v="0"/>
    <m/>
    <x v="2"/>
    <n v="60"/>
  </r>
  <r>
    <x v="4"/>
    <s v="No Date"/>
    <x v="0"/>
    <m/>
    <x v="2"/>
    <n v="60000"/>
  </r>
  <r>
    <x v="5"/>
    <s v="No Date"/>
    <x v="0"/>
    <m/>
    <x v="2"/>
    <n v="1525"/>
  </r>
  <r>
    <x v="5"/>
    <s v="No Date"/>
    <x v="0"/>
    <m/>
    <x v="2"/>
    <n v="6500"/>
  </r>
  <r>
    <x v="5"/>
    <s v="No Date"/>
    <x v="0"/>
    <m/>
    <x v="2"/>
    <n v="1500"/>
  </r>
  <r>
    <x v="5"/>
    <s v="No Date"/>
    <x v="0"/>
    <m/>
    <x v="2"/>
    <n v="480"/>
  </r>
  <r>
    <x v="3"/>
    <s v="No Date"/>
    <x v="0"/>
    <m/>
    <x v="2"/>
    <n v="75"/>
  </r>
  <r>
    <x v="3"/>
    <s v="No Date"/>
    <x v="0"/>
    <m/>
    <x v="2"/>
    <n v="0"/>
  </r>
  <r>
    <x v="2"/>
    <s v="No Date"/>
    <x v="0"/>
    <m/>
    <x v="2"/>
    <n v="75"/>
  </r>
  <r>
    <x v="2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00"/>
  </r>
  <r>
    <x v="0"/>
    <s v="No Date"/>
    <x v="0"/>
    <m/>
    <x v="2"/>
    <n v="365"/>
  </r>
  <r>
    <x v="0"/>
    <s v="No Date"/>
    <x v="0"/>
    <m/>
    <x v="2"/>
    <n v="2500"/>
  </r>
  <r>
    <x v="0"/>
    <s v="No Date"/>
    <x v="0"/>
    <m/>
    <x v="2"/>
    <n v="950"/>
  </r>
  <r>
    <x v="0"/>
    <s v="No Date"/>
    <x v="0"/>
    <m/>
    <x v="2"/>
    <n v="25000"/>
  </r>
  <r>
    <x v="0"/>
    <s v="No Date"/>
    <x v="0"/>
    <m/>
    <x v="2"/>
    <n v="0"/>
  </r>
  <r>
    <x v="0"/>
    <s v="No Date"/>
    <x v="0"/>
    <m/>
    <x v="2"/>
    <n v="65000"/>
  </r>
  <r>
    <x v="0"/>
    <s v="No Date"/>
    <x v="0"/>
    <m/>
    <x v="2"/>
    <n v="0"/>
  </r>
  <r>
    <x v="0"/>
    <s v="No Date"/>
    <x v="0"/>
    <m/>
    <x v="2"/>
    <n v="175"/>
  </r>
  <r>
    <x v="0"/>
    <s v="No Date"/>
    <x v="0"/>
    <m/>
    <x v="2"/>
    <n v="10"/>
  </r>
  <r>
    <x v="0"/>
    <s v="No Date"/>
    <x v="0"/>
    <m/>
    <x v="2"/>
    <n v="24"/>
  </r>
  <r>
    <x v="0"/>
    <s v="No Date"/>
    <x v="0"/>
    <m/>
    <x v="2"/>
    <n v="0"/>
  </r>
  <r>
    <x v="0"/>
    <s v="No Date"/>
    <x v="0"/>
    <m/>
    <x v="2"/>
    <n v="1750"/>
  </r>
  <r>
    <x v="0"/>
    <s v="No Date"/>
    <x v="0"/>
    <m/>
    <x v="2"/>
    <n v="1250"/>
  </r>
  <r>
    <x v="0"/>
    <s v="No Date"/>
    <x v="0"/>
    <m/>
    <x v="2"/>
    <n v="300"/>
  </r>
  <r>
    <x v="0"/>
    <s v="No Date"/>
    <x v="0"/>
    <m/>
    <x v="2"/>
    <n v="325"/>
  </r>
  <r>
    <x v="0"/>
    <s v="No Date"/>
    <x v="0"/>
    <m/>
    <x v="2"/>
    <n v="175"/>
  </r>
  <r>
    <x v="0"/>
    <s v="No Date"/>
    <x v="0"/>
    <m/>
    <x v="2"/>
    <n v="450"/>
  </r>
  <r>
    <x v="0"/>
    <s v="No Date"/>
    <x v="0"/>
    <m/>
    <x v="2"/>
    <n v="145"/>
  </r>
  <r>
    <x v="0"/>
    <s v="No Date"/>
    <x v="0"/>
    <m/>
    <x v="2"/>
    <n v="375"/>
  </r>
  <r>
    <x v="5"/>
    <s v="No Date"/>
    <x v="0"/>
    <m/>
    <x v="2"/>
    <n v="5875"/>
  </r>
  <r>
    <x v="5"/>
    <s v="No Date"/>
    <x v="0"/>
    <m/>
    <x v="2"/>
    <n v="0"/>
  </r>
  <r>
    <x v="5"/>
    <s v="No Date"/>
    <x v="0"/>
    <m/>
    <x v="2"/>
    <n v="300"/>
  </r>
  <r>
    <x v="5"/>
    <s v="No Date"/>
    <x v="0"/>
    <m/>
    <x v="2"/>
    <n v="25"/>
  </r>
  <r>
    <x v="5"/>
    <s v="No Date"/>
    <x v="0"/>
    <m/>
    <x v="2"/>
    <n v="2125"/>
  </r>
  <r>
    <x v="5"/>
    <s v="No Date"/>
    <x v="0"/>
    <m/>
    <x v="2"/>
    <n v="625"/>
  </r>
  <r>
    <x v="2"/>
    <s v="No Date"/>
    <x v="0"/>
    <m/>
    <x v="2"/>
    <n v="150"/>
  </r>
  <r>
    <x v="2"/>
    <s v="No Date"/>
    <x v="0"/>
    <m/>
    <x v="2"/>
    <n v="37000"/>
  </r>
  <r>
    <x v="2"/>
    <s v="No Date"/>
    <x v="0"/>
    <m/>
    <x v="2"/>
    <n v="30"/>
  </r>
  <r>
    <x v="2"/>
    <s v="No Date"/>
    <x v="0"/>
    <m/>
    <x v="2"/>
    <n v="50"/>
  </r>
  <r>
    <x v="2"/>
    <s v="No Date"/>
    <x v="0"/>
    <m/>
    <x v="2"/>
    <n v="20"/>
  </r>
  <r>
    <x v="2"/>
    <s v="No Date"/>
    <x v="0"/>
    <m/>
    <x v="2"/>
    <n v="0"/>
  </r>
  <r>
    <x v="2"/>
    <s v="No Date"/>
    <x v="0"/>
    <m/>
    <x v="2"/>
    <n v="500"/>
  </r>
  <r>
    <x v="2"/>
    <s v="No Date"/>
    <x v="0"/>
    <m/>
    <x v="2"/>
    <n v="0"/>
  </r>
  <r>
    <x v="2"/>
    <s v="No Date"/>
    <x v="0"/>
    <m/>
    <x v="2"/>
    <n v="0"/>
  </r>
  <r>
    <x v="2"/>
    <s v="No Date"/>
    <x v="0"/>
    <m/>
    <x v="2"/>
    <n v="750"/>
  </r>
  <r>
    <x v="2"/>
    <s v="No Date"/>
    <x v="0"/>
    <m/>
    <x v="2"/>
    <n v="31250"/>
  </r>
  <r>
    <x v="2"/>
    <s v="No Date"/>
    <x v="0"/>
    <m/>
    <x v="2"/>
    <n v="1500"/>
  </r>
  <r>
    <x v="2"/>
    <s v="No Date"/>
    <x v="0"/>
    <m/>
    <x v="2"/>
    <n v="750"/>
  </r>
  <r>
    <x v="2"/>
    <s v="No Date"/>
    <x v="0"/>
    <m/>
    <x v="2"/>
    <n v="30"/>
  </r>
  <r>
    <x v="2"/>
    <s v="No Date"/>
    <x v="0"/>
    <m/>
    <x v="2"/>
    <n v="0"/>
  </r>
  <r>
    <x v="2"/>
    <s v="No Date"/>
    <x v="0"/>
    <m/>
    <x v="2"/>
    <n v="1000"/>
  </r>
  <r>
    <x v="2"/>
    <s v="No Date"/>
    <x v="0"/>
    <m/>
    <x v="2"/>
    <n v="375"/>
  </r>
  <r>
    <x v="2"/>
    <s v="No Date"/>
    <x v="0"/>
    <m/>
    <x v="2"/>
    <n v="250"/>
  </r>
  <r>
    <x v="0"/>
    <s v="No Date"/>
    <x v="0"/>
    <m/>
    <x v="2"/>
    <n v="40000"/>
  </r>
  <r>
    <x v="0"/>
    <s v="No Date"/>
    <x v="0"/>
    <m/>
    <x v="2"/>
    <n v="2375"/>
  </r>
  <r>
    <x v="0"/>
    <s v="No Date"/>
    <x v="0"/>
    <m/>
    <x v="2"/>
    <n v="2200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0"/>
  </r>
  <r>
    <x v="0"/>
    <s v="No Date"/>
    <x v="0"/>
    <m/>
    <x v="2"/>
    <n v="25"/>
  </r>
  <r>
    <x v="0"/>
    <s v="No Date"/>
    <x v="0"/>
    <m/>
    <x v="2"/>
    <n v="250"/>
  </r>
  <r>
    <x v="0"/>
    <s v="No Date"/>
    <x v="0"/>
    <m/>
    <x v="2"/>
    <n v="300"/>
  </r>
  <r>
    <x v="2"/>
    <s v="No Date"/>
    <x v="0"/>
    <m/>
    <x v="2"/>
    <n v="850"/>
  </r>
  <r>
    <x v="2"/>
    <s v="No Date"/>
    <x v="0"/>
    <m/>
    <x v="2"/>
    <n v="6000"/>
  </r>
  <r>
    <x v="5"/>
    <s v="No Date"/>
    <x v="0"/>
    <m/>
    <x v="2"/>
    <n v="3000"/>
  </r>
  <r>
    <x v="5"/>
    <s v="No Date"/>
    <x v="0"/>
    <m/>
    <x v="2"/>
    <n v="2500"/>
  </r>
  <r>
    <x v="5"/>
    <s v="No Date"/>
    <x v="0"/>
    <m/>
    <x v="2"/>
    <n v="3000"/>
  </r>
  <r>
    <x v="5"/>
    <s v="No Date"/>
    <x v="0"/>
    <m/>
    <x v="2"/>
    <n v="4625"/>
  </r>
  <r>
    <x v="5"/>
    <s v="No Date"/>
    <x v="0"/>
    <m/>
    <x v="2"/>
    <n v="6250"/>
  </r>
  <r>
    <x v="5"/>
    <s v="No Date"/>
    <x v="0"/>
    <m/>
    <x v="2"/>
    <n v="0"/>
  </r>
  <r>
    <x v="5"/>
    <s v="No Date"/>
    <x v="0"/>
    <m/>
    <x v="2"/>
    <n v="18750"/>
  </r>
  <r>
    <x v="5"/>
    <s v="No Date"/>
    <x v="0"/>
    <m/>
    <x v="2"/>
    <n v="1000"/>
  </r>
  <r>
    <x v="5"/>
    <s v="No Date"/>
    <x v="0"/>
    <m/>
    <x v="2"/>
    <n v="500"/>
  </r>
  <r>
    <x v="5"/>
    <s v="No Date"/>
    <x v="0"/>
    <m/>
    <x v="2"/>
    <n v="625"/>
  </r>
  <r>
    <x v="5"/>
    <s v="No Date"/>
    <x v="0"/>
    <m/>
    <x v="2"/>
    <n v="1025"/>
  </r>
  <r>
    <x v="5"/>
    <s v="No Date"/>
    <x v="0"/>
    <m/>
    <x v="2"/>
    <n v="375"/>
  </r>
  <r>
    <x v="5"/>
    <s v="No Date"/>
    <x v="0"/>
    <m/>
    <x v="2"/>
    <n v="50"/>
  </r>
  <r>
    <x v="5"/>
    <s v="No Date"/>
    <x v="0"/>
    <m/>
    <x v="2"/>
    <n v="1875"/>
  </r>
  <r>
    <x v="5"/>
    <s v="No Date"/>
    <x v="0"/>
    <m/>
    <x v="2"/>
    <n v="500"/>
  </r>
  <r>
    <x v="5"/>
    <s v="No Date"/>
    <x v="0"/>
    <m/>
    <x v="2"/>
    <n v="2625"/>
  </r>
  <r>
    <x v="5"/>
    <s v="No Date"/>
    <x v="0"/>
    <m/>
    <x v="2"/>
    <n v="4375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1000"/>
  </r>
  <r>
    <x v="5"/>
    <s v="No Date"/>
    <x v="0"/>
    <m/>
    <x v="2"/>
    <n v="23500"/>
  </r>
  <r>
    <x v="5"/>
    <s v="No Date"/>
    <x v="0"/>
    <m/>
    <x v="2"/>
    <n v="2625"/>
  </r>
  <r>
    <x v="5"/>
    <s v="No Date"/>
    <x v="0"/>
    <m/>
    <x v="2"/>
    <n v="2225"/>
  </r>
  <r>
    <x v="5"/>
    <s v="No Date"/>
    <x v="0"/>
    <m/>
    <x v="2"/>
    <n v="10125"/>
  </r>
  <r>
    <x v="5"/>
    <s v="No Date"/>
    <x v="0"/>
    <m/>
    <x v="2"/>
    <n v="250"/>
  </r>
  <r>
    <x v="5"/>
    <s v="No Date"/>
    <x v="0"/>
    <m/>
    <x v="2"/>
    <n v="5375"/>
  </r>
  <r>
    <x v="5"/>
    <s v="No Date"/>
    <x v="0"/>
    <m/>
    <x v="2"/>
    <n v="5625"/>
  </r>
  <r>
    <x v="5"/>
    <s v="No Date"/>
    <x v="0"/>
    <m/>
    <x v="2"/>
    <n v="1500"/>
  </r>
  <r>
    <x v="5"/>
    <s v="No Date"/>
    <x v="0"/>
    <m/>
    <x v="2"/>
    <n v="3750"/>
  </r>
  <r>
    <x v="0"/>
    <s v="No Date"/>
    <x v="0"/>
    <m/>
    <x v="2"/>
    <n v="15"/>
  </r>
  <r>
    <x v="0"/>
    <s v="No Date"/>
    <x v="0"/>
    <m/>
    <x v="2"/>
    <n v="1300"/>
  </r>
  <r>
    <x v="0"/>
    <s v="No Date"/>
    <x v="0"/>
    <m/>
    <x v="2"/>
    <n v="1250"/>
  </r>
  <r>
    <x v="6"/>
    <s v="No Date"/>
    <x v="0"/>
    <m/>
    <x v="2"/>
    <n v="36"/>
  </r>
  <r>
    <x v="6"/>
    <s v="No Date"/>
    <x v="0"/>
    <m/>
    <x v="2"/>
    <n v="0"/>
  </r>
  <r>
    <x v="6"/>
    <s v="No Date"/>
    <x v="0"/>
    <m/>
    <x v="2"/>
    <n v="15"/>
  </r>
  <r>
    <x v="2"/>
    <s v="No Date"/>
    <x v="0"/>
    <m/>
    <x v="2"/>
    <n v="0"/>
  </r>
  <r>
    <x v="2"/>
    <s v="No Date"/>
    <x v="0"/>
    <m/>
    <x v="2"/>
    <n v="8500"/>
  </r>
  <r>
    <x v="2"/>
    <s v="No Date"/>
    <x v="0"/>
    <m/>
    <x v="2"/>
    <n v="11125"/>
  </r>
  <r>
    <x v="2"/>
    <s v="No Date"/>
    <x v="0"/>
    <m/>
    <x v="2"/>
    <n v="15"/>
  </r>
  <r>
    <x v="2"/>
    <s v="No Date"/>
    <x v="0"/>
    <m/>
    <x v="2"/>
    <n v="150"/>
  </r>
  <r>
    <x v="2"/>
    <s v="No Date"/>
    <x v="0"/>
    <m/>
    <x v="2"/>
    <n v="46"/>
  </r>
  <r>
    <x v="2"/>
    <s v="No Date"/>
    <x v="0"/>
    <m/>
    <x v="2"/>
    <n v="250"/>
  </r>
  <r>
    <x v="2"/>
    <s v="No Date"/>
    <x v="0"/>
    <m/>
    <x v="2"/>
    <n v="20"/>
  </r>
  <r>
    <x v="4"/>
    <s v="No Date"/>
    <x v="0"/>
    <m/>
    <x v="2"/>
    <n v="2500"/>
  </r>
  <r>
    <x v="4"/>
    <s v="No Date"/>
    <x v="0"/>
    <m/>
    <x v="2"/>
    <n v="4"/>
  </r>
  <r>
    <x v="4"/>
    <s v="No Date"/>
    <x v="0"/>
    <m/>
    <x v="2"/>
    <n v="50"/>
  </r>
  <r>
    <x v="4"/>
    <s v="No Date"/>
    <x v="0"/>
    <m/>
    <x v="2"/>
    <n v="350"/>
  </r>
  <r>
    <x v="4"/>
    <s v="No Date"/>
    <x v="0"/>
    <m/>
    <x v="2"/>
    <n v="150"/>
  </r>
  <r>
    <x v="5"/>
    <s v="No Date"/>
    <x v="0"/>
    <m/>
    <x v="2"/>
    <n v="875"/>
  </r>
  <r>
    <x v="5"/>
    <s v="No Date"/>
    <x v="0"/>
    <m/>
    <x v="2"/>
    <n v="4750"/>
  </r>
  <r>
    <x v="5"/>
    <s v="No Date"/>
    <x v="0"/>
    <m/>
    <x v="2"/>
    <n v="125"/>
  </r>
  <r>
    <x v="5"/>
    <s v="No Date"/>
    <x v="0"/>
    <m/>
    <x v="2"/>
    <n v="625"/>
  </r>
  <r>
    <x v="5"/>
    <s v="No Date"/>
    <x v="0"/>
    <m/>
    <x v="2"/>
    <n v="25000"/>
  </r>
  <r>
    <x v="5"/>
    <s v="No Date"/>
    <x v="0"/>
    <m/>
    <x v="2"/>
    <n v="0"/>
  </r>
  <r>
    <x v="5"/>
    <s v="No Date"/>
    <x v="0"/>
    <m/>
    <x v="2"/>
    <n v="100000"/>
  </r>
  <r>
    <x v="5"/>
    <s v="No Date"/>
    <x v="0"/>
    <m/>
    <x v="2"/>
    <n v="3750"/>
  </r>
  <r>
    <x v="5"/>
    <s v="No Date"/>
    <x v="0"/>
    <m/>
    <x v="2"/>
    <n v="2625"/>
  </r>
  <r>
    <x v="5"/>
    <s v="No Date"/>
    <x v="0"/>
    <m/>
    <x v="2"/>
    <n v="20500"/>
  </r>
  <r>
    <x v="5"/>
    <s v="No Date"/>
    <x v="0"/>
    <m/>
    <x v="2"/>
    <n v="375"/>
  </r>
  <r>
    <x v="5"/>
    <s v="No Date"/>
    <x v="0"/>
    <m/>
    <x v="2"/>
    <n v="750"/>
  </r>
  <r>
    <x v="5"/>
    <s v="No Date"/>
    <x v="0"/>
    <m/>
    <x v="2"/>
    <n v="0"/>
  </r>
  <r>
    <x v="5"/>
    <s v="No Date"/>
    <x v="0"/>
    <m/>
    <x v="2"/>
    <n v="4375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2000"/>
  </r>
  <r>
    <x v="5"/>
    <s v="No Date"/>
    <x v="0"/>
    <m/>
    <x v="2"/>
    <n v="250"/>
  </r>
  <r>
    <x v="5"/>
    <s v="No Date"/>
    <x v="0"/>
    <m/>
    <x v="2"/>
    <n v="750"/>
  </r>
  <r>
    <x v="5"/>
    <s v="No Date"/>
    <x v="0"/>
    <m/>
    <x v="2"/>
    <n v="250"/>
  </r>
  <r>
    <x v="5"/>
    <s v="No Date"/>
    <x v="0"/>
    <m/>
    <x v="2"/>
    <n v="6750"/>
  </r>
  <r>
    <x v="5"/>
    <s v="No Date"/>
    <x v="0"/>
    <m/>
    <x v="2"/>
    <n v="9000"/>
  </r>
  <r>
    <x v="5"/>
    <s v="No Date"/>
    <x v="0"/>
    <m/>
    <x v="2"/>
    <n v="10500"/>
  </r>
  <r>
    <x v="5"/>
    <s v="No Date"/>
    <x v="0"/>
    <m/>
    <x v="2"/>
    <n v="750"/>
  </r>
  <r>
    <x v="5"/>
    <s v="No Date"/>
    <x v="0"/>
    <m/>
    <x v="2"/>
    <n v="1750"/>
  </r>
  <r>
    <x v="5"/>
    <s v="No Date"/>
    <x v="0"/>
    <m/>
    <x v="2"/>
    <n v="3375"/>
  </r>
  <r>
    <x v="5"/>
    <s v="No Date"/>
    <x v="0"/>
    <m/>
    <x v="2"/>
    <n v="3750"/>
  </r>
  <r>
    <x v="5"/>
    <s v="No Date"/>
    <x v="0"/>
    <m/>
    <x v="2"/>
    <n v="3000"/>
  </r>
  <r>
    <x v="5"/>
    <s v="No Date"/>
    <x v="0"/>
    <m/>
    <x v="2"/>
    <n v="3750"/>
  </r>
  <r>
    <x v="7"/>
    <s v="No Date"/>
    <x v="0"/>
    <m/>
    <x v="2"/>
    <n v="21980"/>
  </r>
  <r>
    <x v="6"/>
    <d v="1983-10-25T00:00:00"/>
    <x v="1"/>
    <n v="10"/>
    <x v="0"/>
    <n v="120"/>
  </r>
  <r>
    <x v="6"/>
    <d v="1983-10-25T00:00:00"/>
    <x v="1"/>
    <n v="10"/>
    <x v="1"/>
    <n v="0"/>
  </r>
  <r>
    <x v="6"/>
    <d v="1983-10-25T00:00:00"/>
    <x v="1"/>
    <n v="10"/>
    <x v="2"/>
    <n v="150"/>
  </r>
  <r>
    <x v="6"/>
    <d v="1983-10-27T00:00:00"/>
    <x v="1"/>
    <n v="10"/>
    <x v="0"/>
    <n v="1100"/>
  </r>
  <r>
    <x v="6"/>
    <d v="1983-10-27T00:00:00"/>
    <x v="1"/>
    <n v="10"/>
    <x v="1"/>
    <n v="0"/>
  </r>
  <r>
    <x v="6"/>
    <d v="1983-10-27T00:00:00"/>
    <x v="1"/>
    <n v="10"/>
    <x v="2"/>
    <n v="1800"/>
  </r>
  <r>
    <x v="6"/>
    <d v="1983-10-28T00:00:00"/>
    <x v="1"/>
    <n v="10"/>
    <x v="0"/>
    <n v="2010"/>
  </r>
  <r>
    <x v="6"/>
    <d v="1983-10-28T00:00:00"/>
    <x v="1"/>
    <n v="10"/>
    <x v="1"/>
    <n v="0"/>
  </r>
  <r>
    <x v="6"/>
    <d v="1983-10-28T00:00:00"/>
    <x v="1"/>
    <n v="10"/>
    <x v="2"/>
    <n v="1366"/>
  </r>
  <r>
    <x v="6"/>
    <d v="1983-10-29T00:00:00"/>
    <x v="1"/>
    <n v="10"/>
    <x v="0"/>
    <n v="674"/>
  </r>
  <r>
    <x v="6"/>
    <d v="1983-10-29T00:00:00"/>
    <x v="1"/>
    <n v="10"/>
    <x v="1"/>
    <n v="0"/>
  </r>
  <r>
    <x v="6"/>
    <d v="1983-10-29T00:00:00"/>
    <x v="1"/>
    <n v="10"/>
    <x v="2"/>
    <n v="3592"/>
  </r>
  <r>
    <x v="6"/>
    <d v="1983-10-30T00:00:00"/>
    <x v="1"/>
    <n v="10"/>
    <x v="0"/>
    <n v="8"/>
  </r>
  <r>
    <x v="6"/>
    <d v="1983-10-30T00:00:00"/>
    <x v="1"/>
    <n v="10"/>
    <x v="1"/>
    <n v="0"/>
  </r>
  <r>
    <x v="6"/>
    <d v="1983-10-30T00:00:00"/>
    <x v="1"/>
    <n v="10"/>
    <x v="2"/>
    <n v="40"/>
  </r>
  <r>
    <x v="6"/>
    <d v="1983-10-31T00:00:00"/>
    <x v="1"/>
    <n v="10"/>
    <x v="0"/>
    <n v="1726"/>
  </r>
  <r>
    <x v="6"/>
    <d v="1983-10-31T00:00:00"/>
    <x v="1"/>
    <n v="10"/>
    <x v="1"/>
    <n v="0"/>
  </r>
  <r>
    <x v="6"/>
    <d v="1983-10-31T00:00:00"/>
    <x v="1"/>
    <n v="10"/>
    <x v="2"/>
    <n v="665"/>
  </r>
  <r>
    <x v="6"/>
    <d v="1983-11-01T00:00:00"/>
    <x v="1"/>
    <n v="11"/>
    <x v="0"/>
    <n v="100"/>
  </r>
  <r>
    <x v="6"/>
    <d v="1983-11-01T00:00:00"/>
    <x v="1"/>
    <n v="11"/>
    <x v="1"/>
    <n v="0"/>
  </r>
  <r>
    <x v="6"/>
    <d v="1983-11-01T00:00:00"/>
    <x v="1"/>
    <n v="11"/>
    <x v="2"/>
    <n v="500"/>
  </r>
  <r>
    <x v="6"/>
    <d v="1983-11-02T00:00:00"/>
    <x v="1"/>
    <n v="11"/>
    <x v="0"/>
    <n v="750"/>
  </r>
  <r>
    <x v="6"/>
    <d v="1983-11-02T00:00:00"/>
    <x v="1"/>
    <n v="11"/>
    <x v="1"/>
    <n v="0"/>
  </r>
  <r>
    <x v="6"/>
    <d v="1983-11-02T00:00:00"/>
    <x v="1"/>
    <n v="11"/>
    <x v="2"/>
    <n v="5300"/>
  </r>
  <r>
    <x v="6"/>
    <d v="1983-11-04T00:00:00"/>
    <x v="1"/>
    <n v="11"/>
    <x v="0"/>
    <n v="680"/>
  </r>
  <r>
    <x v="6"/>
    <d v="1983-11-04T00:00:00"/>
    <x v="1"/>
    <n v="11"/>
    <x v="1"/>
    <n v="0"/>
  </r>
  <r>
    <x v="6"/>
    <d v="1983-11-04T00:00:00"/>
    <x v="1"/>
    <n v="11"/>
    <x v="2"/>
    <n v="1550"/>
  </r>
  <r>
    <x v="6"/>
    <d v="1983-11-05T00:00:00"/>
    <x v="1"/>
    <n v="11"/>
    <x v="0"/>
    <n v="200"/>
  </r>
  <r>
    <x v="6"/>
    <d v="1983-11-05T00:00:00"/>
    <x v="1"/>
    <n v="11"/>
    <x v="1"/>
    <n v="0"/>
  </r>
  <r>
    <x v="6"/>
    <d v="1983-11-05T00:00:00"/>
    <x v="1"/>
    <n v="11"/>
    <x v="2"/>
    <n v="650"/>
  </r>
  <r>
    <x v="6"/>
    <d v="1983-11-06T00:00:00"/>
    <x v="1"/>
    <n v="11"/>
    <x v="0"/>
    <n v="150"/>
  </r>
  <r>
    <x v="6"/>
    <d v="1983-11-06T00:00:00"/>
    <x v="1"/>
    <n v="11"/>
    <x v="1"/>
    <n v="0"/>
  </r>
  <r>
    <x v="6"/>
    <d v="1983-11-06T00:00:00"/>
    <x v="1"/>
    <n v="11"/>
    <x v="2"/>
    <n v="2120"/>
  </r>
  <r>
    <x v="6"/>
    <d v="1983-11-07T00:00:00"/>
    <x v="1"/>
    <n v="11"/>
    <x v="0"/>
    <n v="67"/>
  </r>
  <r>
    <x v="6"/>
    <d v="1983-11-07T00:00:00"/>
    <x v="1"/>
    <n v="11"/>
    <x v="1"/>
    <n v="0"/>
  </r>
  <r>
    <x v="6"/>
    <d v="1983-11-07T00:00:00"/>
    <x v="1"/>
    <n v="11"/>
    <x v="2"/>
    <n v="2979"/>
  </r>
  <r>
    <x v="6"/>
    <d v="1983-11-20T00:00:00"/>
    <x v="1"/>
    <n v="11"/>
    <x v="0"/>
    <n v="400"/>
  </r>
  <r>
    <x v="6"/>
    <d v="1983-11-20T00:00:00"/>
    <x v="1"/>
    <n v="11"/>
    <x v="1"/>
    <n v="0"/>
  </r>
  <r>
    <x v="6"/>
    <d v="1983-11-20T00:00:00"/>
    <x v="1"/>
    <n v="11"/>
    <x v="2"/>
    <n v="2000"/>
  </r>
  <r>
    <x v="6"/>
    <d v="1983-11-21T00:00:00"/>
    <x v="1"/>
    <n v="11"/>
    <x v="0"/>
    <n v="650"/>
  </r>
  <r>
    <x v="6"/>
    <d v="1983-11-21T00:00:00"/>
    <x v="1"/>
    <n v="11"/>
    <x v="1"/>
    <n v="0"/>
  </r>
  <r>
    <x v="6"/>
    <d v="1983-11-21T00:00:00"/>
    <x v="1"/>
    <n v="11"/>
    <x v="2"/>
    <n v="4450"/>
  </r>
  <r>
    <x v="6"/>
    <d v="1983-11-22T00:00:00"/>
    <x v="1"/>
    <n v="11"/>
    <x v="0"/>
    <n v="280"/>
  </r>
  <r>
    <x v="6"/>
    <d v="1983-11-22T00:00:00"/>
    <x v="1"/>
    <n v="11"/>
    <x v="1"/>
    <n v="0"/>
  </r>
  <r>
    <x v="6"/>
    <d v="1983-11-22T00:00:00"/>
    <x v="1"/>
    <n v="11"/>
    <x v="2"/>
    <n v="1850"/>
  </r>
  <r>
    <x v="6"/>
    <d v="1983-12-07T00:00:00"/>
    <x v="1"/>
    <n v="12"/>
    <x v="0"/>
    <n v="10"/>
  </r>
  <r>
    <x v="6"/>
    <d v="1983-12-07T00:00:00"/>
    <x v="1"/>
    <n v="12"/>
    <x v="1"/>
    <n v="0"/>
  </r>
  <r>
    <x v="6"/>
    <d v="1983-12-07T00:00:00"/>
    <x v="1"/>
    <n v="12"/>
    <x v="2"/>
    <n v="100"/>
  </r>
  <r>
    <x v="6"/>
    <d v="1983-12-08T00:00:00"/>
    <x v="1"/>
    <n v="12"/>
    <x v="0"/>
    <n v="0"/>
  </r>
  <r>
    <x v="6"/>
    <d v="1983-12-08T00:00:00"/>
    <x v="1"/>
    <n v="12"/>
    <x v="1"/>
    <n v="0"/>
  </r>
  <r>
    <x v="6"/>
    <d v="1983-12-08T00:00:00"/>
    <x v="1"/>
    <n v="12"/>
    <x v="2"/>
    <n v="50"/>
  </r>
  <r>
    <x v="6"/>
    <d v="1983-12-15T00:00:00"/>
    <x v="1"/>
    <n v="12"/>
    <x v="0"/>
    <n v="30"/>
  </r>
  <r>
    <x v="6"/>
    <d v="1983-12-15T00:00:00"/>
    <x v="1"/>
    <n v="12"/>
    <x v="1"/>
    <n v="0"/>
  </r>
  <r>
    <x v="6"/>
    <d v="1983-12-15T00:00:00"/>
    <x v="1"/>
    <n v="12"/>
    <x v="2"/>
    <n v="850"/>
  </r>
  <r>
    <x v="6"/>
    <d v="1983-12-16T00:00:00"/>
    <x v="1"/>
    <n v="12"/>
    <x v="0"/>
    <n v="0"/>
  </r>
  <r>
    <x v="6"/>
    <d v="1983-12-16T00:00:00"/>
    <x v="1"/>
    <n v="12"/>
    <x v="1"/>
    <n v="0"/>
  </r>
  <r>
    <x v="6"/>
    <d v="1983-12-16T00:00:00"/>
    <x v="1"/>
    <n v="12"/>
    <x v="2"/>
    <n v="230"/>
  </r>
  <r>
    <x v="6"/>
    <d v="1983-12-17T00:00:00"/>
    <x v="1"/>
    <n v="12"/>
    <x v="0"/>
    <n v="10"/>
  </r>
  <r>
    <x v="6"/>
    <d v="1983-12-17T00:00:00"/>
    <x v="1"/>
    <n v="12"/>
    <x v="1"/>
    <n v="0"/>
  </r>
  <r>
    <x v="6"/>
    <d v="1983-12-17T00:00:00"/>
    <x v="1"/>
    <n v="12"/>
    <x v="2"/>
    <n v="220"/>
  </r>
  <r>
    <x v="0"/>
    <d v="1984-01-02T00:00:00"/>
    <x v="2"/>
    <n v="1"/>
    <x v="0"/>
    <n v="0"/>
  </r>
  <r>
    <x v="0"/>
    <d v="1984-01-02T00:00:00"/>
    <x v="2"/>
    <n v="1"/>
    <x v="1"/>
    <n v="0"/>
  </r>
  <r>
    <x v="0"/>
    <d v="1984-01-02T00:00:00"/>
    <x v="2"/>
    <n v="1"/>
    <x v="2"/>
    <n v="0"/>
  </r>
  <r>
    <x v="6"/>
    <d v="1984-01-25T00:00:00"/>
    <x v="2"/>
    <n v="1"/>
    <x v="0"/>
    <n v="0"/>
  </r>
  <r>
    <x v="6"/>
    <d v="1984-01-25T00:00:00"/>
    <x v="2"/>
    <n v="1"/>
    <x v="1"/>
    <n v="0"/>
  </r>
  <r>
    <x v="6"/>
    <d v="1984-01-25T00:00:00"/>
    <x v="2"/>
    <n v="1"/>
    <x v="2"/>
    <n v="68"/>
  </r>
  <r>
    <x v="6"/>
    <d v="1984-01-26T00:00:00"/>
    <x v="2"/>
    <n v="1"/>
    <x v="0"/>
    <n v="0"/>
  </r>
  <r>
    <x v="6"/>
    <d v="1984-01-26T00:00:00"/>
    <x v="2"/>
    <n v="1"/>
    <x v="1"/>
    <n v="0"/>
  </r>
  <r>
    <x v="6"/>
    <d v="1984-01-26T00:00:00"/>
    <x v="2"/>
    <n v="1"/>
    <x v="2"/>
    <n v="60"/>
  </r>
  <r>
    <x v="6"/>
    <d v="1984-01-27T00:00:00"/>
    <x v="2"/>
    <n v="1"/>
    <x v="0"/>
    <n v="0"/>
  </r>
  <r>
    <x v="6"/>
    <d v="1984-01-27T00:00:00"/>
    <x v="2"/>
    <n v="1"/>
    <x v="1"/>
    <n v="0"/>
  </r>
  <r>
    <x v="6"/>
    <d v="1984-01-27T00:00:00"/>
    <x v="2"/>
    <n v="1"/>
    <x v="2"/>
    <n v="50"/>
  </r>
  <r>
    <x v="6"/>
    <d v="1984-01-28T00:00:00"/>
    <x v="2"/>
    <n v="1"/>
    <x v="0"/>
    <n v="6"/>
  </r>
  <r>
    <x v="6"/>
    <d v="1984-01-28T00:00:00"/>
    <x v="2"/>
    <n v="1"/>
    <x v="1"/>
    <n v="0"/>
  </r>
  <r>
    <x v="6"/>
    <d v="1984-01-28T00:00:00"/>
    <x v="2"/>
    <n v="1"/>
    <x v="2"/>
    <n v="0"/>
  </r>
  <r>
    <x v="6"/>
    <d v="1984-01-29T00:00:00"/>
    <x v="2"/>
    <n v="1"/>
    <x v="0"/>
    <n v="16"/>
  </r>
  <r>
    <x v="0"/>
    <d v="1984-01-29T00:00:00"/>
    <x v="2"/>
    <n v="1"/>
    <x v="0"/>
    <n v="0"/>
  </r>
  <r>
    <x v="6"/>
    <d v="1984-01-29T00:00:00"/>
    <x v="2"/>
    <n v="1"/>
    <x v="1"/>
    <n v="0"/>
  </r>
  <r>
    <x v="0"/>
    <d v="1984-01-29T00:00:00"/>
    <x v="2"/>
    <n v="1"/>
    <x v="1"/>
    <n v="0"/>
  </r>
  <r>
    <x v="6"/>
    <d v="1984-01-29T00:00:00"/>
    <x v="2"/>
    <n v="1"/>
    <x v="2"/>
    <n v="0"/>
  </r>
  <r>
    <x v="0"/>
    <d v="1984-01-29T00:00:00"/>
    <x v="2"/>
    <n v="1"/>
    <x v="2"/>
    <n v="0"/>
  </r>
  <r>
    <x v="0"/>
    <d v="1984-02-03T00:00:00"/>
    <x v="2"/>
    <n v="2"/>
    <x v="0"/>
    <n v="0"/>
  </r>
  <r>
    <x v="0"/>
    <d v="1984-02-03T00:00:00"/>
    <x v="2"/>
    <n v="2"/>
    <x v="1"/>
    <n v="500"/>
  </r>
  <r>
    <x v="0"/>
    <d v="1984-02-03T00:00:00"/>
    <x v="2"/>
    <n v="2"/>
    <x v="2"/>
    <n v="375"/>
  </r>
  <r>
    <x v="0"/>
    <d v="1984-02-09T00:00:00"/>
    <x v="2"/>
    <n v="2"/>
    <x v="0"/>
    <n v="140500"/>
  </r>
  <r>
    <x v="0"/>
    <d v="1984-02-09T00:00:00"/>
    <x v="2"/>
    <n v="2"/>
    <x v="1"/>
    <n v="125"/>
  </r>
  <r>
    <x v="0"/>
    <d v="1984-02-09T00:00:00"/>
    <x v="2"/>
    <n v="2"/>
    <x v="2"/>
    <n v="55500"/>
  </r>
  <r>
    <x v="5"/>
    <d v="1984-02-15T00:00:00"/>
    <x v="2"/>
    <n v="2"/>
    <x v="0"/>
    <n v="56"/>
  </r>
  <r>
    <x v="5"/>
    <d v="1984-02-15T00:00:00"/>
    <x v="2"/>
    <n v="2"/>
    <x v="1"/>
    <n v="11750"/>
  </r>
  <r>
    <x v="5"/>
    <d v="1984-02-15T00:00:00"/>
    <x v="2"/>
    <n v="2"/>
    <x v="2"/>
    <n v="625"/>
  </r>
  <r>
    <x v="0"/>
    <d v="1984-03-09T00:00:00"/>
    <x v="2"/>
    <n v="3"/>
    <x v="0"/>
    <n v="0"/>
  </r>
  <r>
    <x v="0"/>
    <d v="1984-03-09T00:00:00"/>
    <x v="2"/>
    <n v="3"/>
    <x v="1"/>
    <n v="0"/>
  </r>
  <r>
    <x v="0"/>
    <d v="1984-03-09T00:00:00"/>
    <x v="2"/>
    <n v="3"/>
    <x v="2"/>
    <n v="0"/>
  </r>
  <r>
    <x v="0"/>
    <d v="1984-03-15T00:00:00"/>
    <x v="2"/>
    <n v="3"/>
    <x v="0"/>
    <n v="500"/>
  </r>
  <r>
    <x v="0"/>
    <d v="1984-03-15T00:00:00"/>
    <x v="2"/>
    <n v="3"/>
    <x v="1"/>
    <n v="0"/>
  </r>
  <r>
    <x v="0"/>
    <d v="1984-03-15T00:00:00"/>
    <x v="2"/>
    <n v="3"/>
    <x v="2"/>
    <n v="500"/>
  </r>
  <r>
    <x v="8"/>
    <d v="1984-03-23T00:00:00"/>
    <x v="2"/>
    <n v="3"/>
    <x v="0"/>
    <n v="128"/>
  </r>
  <r>
    <x v="8"/>
    <d v="1984-03-23T00:00:00"/>
    <x v="2"/>
    <n v="3"/>
    <x v="1"/>
    <n v="0"/>
  </r>
  <r>
    <x v="8"/>
    <d v="1984-03-23T00:00:00"/>
    <x v="2"/>
    <n v="3"/>
    <x v="2"/>
    <n v="6500"/>
  </r>
  <r>
    <x v="0"/>
    <d v="1984-03-26T00:00:00"/>
    <x v="2"/>
    <n v="3"/>
    <x v="0"/>
    <n v="750"/>
  </r>
  <r>
    <x v="0"/>
    <d v="1984-03-26T00:00:00"/>
    <x v="2"/>
    <n v="3"/>
    <x v="1"/>
    <n v="5"/>
  </r>
  <r>
    <x v="0"/>
    <d v="1984-03-26T00:00:00"/>
    <x v="2"/>
    <n v="3"/>
    <x v="2"/>
    <n v="750"/>
  </r>
  <r>
    <x v="4"/>
    <d v="1984-10-02T00:00:00"/>
    <x v="2"/>
    <n v="10"/>
    <x v="0"/>
    <n v="125"/>
  </r>
  <r>
    <x v="4"/>
    <d v="1984-10-02T00:00:00"/>
    <x v="2"/>
    <n v="10"/>
    <x v="1"/>
    <n v="0"/>
  </r>
  <r>
    <x v="4"/>
    <d v="1984-10-02T00:00:00"/>
    <x v="2"/>
    <n v="10"/>
    <x v="2"/>
    <n v="990"/>
  </r>
  <r>
    <x v="4"/>
    <d v="1984-10-03T00:00:00"/>
    <x v="2"/>
    <n v="10"/>
    <x v="0"/>
    <n v="100"/>
  </r>
  <r>
    <x v="4"/>
    <d v="1984-10-03T00:00:00"/>
    <x v="2"/>
    <n v="10"/>
    <x v="1"/>
    <n v="0"/>
  </r>
  <r>
    <x v="4"/>
    <d v="1984-10-03T00:00:00"/>
    <x v="2"/>
    <n v="10"/>
    <x v="2"/>
    <n v="3500"/>
  </r>
  <r>
    <x v="4"/>
    <d v="1984-10-04T00:00:00"/>
    <x v="2"/>
    <n v="10"/>
    <x v="0"/>
    <n v="246"/>
  </r>
  <r>
    <x v="4"/>
    <d v="1984-10-04T00:00:00"/>
    <x v="2"/>
    <n v="10"/>
    <x v="1"/>
    <n v="0"/>
  </r>
  <r>
    <x v="4"/>
    <d v="1984-10-04T00:00:00"/>
    <x v="2"/>
    <n v="10"/>
    <x v="2"/>
    <n v="16760"/>
  </r>
  <r>
    <x v="4"/>
    <d v="1984-10-11T00:00:00"/>
    <x v="2"/>
    <n v="10"/>
    <x v="0"/>
    <n v="3300"/>
  </r>
  <r>
    <x v="4"/>
    <d v="1984-10-11T00:00:00"/>
    <x v="2"/>
    <n v="10"/>
    <x v="1"/>
    <n v="31"/>
  </r>
  <r>
    <x v="4"/>
    <d v="1984-10-11T00:00:00"/>
    <x v="2"/>
    <n v="10"/>
    <x v="2"/>
    <n v="11140"/>
  </r>
  <r>
    <x v="4"/>
    <d v="1984-10-31T00:00:00"/>
    <x v="2"/>
    <n v="10"/>
    <x v="0"/>
    <n v="1710"/>
  </r>
  <r>
    <x v="4"/>
    <d v="1984-10-31T00:00:00"/>
    <x v="2"/>
    <n v="10"/>
    <x v="1"/>
    <n v="75"/>
  </r>
  <r>
    <x v="4"/>
    <d v="1984-10-31T00:00:00"/>
    <x v="2"/>
    <n v="10"/>
    <x v="2"/>
    <n v="5040"/>
  </r>
  <r>
    <x v="4"/>
    <d v="1984-11-02T00:00:00"/>
    <x v="2"/>
    <n v="11"/>
    <x v="0"/>
    <n v="1390"/>
  </r>
  <r>
    <x v="4"/>
    <d v="1984-11-02T00:00:00"/>
    <x v="2"/>
    <n v="11"/>
    <x v="1"/>
    <n v="425"/>
  </r>
  <r>
    <x v="4"/>
    <d v="1984-11-02T00:00:00"/>
    <x v="2"/>
    <n v="11"/>
    <x v="2"/>
    <n v="60120"/>
  </r>
  <r>
    <x v="4"/>
    <d v="1984-11-13T00:00:00"/>
    <x v="2"/>
    <n v="11"/>
    <x v="0"/>
    <n v="400"/>
  </r>
  <r>
    <x v="4"/>
    <d v="1984-11-13T00:00:00"/>
    <x v="2"/>
    <n v="11"/>
    <x v="1"/>
    <n v="50"/>
  </r>
  <r>
    <x v="4"/>
    <d v="1984-11-13T00:00:00"/>
    <x v="2"/>
    <n v="11"/>
    <x v="2"/>
    <n v="14640"/>
  </r>
  <r>
    <x v="4"/>
    <d v="1984-11-14T00:00:00"/>
    <x v="2"/>
    <n v="11"/>
    <x v="0"/>
    <n v="270"/>
  </r>
  <r>
    <x v="4"/>
    <d v="1984-11-14T00:00:00"/>
    <x v="2"/>
    <n v="11"/>
    <x v="1"/>
    <n v="0"/>
  </r>
  <r>
    <x v="4"/>
    <d v="1984-11-14T00:00:00"/>
    <x v="2"/>
    <n v="11"/>
    <x v="2"/>
    <n v="3720"/>
  </r>
  <r>
    <x v="4"/>
    <d v="1984-11-16T00:00:00"/>
    <x v="2"/>
    <n v="11"/>
    <x v="0"/>
    <n v="960"/>
  </r>
  <r>
    <x v="4"/>
    <d v="1984-11-16T00:00:00"/>
    <x v="2"/>
    <n v="11"/>
    <x v="1"/>
    <n v="50"/>
  </r>
  <r>
    <x v="4"/>
    <d v="1984-11-16T00:00:00"/>
    <x v="2"/>
    <n v="11"/>
    <x v="2"/>
    <n v="21156"/>
  </r>
  <r>
    <x v="4"/>
    <d v="1984-11-24T00:00:00"/>
    <x v="2"/>
    <n v="11"/>
    <x v="0"/>
    <n v="77"/>
  </r>
  <r>
    <x v="4"/>
    <d v="1984-11-24T00:00:00"/>
    <x v="2"/>
    <n v="11"/>
    <x v="1"/>
    <n v="45"/>
  </r>
  <r>
    <x v="4"/>
    <d v="1984-11-24T00:00:00"/>
    <x v="2"/>
    <n v="11"/>
    <x v="2"/>
    <n v="5485"/>
  </r>
  <r>
    <x v="0"/>
    <d v="1985-01-23T00:00:00"/>
    <x v="3"/>
    <n v="1"/>
    <x v="0"/>
    <n v="2000"/>
  </r>
  <r>
    <x v="0"/>
    <d v="1985-01-23T00:00:00"/>
    <x v="3"/>
    <n v="1"/>
    <x v="1"/>
    <n v="50"/>
  </r>
  <r>
    <x v="0"/>
    <d v="1985-01-23T00:00:00"/>
    <x v="3"/>
    <n v="1"/>
    <x v="2"/>
    <n v="1500"/>
  </r>
  <r>
    <x v="0"/>
    <d v="1985-01-24T00:00:00"/>
    <x v="3"/>
    <n v="1"/>
    <x v="0"/>
    <n v="150"/>
  </r>
  <r>
    <x v="0"/>
    <d v="1985-01-24T00:00:00"/>
    <x v="3"/>
    <n v="1"/>
    <x v="1"/>
    <n v="75"/>
  </r>
  <r>
    <x v="0"/>
    <d v="1985-01-24T00:00:00"/>
    <x v="3"/>
    <n v="1"/>
    <x v="2"/>
    <n v="1375"/>
  </r>
  <r>
    <x v="0"/>
    <d v="1985-01-26T00:00:00"/>
    <x v="3"/>
    <n v="1"/>
    <x v="0"/>
    <n v="25000"/>
  </r>
  <r>
    <x v="0"/>
    <d v="1985-01-26T00:00:00"/>
    <x v="3"/>
    <n v="1"/>
    <x v="1"/>
    <n v="25"/>
  </r>
  <r>
    <x v="0"/>
    <d v="1985-01-26T00:00:00"/>
    <x v="3"/>
    <n v="1"/>
    <x v="2"/>
    <n v="25000"/>
  </r>
  <r>
    <x v="0"/>
    <d v="1985-01-28T00:00:00"/>
    <x v="3"/>
    <n v="1"/>
    <x v="0"/>
    <n v="9"/>
  </r>
  <r>
    <x v="0"/>
    <d v="1985-01-28T00:00:00"/>
    <x v="3"/>
    <n v="1"/>
    <x v="1"/>
    <n v="0"/>
  </r>
  <r>
    <x v="0"/>
    <d v="1985-01-28T00:00:00"/>
    <x v="3"/>
    <n v="1"/>
    <x v="2"/>
    <n v="30"/>
  </r>
  <r>
    <x v="0"/>
    <d v="1985-01-29T00:00:00"/>
    <x v="3"/>
    <n v="1"/>
    <x v="0"/>
    <n v="24500"/>
  </r>
  <r>
    <x v="0"/>
    <d v="1985-01-29T00:00:00"/>
    <x v="3"/>
    <n v="1"/>
    <x v="1"/>
    <n v="375"/>
  </r>
  <r>
    <x v="0"/>
    <d v="1985-01-29T00:00:00"/>
    <x v="3"/>
    <n v="1"/>
    <x v="2"/>
    <n v="5000"/>
  </r>
  <r>
    <x v="0"/>
    <d v="1985-02-04T00:00:00"/>
    <x v="3"/>
    <n v="2"/>
    <x v="0"/>
    <n v="75000"/>
  </r>
  <r>
    <x v="0"/>
    <d v="1985-02-04T00:00:00"/>
    <x v="3"/>
    <n v="2"/>
    <x v="1"/>
    <n v="28"/>
  </r>
  <r>
    <x v="0"/>
    <d v="1985-02-04T00:00:00"/>
    <x v="3"/>
    <n v="2"/>
    <x v="2"/>
    <n v="5250"/>
  </r>
  <r>
    <x v="0"/>
    <d v="1985-02-06T00:00:00"/>
    <x v="3"/>
    <n v="2"/>
    <x v="0"/>
    <n v="7250"/>
  </r>
  <r>
    <x v="0"/>
    <d v="1985-02-06T00:00:00"/>
    <x v="3"/>
    <n v="2"/>
    <x v="1"/>
    <n v="0"/>
  </r>
  <r>
    <x v="0"/>
    <d v="1985-02-06T00:00:00"/>
    <x v="3"/>
    <n v="2"/>
    <x v="2"/>
    <n v="21875"/>
  </r>
  <r>
    <x v="0"/>
    <d v="1985-02-13T00:00:00"/>
    <x v="3"/>
    <n v="2"/>
    <x v="0"/>
    <n v="18"/>
  </r>
  <r>
    <x v="0"/>
    <d v="1985-02-13T00:00:00"/>
    <x v="3"/>
    <n v="2"/>
    <x v="1"/>
    <n v="0"/>
  </r>
  <r>
    <x v="0"/>
    <d v="1985-02-13T00:00:00"/>
    <x v="3"/>
    <n v="2"/>
    <x v="2"/>
    <n v="20"/>
  </r>
  <r>
    <x v="0"/>
    <d v="1985-02-15T00:00:00"/>
    <x v="3"/>
    <n v="2"/>
    <x v="0"/>
    <n v="35"/>
  </r>
  <r>
    <x v="0"/>
    <d v="1985-02-15T00:00:00"/>
    <x v="3"/>
    <n v="2"/>
    <x v="1"/>
    <n v="0"/>
  </r>
  <r>
    <x v="0"/>
    <d v="1985-02-15T00:00:00"/>
    <x v="3"/>
    <n v="2"/>
    <x v="2"/>
    <n v="18"/>
  </r>
  <r>
    <x v="0"/>
    <d v="1985-02-18T00:00:00"/>
    <x v="3"/>
    <n v="2"/>
    <x v="0"/>
    <n v="0"/>
  </r>
  <r>
    <x v="0"/>
    <d v="1985-02-18T00:00:00"/>
    <x v="3"/>
    <n v="2"/>
    <x v="1"/>
    <n v="0"/>
  </r>
  <r>
    <x v="0"/>
    <d v="1985-02-18T00:00:00"/>
    <x v="3"/>
    <n v="2"/>
    <x v="2"/>
    <n v="24"/>
  </r>
  <r>
    <x v="2"/>
    <d v="1985-02-20T00:00:00"/>
    <x v="3"/>
    <n v="2"/>
    <x v="0"/>
    <n v="16"/>
  </r>
  <r>
    <x v="2"/>
    <d v="1985-02-20T00:00:00"/>
    <x v="3"/>
    <n v="2"/>
    <x v="1"/>
    <n v="0"/>
  </r>
  <r>
    <x v="2"/>
    <d v="1985-02-20T00:00:00"/>
    <x v="3"/>
    <n v="2"/>
    <x v="2"/>
    <n v="15000"/>
  </r>
  <r>
    <x v="0"/>
    <d v="1985-03-07T00:00:00"/>
    <x v="3"/>
    <n v="3"/>
    <x v="0"/>
    <n v="4000"/>
  </r>
  <r>
    <x v="0"/>
    <d v="1985-03-07T00:00:00"/>
    <x v="3"/>
    <n v="3"/>
    <x v="1"/>
    <n v="1"/>
  </r>
  <r>
    <x v="0"/>
    <d v="1985-03-07T00:00:00"/>
    <x v="3"/>
    <n v="3"/>
    <x v="2"/>
    <n v="625"/>
  </r>
  <r>
    <x v="4"/>
    <d v="1985-10-07T00:00:00"/>
    <x v="3"/>
    <n v="10"/>
    <x v="0"/>
    <n v="0"/>
  </r>
  <r>
    <x v="4"/>
    <d v="1985-10-07T00:00:00"/>
    <x v="3"/>
    <n v="10"/>
    <x v="1"/>
    <n v="50"/>
  </r>
  <r>
    <x v="4"/>
    <d v="1985-10-07T00:00:00"/>
    <x v="3"/>
    <n v="10"/>
    <x v="2"/>
    <n v="4000"/>
  </r>
  <r>
    <x v="4"/>
    <d v="1985-10-08T00:00:00"/>
    <x v="3"/>
    <n v="10"/>
    <x v="0"/>
    <n v="1130"/>
  </r>
  <r>
    <x v="4"/>
    <d v="1985-10-08T00:00:00"/>
    <x v="3"/>
    <n v="10"/>
    <x v="1"/>
    <n v="95"/>
  </r>
  <r>
    <x v="4"/>
    <d v="1985-10-08T00:00:00"/>
    <x v="3"/>
    <n v="10"/>
    <x v="2"/>
    <n v="11408"/>
  </r>
  <r>
    <x v="4"/>
    <d v="1985-10-09T00:00:00"/>
    <x v="3"/>
    <n v="10"/>
    <x v="0"/>
    <n v="649"/>
  </r>
  <r>
    <x v="4"/>
    <d v="1985-10-09T00:00:00"/>
    <x v="3"/>
    <n v="10"/>
    <x v="1"/>
    <n v="100"/>
  </r>
  <r>
    <x v="4"/>
    <d v="1985-10-09T00:00:00"/>
    <x v="3"/>
    <n v="10"/>
    <x v="2"/>
    <n v="15250"/>
  </r>
  <r>
    <x v="4"/>
    <d v="1985-10-15T00:00:00"/>
    <x v="3"/>
    <n v="10"/>
    <x v="0"/>
    <n v="0"/>
  </r>
  <r>
    <x v="4"/>
    <d v="1985-10-15T00:00:00"/>
    <x v="3"/>
    <n v="10"/>
    <x v="1"/>
    <n v="50"/>
  </r>
  <r>
    <x v="4"/>
    <d v="1985-10-15T00:00:00"/>
    <x v="3"/>
    <n v="10"/>
    <x v="2"/>
    <n v="42893"/>
  </r>
  <r>
    <x v="4"/>
    <d v="1985-10-16T00:00:00"/>
    <x v="3"/>
    <n v="10"/>
    <x v="0"/>
    <n v="2000"/>
  </r>
  <r>
    <x v="4"/>
    <d v="1985-10-16T00:00:00"/>
    <x v="3"/>
    <n v="10"/>
    <x v="1"/>
    <n v="200"/>
  </r>
  <r>
    <x v="4"/>
    <d v="1985-10-16T00:00:00"/>
    <x v="3"/>
    <n v="10"/>
    <x v="2"/>
    <n v="12250"/>
  </r>
  <r>
    <x v="4"/>
    <d v="1985-10-29T00:00:00"/>
    <x v="3"/>
    <n v="10"/>
    <x v="0"/>
    <n v="250"/>
  </r>
  <r>
    <x v="4"/>
    <d v="1985-10-29T00:00:00"/>
    <x v="3"/>
    <n v="10"/>
    <x v="1"/>
    <n v="60"/>
  </r>
  <r>
    <x v="4"/>
    <d v="1985-10-29T00:00:00"/>
    <x v="3"/>
    <n v="10"/>
    <x v="2"/>
    <n v="10680"/>
  </r>
  <r>
    <x v="4"/>
    <d v="1985-10-30T00:00:00"/>
    <x v="3"/>
    <n v="10"/>
    <x v="0"/>
    <n v="321"/>
  </r>
  <r>
    <x v="4"/>
    <d v="1985-10-30T00:00:00"/>
    <x v="3"/>
    <n v="10"/>
    <x v="1"/>
    <n v="75"/>
  </r>
  <r>
    <x v="4"/>
    <d v="1985-10-30T00:00:00"/>
    <x v="3"/>
    <n v="10"/>
    <x v="2"/>
    <n v="22612"/>
  </r>
  <r>
    <x v="4"/>
    <d v="1985-11-13T00:00:00"/>
    <x v="3"/>
    <n v="11"/>
    <x v="0"/>
    <n v="105"/>
  </r>
  <r>
    <x v="4"/>
    <d v="1985-11-13T00:00:00"/>
    <x v="3"/>
    <n v="11"/>
    <x v="1"/>
    <n v="0"/>
  </r>
  <r>
    <x v="4"/>
    <d v="1985-11-13T00:00:00"/>
    <x v="3"/>
    <n v="11"/>
    <x v="2"/>
    <n v="4740"/>
  </r>
  <r>
    <x v="4"/>
    <d v="1985-11-14T00:00:00"/>
    <x v="3"/>
    <n v="11"/>
    <x v="0"/>
    <n v="300"/>
  </r>
  <r>
    <x v="4"/>
    <d v="1985-11-14T00:00:00"/>
    <x v="3"/>
    <n v="11"/>
    <x v="1"/>
    <n v="15"/>
  </r>
  <r>
    <x v="4"/>
    <d v="1985-11-14T00:00:00"/>
    <x v="3"/>
    <n v="11"/>
    <x v="2"/>
    <n v="17915"/>
  </r>
  <r>
    <x v="0"/>
    <d v="1985-12-27T00:00:00"/>
    <x v="3"/>
    <n v="12"/>
    <x v="0"/>
    <n v="0"/>
  </r>
  <r>
    <x v="0"/>
    <d v="1985-12-27T00:00:00"/>
    <x v="3"/>
    <n v="12"/>
    <x v="1"/>
    <n v="0"/>
  </r>
  <r>
    <x v="0"/>
    <d v="1985-12-27T00:00:00"/>
    <x v="3"/>
    <n v="12"/>
    <x v="2"/>
    <n v="0"/>
  </r>
  <r>
    <x v="0"/>
    <d v="1986-01-02T00:00:00"/>
    <x v="4"/>
    <n v="1"/>
    <x v="0"/>
    <n v="100"/>
  </r>
  <r>
    <x v="0"/>
    <d v="1986-01-02T00:00:00"/>
    <x v="4"/>
    <n v="1"/>
    <x v="1"/>
    <n v="4000"/>
  </r>
  <r>
    <x v="0"/>
    <d v="1986-01-02T00:00:00"/>
    <x v="4"/>
    <n v="1"/>
    <x v="2"/>
    <n v="200"/>
  </r>
  <r>
    <x v="8"/>
    <d v="1986-01-13T00:00:00"/>
    <x v="4"/>
    <n v="1"/>
    <x v="0"/>
    <n v="2300"/>
  </r>
  <r>
    <x v="8"/>
    <d v="1986-01-13T00:00:00"/>
    <x v="4"/>
    <n v="1"/>
    <x v="1"/>
    <n v="0"/>
  </r>
  <r>
    <x v="8"/>
    <d v="1986-01-13T00:00:00"/>
    <x v="4"/>
    <n v="1"/>
    <x v="2"/>
    <n v="41114"/>
  </r>
  <r>
    <x v="0"/>
    <d v="1986-01-15T00:00:00"/>
    <x v="4"/>
    <n v="1"/>
    <x v="0"/>
    <n v="19750"/>
  </r>
  <r>
    <x v="0"/>
    <d v="1986-01-15T00:00:00"/>
    <x v="4"/>
    <n v="1"/>
    <x v="1"/>
    <n v="0"/>
  </r>
  <r>
    <x v="0"/>
    <d v="1986-01-15T00:00:00"/>
    <x v="4"/>
    <n v="1"/>
    <x v="2"/>
    <n v="9750"/>
  </r>
  <r>
    <x v="0"/>
    <d v="1986-01-20T00:00:00"/>
    <x v="4"/>
    <n v="1"/>
    <x v="0"/>
    <n v="100"/>
  </r>
  <r>
    <x v="0"/>
    <d v="1986-01-20T00:00:00"/>
    <x v="4"/>
    <n v="1"/>
    <x v="1"/>
    <n v="0"/>
  </r>
  <r>
    <x v="0"/>
    <d v="1986-01-20T00:00:00"/>
    <x v="4"/>
    <n v="1"/>
    <x v="2"/>
    <n v="45"/>
  </r>
  <r>
    <x v="8"/>
    <d v="1986-01-30T00:00:00"/>
    <x v="4"/>
    <n v="1"/>
    <x v="0"/>
    <n v="0"/>
  </r>
  <r>
    <x v="8"/>
    <d v="1986-01-30T00:00:00"/>
    <x v="4"/>
    <n v="1"/>
    <x v="1"/>
    <n v="125"/>
  </r>
  <r>
    <x v="8"/>
    <d v="1986-01-30T00:00:00"/>
    <x v="4"/>
    <n v="1"/>
    <x v="2"/>
    <n v="7200"/>
  </r>
  <r>
    <x v="0"/>
    <d v="1986-02-11T00:00:00"/>
    <x v="4"/>
    <n v="2"/>
    <x v="0"/>
    <n v="5625"/>
  </r>
  <r>
    <x v="0"/>
    <d v="1986-02-11T00:00:00"/>
    <x v="4"/>
    <n v="2"/>
    <x v="1"/>
    <n v="0"/>
  </r>
  <r>
    <x v="0"/>
    <d v="1986-02-11T00:00:00"/>
    <x v="4"/>
    <n v="2"/>
    <x v="2"/>
    <n v="7500"/>
  </r>
  <r>
    <x v="0"/>
    <d v="1986-02-26T00:00:00"/>
    <x v="4"/>
    <n v="2"/>
    <x v="0"/>
    <n v="142008"/>
  </r>
  <r>
    <x v="0"/>
    <d v="1986-02-26T00:00:00"/>
    <x v="4"/>
    <n v="2"/>
    <x v="1"/>
    <n v="3720"/>
  </r>
  <r>
    <x v="0"/>
    <d v="1986-02-26T00:00:00"/>
    <x v="4"/>
    <n v="2"/>
    <x v="2"/>
    <n v="31574"/>
  </r>
  <r>
    <x v="0"/>
    <d v="1986-03-15T00:00:00"/>
    <x v="4"/>
    <n v="3"/>
    <x v="0"/>
    <n v="0"/>
  </r>
  <r>
    <x v="0"/>
    <d v="1986-03-15T00:00:00"/>
    <x v="4"/>
    <n v="3"/>
    <x v="1"/>
    <n v="0"/>
  </r>
  <r>
    <x v="0"/>
    <d v="1986-03-15T00:00:00"/>
    <x v="4"/>
    <n v="3"/>
    <x v="2"/>
    <n v="0"/>
  </r>
  <r>
    <x v="2"/>
    <d v="1986-05-12T00:00:00"/>
    <x v="4"/>
    <n v="5"/>
    <x v="0"/>
    <n v="8300"/>
  </r>
  <r>
    <x v="2"/>
    <d v="1986-05-12T00:00:00"/>
    <x v="4"/>
    <n v="5"/>
    <x v="1"/>
    <n v="4000"/>
  </r>
  <r>
    <x v="2"/>
    <d v="1986-05-12T00:00:00"/>
    <x v="4"/>
    <n v="5"/>
    <x v="2"/>
    <n v="10200"/>
  </r>
  <r>
    <x v="2"/>
    <d v="1986-05-13T00:00:00"/>
    <x v="4"/>
    <n v="5"/>
    <x v="0"/>
    <n v="17900"/>
  </r>
  <r>
    <x v="2"/>
    <d v="1986-05-13T00:00:00"/>
    <x v="4"/>
    <n v="5"/>
    <x v="1"/>
    <n v="2250"/>
  </r>
  <r>
    <x v="2"/>
    <d v="1986-05-13T00:00:00"/>
    <x v="4"/>
    <n v="5"/>
    <x v="2"/>
    <n v="23500"/>
  </r>
  <r>
    <x v="2"/>
    <d v="1986-05-15T00:00:00"/>
    <x v="4"/>
    <n v="5"/>
    <x v="0"/>
    <n v="1150"/>
  </r>
  <r>
    <x v="2"/>
    <d v="1986-05-15T00:00:00"/>
    <x v="4"/>
    <n v="5"/>
    <x v="1"/>
    <n v="1440"/>
  </r>
  <r>
    <x v="2"/>
    <d v="1986-05-15T00:00:00"/>
    <x v="4"/>
    <n v="5"/>
    <x v="2"/>
    <n v="12075"/>
  </r>
  <r>
    <x v="4"/>
    <d v="1986-10-01T00:00:00"/>
    <x v="4"/>
    <n v="10"/>
    <x v="0"/>
    <n v="297"/>
  </r>
  <r>
    <x v="4"/>
    <d v="1986-10-01T00:00:00"/>
    <x v="4"/>
    <n v="10"/>
    <x v="1"/>
    <n v="10"/>
  </r>
  <r>
    <x v="4"/>
    <d v="1986-10-01T00:00:00"/>
    <x v="4"/>
    <n v="10"/>
    <x v="2"/>
    <n v="3000"/>
  </r>
  <r>
    <x v="4"/>
    <d v="1986-10-02T00:00:00"/>
    <x v="4"/>
    <n v="10"/>
    <x v="0"/>
    <n v="600"/>
  </r>
  <r>
    <x v="4"/>
    <d v="1986-10-02T00:00:00"/>
    <x v="4"/>
    <n v="10"/>
    <x v="1"/>
    <n v="60"/>
  </r>
  <r>
    <x v="4"/>
    <d v="1986-10-02T00:00:00"/>
    <x v="4"/>
    <n v="10"/>
    <x v="2"/>
    <n v="4000"/>
  </r>
  <r>
    <x v="4"/>
    <d v="1986-10-06T00:00:00"/>
    <x v="4"/>
    <n v="10"/>
    <x v="0"/>
    <n v="9"/>
  </r>
  <r>
    <x v="4"/>
    <d v="1986-10-06T00:00:00"/>
    <x v="4"/>
    <n v="10"/>
    <x v="1"/>
    <n v="30"/>
  </r>
  <r>
    <x v="4"/>
    <d v="1986-10-06T00:00:00"/>
    <x v="4"/>
    <n v="10"/>
    <x v="2"/>
    <n v="7400"/>
  </r>
  <r>
    <x v="4"/>
    <d v="1986-11-04T00:00:00"/>
    <x v="4"/>
    <n v="11"/>
    <x v="0"/>
    <n v="0"/>
  </r>
  <r>
    <x v="4"/>
    <d v="1986-11-04T00:00:00"/>
    <x v="4"/>
    <n v="11"/>
    <x v="1"/>
    <n v="25"/>
  </r>
  <r>
    <x v="4"/>
    <d v="1986-11-04T00:00:00"/>
    <x v="4"/>
    <n v="11"/>
    <x v="2"/>
    <n v="8920"/>
  </r>
  <r>
    <x v="4"/>
    <d v="1986-11-05T00:00:00"/>
    <x v="4"/>
    <n v="11"/>
    <x v="0"/>
    <n v="18"/>
  </r>
  <r>
    <x v="4"/>
    <d v="1986-11-05T00:00:00"/>
    <x v="4"/>
    <n v="11"/>
    <x v="1"/>
    <n v="10"/>
  </r>
  <r>
    <x v="4"/>
    <d v="1986-11-05T00:00:00"/>
    <x v="4"/>
    <n v="11"/>
    <x v="2"/>
    <n v="14700"/>
  </r>
  <r>
    <x v="4"/>
    <d v="1986-11-07T00:00:00"/>
    <x v="4"/>
    <n v="11"/>
    <x v="0"/>
    <n v="0"/>
  </r>
  <r>
    <x v="4"/>
    <d v="1986-11-07T00:00:00"/>
    <x v="4"/>
    <n v="11"/>
    <x v="1"/>
    <n v="0"/>
  </r>
  <r>
    <x v="4"/>
    <d v="1986-11-07T00:00:00"/>
    <x v="4"/>
    <n v="11"/>
    <x v="2"/>
    <n v="0"/>
  </r>
  <r>
    <x v="4"/>
    <d v="1986-11-10T00:00:00"/>
    <x v="4"/>
    <n v="11"/>
    <x v="0"/>
    <n v="22"/>
  </r>
  <r>
    <x v="4"/>
    <d v="1986-11-10T00:00:00"/>
    <x v="4"/>
    <n v="11"/>
    <x v="1"/>
    <n v="12"/>
  </r>
  <r>
    <x v="4"/>
    <d v="1986-11-10T00:00:00"/>
    <x v="4"/>
    <n v="11"/>
    <x v="2"/>
    <n v="8890"/>
  </r>
  <r>
    <x v="0"/>
    <d v="1987-01-10T00:00:00"/>
    <x v="5"/>
    <n v="1"/>
    <x v="0"/>
    <n v="2300"/>
  </r>
  <r>
    <x v="0"/>
    <d v="1987-01-10T00:00:00"/>
    <x v="5"/>
    <n v="1"/>
    <x v="1"/>
    <n v="0"/>
  </r>
  <r>
    <x v="0"/>
    <d v="1987-01-10T00:00:00"/>
    <x v="5"/>
    <n v="1"/>
    <x v="2"/>
    <n v="7800"/>
  </r>
  <r>
    <x v="0"/>
    <d v="1987-01-24T00:00:00"/>
    <x v="5"/>
    <n v="1"/>
    <x v="0"/>
    <n v="46929"/>
  </r>
  <r>
    <x v="0"/>
    <d v="1987-01-24T00:00:00"/>
    <x v="5"/>
    <n v="1"/>
    <x v="1"/>
    <n v="0"/>
  </r>
  <r>
    <x v="0"/>
    <d v="1987-01-24T00:00:00"/>
    <x v="5"/>
    <n v="1"/>
    <x v="2"/>
    <n v="43920"/>
  </r>
  <r>
    <x v="1"/>
    <d v="1987-09-29T00:00:00"/>
    <x v="5"/>
    <n v="9"/>
    <x v="0"/>
    <n v="72"/>
  </r>
  <r>
    <x v="1"/>
    <d v="1987-09-29T00:00:00"/>
    <x v="5"/>
    <n v="9"/>
    <x v="1"/>
    <n v="0"/>
  </r>
  <r>
    <x v="1"/>
    <d v="1987-09-29T00:00:00"/>
    <x v="5"/>
    <n v="9"/>
    <x v="2"/>
    <n v="3400"/>
  </r>
  <r>
    <x v="1"/>
    <d v="1987-09-30T00:00:00"/>
    <x v="5"/>
    <n v="9"/>
    <x v="0"/>
    <n v="200"/>
  </r>
  <r>
    <x v="1"/>
    <d v="1987-09-30T00:00:00"/>
    <x v="5"/>
    <n v="9"/>
    <x v="0"/>
    <n v="170"/>
  </r>
  <r>
    <x v="1"/>
    <d v="1987-09-30T00:00:00"/>
    <x v="5"/>
    <n v="9"/>
    <x v="1"/>
    <n v="0"/>
  </r>
  <r>
    <x v="1"/>
    <d v="1987-09-30T00:00:00"/>
    <x v="5"/>
    <n v="9"/>
    <x v="1"/>
    <n v="0"/>
  </r>
  <r>
    <x v="1"/>
    <d v="1987-09-30T00:00:00"/>
    <x v="5"/>
    <n v="9"/>
    <x v="2"/>
    <n v="600"/>
  </r>
  <r>
    <x v="1"/>
    <d v="1987-09-30T00:00:00"/>
    <x v="5"/>
    <n v="9"/>
    <x v="2"/>
    <n v="3500"/>
  </r>
  <r>
    <x v="1"/>
    <d v="1987-10-01T00:00:00"/>
    <x v="5"/>
    <n v="10"/>
    <x v="0"/>
    <n v="6000"/>
  </r>
  <r>
    <x v="1"/>
    <d v="1987-10-01T00:00:00"/>
    <x v="5"/>
    <n v="10"/>
    <x v="1"/>
    <n v="0"/>
  </r>
  <r>
    <x v="1"/>
    <d v="1987-10-01T00:00:00"/>
    <x v="5"/>
    <n v="10"/>
    <x v="2"/>
    <n v="250"/>
  </r>
  <r>
    <x v="1"/>
    <d v="1987-10-05T00:00:00"/>
    <x v="5"/>
    <n v="10"/>
    <x v="0"/>
    <n v="230"/>
  </r>
  <r>
    <x v="4"/>
    <d v="1987-10-05T00:00:00"/>
    <x v="5"/>
    <n v="10"/>
    <x v="0"/>
    <n v="0"/>
  </r>
  <r>
    <x v="1"/>
    <d v="1987-10-05T00:00:00"/>
    <x v="5"/>
    <n v="10"/>
    <x v="1"/>
    <n v="0"/>
  </r>
  <r>
    <x v="4"/>
    <d v="1987-10-05T00:00:00"/>
    <x v="5"/>
    <n v="10"/>
    <x v="1"/>
    <n v="50"/>
  </r>
  <r>
    <x v="1"/>
    <d v="1987-10-05T00:00:00"/>
    <x v="5"/>
    <n v="10"/>
    <x v="2"/>
    <n v="3400"/>
  </r>
  <r>
    <x v="4"/>
    <d v="1987-10-05T00:00:00"/>
    <x v="5"/>
    <n v="10"/>
    <x v="2"/>
    <n v="5500"/>
  </r>
  <r>
    <x v="1"/>
    <d v="1987-10-06T00:00:00"/>
    <x v="5"/>
    <n v="10"/>
    <x v="0"/>
    <n v="3785"/>
  </r>
  <r>
    <x v="1"/>
    <d v="1987-10-06T00:00:00"/>
    <x v="5"/>
    <n v="10"/>
    <x v="1"/>
    <n v="0"/>
  </r>
  <r>
    <x v="1"/>
    <d v="1987-10-06T00:00:00"/>
    <x v="5"/>
    <n v="10"/>
    <x v="2"/>
    <n v="840"/>
  </r>
  <r>
    <x v="1"/>
    <d v="1987-10-07T00:00:00"/>
    <x v="5"/>
    <n v="10"/>
    <x v="0"/>
    <n v="9450"/>
  </r>
  <r>
    <x v="1"/>
    <d v="1987-10-07T00:00:00"/>
    <x v="5"/>
    <n v="10"/>
    <x v="1"/>
    <n v="0"/>
  </r>
  <r>
    <x v="1"/>
    <d v="1987-10-07T00:00:00"/>
    <x v="5"/>
    <n v="10"/>
    <x v="2"/>
    <n v="10000"/>
  </r>
  <r>
    <x v="1"/>
    <d v="1987-10-19T00:00:00"/>
    <x v="5"/>
    <n v="10"/>
    <x v="0"/>
    <n v="3490"/>
  </r>
  <r>
    <x v="1"/>
    <d v="1987-10-19T00:00:00"/>
    <x v="5"/>
    <n v="10"/>
    <x v="1"/>
    <n v="0"/>
  </r>
  <r>
    <x v="1"/>
    <d v="1987-10-19T00:00:00"/>
    <x v="5"/>
    <n v="10"/>
    <x v="2"/>
    <n v="28600"/>
  </r>
  <r>
    <x v="1"/>
    <d v="1987-10-20T00:00:00"/>
    <x v="5"/>
    <n v="10"/>
    <x v="0"/>
    <n v="240"/>
  </r>
  <r>
    <x v="1"/>
    <d v="1987-10-20T00:00:00"/>
    <x v="5"/>
    <n v="10"/>
    <x v="1"/>
    <n v="0"/>
  </r>
  <r>
    <x v="1"/>
    <d v="1987-10-20T00:00:00"/>
    <x v="5"/>
    <n v="10"/>
    <x v="2"/>
    <n v="2700"/>
  </r>
  <r>
    <x v="1"/>
    <d v="1987-10-21T00:00:00"/>
    <x v="5"/>
    <n v="10"/>
    <x v="0"/>
    <n v="370"/>
  </r>
  <r>
    <x v="1"/>
    <d v="1987-10-21T00:00:00"/>
    <x v="5"/>
    <n v="10"/>
    <x v="1"/>
    <n v="0"/>
  </r>
  <r>
    <x v="1"/>
    <d v="1987-10-21T00:00:00"/>
    <x v="5"/>
    <n v="10"/>
    <x v="2"/>
    <n v="8100"/>
  </r>
  <r>
    <x v="4"/>
    <d v="1987-11-02T00:00:00"/>
    <x v="5"/>
    <n v="11"/>
    <x v="0"/>
    <n v="50"/>
  </r>
  <r>
    <x v="4"/>
    <d v="1987-11-02T00:00:00"/>
    <x v="5"/>
    <n v="11"/>
    <x v="1"/>
    <n v="0"/>
  </r>
  <r>
    <x v="4"/>
    <d v="1987-11-02T00:00:00"/>
    <x v="5"/>
    <n v="11"/>
    <x v="2"/>
    <n v="39390"/>
  </r>
  <r>
    <x v="1"/>
    <d v="1987-11-04T00:00:00"/>
    <x v="5"/>
    <n v="11"/>
    <x v="0"/>
    <n v="200"/>
  </r>
  <r>
    <x v="1"/>
    <d v="1987-11-04T00:00:00"/>
    <x v="5"/>
    <n v="11"/>
    <x v="1"/>
    <n v="0"/>
  </r>
  <r>
    <x v="1"/>
    <d v="1987-11-04T00:00:00"/>
    <x v="5"/>
    <n v="11"/>
    <x v="2"/>
    <n v="1500"/>
  </r>
  <r>
    <x v="4"/>
    <d v="1987-11-05T00:00:00"/>
    <x v="5"/>
    <n v="11"/>
    <x v="0"/>
    <n v="250"/>
  </r>
  <r>
    <x v="4"/>
    <d v="1987-11-05T00:00:00"/>
    <x v="5"/>
    <n v="11"/>
    <x v="1"/>
    <n v="75"/>
  </r>
  <r>
    <x v="4"/>
    <d v="1987-11-05T00:00:00"/>
    <x v="5"/>
    <n v="11"/>
    <x v="2"/>
    <n v="5600"/>
  </r>
  <r>
    <x v="4"/>
    <d v="1987-11-17T00:00:00"/>
    <x v="5"/>
    <n v="11"/>
    <x v="0"/>
    <n v="250"/>
  </r>
  <r>
    <x v="4"/>
    <d v="1987-11-17T00:00:00"/>
    <x v="5"/>
    <n v="11"/>
    <x v="1"/>
    <n v="100"/>
  </r>
  <r>
    <x v="4"/>
    <d v="1987-11-17T00:00:00"/>
    <x v="5"/>
    <n v="11"/>
    <x v="2"/>
    <n v="4440"/>
  </r>
  <r>
    <x v="1"/>
    <d v="1987-11-18T00:00:00"/>
    <x v="5"/>
    <n v="11"/>
    <x v="0"/>
    <n v="250"/>
  </r>
  <r>
    <x v="1"/>
    <d v="1987-11-18T00:00:00"/>
    <x v="5"/>
    <n v="11"/>
    <x v="1"/>
    <n v="0"/>
  </r>
  <r>
    <x v="1"/>
    <d v="1987-11-18T00:00:00"/>
    <x v="5"/>
    <n v="11"/>
    <x v="2"/>
    <n v="31480"/>
  </r>
  <r>
    <x v="8"/>
    <d v="1988-02-03T00:00:00"/>
    <x v="6"/>
    <n v="2"/>
    <x v="0"/>
    <n v="400"/>
  </r>
  <r>
    <x v="8"/>
    <d v="1988-02-03T00:00:00"/>
    <x v="6"/>
    <n v="2"/>
    <x v="1"/>
    <n v="0"/>
  </r>
  <r>
    <x v="8"/>
    <d v="1988-02-03T00:00:00"/>
    <x v="6"/>
    <n v="2"/>
    <x v="2"/>
    <n v="1700"/>
  </r>
  <r>
    <x v="0"/>
    <d v="1988-02-19T00:00:00"/>
    <x v="6"/>
    <n v="2"/>
    <x v="0"/>
    <n v="10830"/>
  </r>
  <r>
    <x v="0"/>
    <d v="1988-02-19T00:00:00"/>
    <x v="6"/>
    <n v="2"/>
    <x v="1"/>
    <n v="0"/>
  </r>
  <r>
    <x v="0"/>
    <d v="1988-02-19T00:00:00"/>
    <x v="6"/>
    <n v="2"/>
    <x v="2"/>
    <n v="4080"/>
  </r>
  <r>
    <x v="0"/>
    <d v="1988-02-22T00:00:00"/>
    <x v="6"/>
    <n v="2"/>
    <x v="0"/>
    <n v="0"/>
  </r>
  <r>
    <x v="0"/>
    <d v="1988-02-22T00:00:00"/>
    <x v="6"/>
    <n v="2"/>
    <x v="1"/>
    <n v="0"/>
  </r>
  <r>
    <x v="0"/>
    <d v="1988-02-22T00:00:00"/>
    <x v="6"/>
    <n v="2"/>
    <x v="2"/>
    <n v="0"/>
  </r>
  <r>
    <x v="2"/>
    <d v="1988-02-27T00:00:00"/>
    <x v="6"/>
    <n v="2"/>
    <x v="0"/>
    <n v="16800"/>
  </r>
  <r>
    <x v="2"/>
    <d v="1988-02-27T00:00:00"/>
    <x v="6"/>
    <n v="2"/>
    <x v="1"/>
    <n v="0"/>
  </r>
  <r>
    <x v="2"/>
    <d v="1988-02-27T00:00:00"/>
    <x v="6"/>
    <n v="2"/>
    <x v="2"/>
    <n v="72700"/>
  </r>
  <r>
    <x v="9"/>
    <d v="1988-05-14T00:00:00"/>
    <x v="6"/>
    <n v="5"/>
    <x v="0"/>
    <n v="960"/>
  </r>
  <r>
    <x v="9"/>
    <d v="1988-05-14T00:00:00"/>
    <x v="6"/>
    <n v="5"/>
    <x v="0"/>
    <n v="200"/>
  </r>
  <r>
    <x v="9"/>
    <d v="1988-05-14T00:00:00"/>
    <x v="6"/>
    <n v="5"/>
    <x v="1"/>
    <n v="600"/>
  </r>
  <r>
    <x v="9"/>
    <d v="1988-05-14T00:00:00"/>
    <x v="6"/>
    <n v="5"/>
    <x v="1"/>
    <n v="1100"/>
  </r>
  <r>
    <x v="9"/>
    <d v="1988-05-14T00:00:00"/>
    <x v="6"/>
    <n v="5"/>
    <x v="2"/>
    <n v="1475"/>
  </r>
  <r>
    <x v="9"/>
    <d v="1988-05-14T00:00:00"/>
    <x v="6"/>
    <n v="5"/>
    <x v="2"/>
    <n v="1200"/>
  </r>
  <r>
    <x v="2"/>
    <d v="1988-05-17T00:00:00"/>
    <x v="6"/>
    <n v="5"/>
    <x v="0"/>
    <n v="200"/>
  </r>
  <r>
    <x v="2"/>
    <d v="1988-05-17T00:00:00"/>
    <x v="6"/>
    <n v="5"/>
    <x v="1"/>
    <n v="100"/>
  </r>
  <r>
    <x v="2"/>
    <d v="1988-05-17T00:00:00"/>
    <x v="6"/>
    <n v="5"/>
    <x v="2"/>
    <n v="300"/>
  </r>
  <r>
    <x v="9"/>
    <d v="1988-05-31T00:00:00"/>
    <x v="6"/>
    <n v="5"/>
    <x v="0"/>
    <n v="800"/>
  </r>
  <r>
    <x v="9"/>
    <d v="1988-05-31T00:00:00"/>
    <x v="6"/>
    <n v="5"/>
    <x v="0"/>
    <n v="200"/>
  </r>
  <r>
    <x v="9"/>
    <d v="1988-05-31T00:00:00"/>
    <x v="6"/>
    <n v="5"/>
    <x v="1"/>
    <n v="400"/>
  </r>
  <r>
    <x v="9"/>
    <d v="1988-05-31T00:00:00"/>
    <x v="6"/>
    <n v="5"/>
    <x v="1"/>
    <n v="100"/>
  </r>
  <r>
    <x v="9"/>
    <d v="1988-05-31T00:00:00"/>
    <x v="6"/>
    <n v="5"/>
    <x v="2"/>
    <n v="1300"/>
  </r>
  <r>
    <x v="9"/>
    <d v="1988-05-31T00:00:00"/>
    <x v="6"/>
    <n v="5"/>
    <x v="2"/>
    <n v="2100"/>
  </r>
  <r>
    <x v="1"/>
    <d v="1988-09-19T00:00:00"/>
    <x v="6"/>
    <n v="9"/>
    <x v="0"/>
    <n v="4600"/>
  </r>
  <r>
    <x v="1"/>
    <d v="1988-09-19T00:00:00"/>
    <x v="6"/>
    <n v="9"/>
    <x v="1"/>
    <n v="0"/>
  </r>
  <r>
    <x v="1"/>
    <d v="1988-09-19T00:00:00"/>
    <x v="6"/>
    <n v="9"/>
    <x v="2"/>
    <n v="8820"/>
  </r>
  <r>
    <x v="1"/>
    <d v="1988-09-20T00:00:00"/>
    <x v="6"/>
    <n v="9"/>
    <x v="0"/>
    <n v="17000"/>
  </r>
  <r>
    <x v="1"/>
    <d v="1988-09-20T00:00:00"/>
    <x v="6"/>
    <n v="9"/>
    <x v="1"/>
    <n v="0"/>
  </r>
  <r>
    <x v="1"/>
    <d v="1988-09-20T00:00:00"/>
    <x v="6"/>
    <n v="9"/>
    <x v="2"/>
    <n v="13800"/>
  </r>
  <r>
    <x v="1"/>
    <d v="1988-09-21T00:00:00"/>
    <x v="6"/>
    <n v="9"/>
    <x v="0"/>
    <n v="730"/>
  </r>
  <r>
    <x v="1"/>
    <d v="1988-09-21T00:00:00"/>
    <x v="6"/>
    <n v="9"/>
    <x v="1"/>
    <n v="0"/>
  </r>
  <r>
    <x v="1"/>
    <d v="1988-09-21T00:00:00"/>
    <x v="6"/>
    <n v="9"/>
    <x v="2"/>
    <n v="6600"/>
  </r>
  <r>
    <x v="1"/>
    <d v="1988-10-25T00:00:00"/>
    <x v="6"/>
    <n v="10"/>
    <x v="0"/>
    <n v="65"/>
  </r>
  <r>
    <x v="1"/>
    <d v="1988-10-25T00:00:00"/>
    <x v="6"/>
    <n v="10"/>
    <x v="1"/>
    <n v="0"/>
  </r>
  <r>
    <x v="1"/>
    <d v="1988-10-25T00:00:00"/>
    <x v="6"/>
    <n v="10"/>
    <x v="2"/>
    <n v="800"/>
  </r>
  <r>
    <x v="1"/>
    <d v="1988-10-26T00:00:00"/>
    <x v="6"/>
    <n v="10"/>
    <x v="0"/>
    <n v="3255"/>
  </r>
  <r>
    <x v="1"/>
    <d v="1988-10-26T00:00:00"/>
    <x v="6"/>
    <n v="10"/>
    <x v="1"/>
    <n v="0"/>
  </r>
  <r>
    <x v="1"/>
    <d v="1988-10-26T00:00:00"/>
    <x v="6"/>
    <n v="10"/>
    <x v="2"/>
    <n v="11285"/>
  </r>
  <r>
    <x v="1"/>
    <d v="1988-10-27T00:00:00"/>
    <x v="6"/>
    <n v="10"/>
    <x v="0"/>
    <n v="405"/>
  </r>
  <r>
    <x v="1"/>
    <d v="1988-10-27T00:00:00"/>
    <x v="6"/>
    <n v="10"/>
    <x v="1"/>
    <n v="0"/>
  </r>
  <r>
    <x v="1"/>
    <d v="1988-10-27T00:00:00"/>
    <x v="6"/>
    <n v="10"/>
    <x v="2"/>
    <n v="8100"/>
  </r>
  <r>
    <x v="1"/>
    <d v="1988-11-01T00:00:00"/>
    <x v="6"/>
    <n v="11"/>
    <x v="0"/>
    <n v="3465"/>
  </r>
  <r>
    <x v="1"/>
    <d v="1988-11-01T00:00:00"/>
    <x v="6"/>
    <n v="11"/>
    <x v="1"/>
    <n v="0"/>
  </r>
  <r>
    <x v="1"/>
    <d v="1988-11-01T00:00:00"/>
    <x v="6"/>
    <n v="11"/>
    <x v="2"/>
    <n v="21185"/>
  </r>
  <r>
    <x v="1"/>
    <d v="1988-11-02T00:00:00"/>
    <x v="6"/>
    <n v="11"/>
    <x v="0"/>
    <n v="17020"/>
  </r>
  <r>
    <x v="1"/>
    <d v="1988-11-02T00:00:00"/>
    <x v="6"/>
    <n v="11"/>
    <x v="1"/>
    <n v="0"/>
  </r>
  <r>
    <x v="1"/>
    <d v="1988-11-02T00:00:00"/>
    <x v="6"/>
    <n v="11"/>
    <x v="2"/>
    <n v="14540"/>
  </r>
  <r>
    <x v="1"/>
    <d v="1988-11-05T00:00:00"/>
    <x v="6"/>
    <n v="11"/>
    <x v="0"/>
    <n v="210"/>
  </r>
  <r>
    <x v="1"/>
    <d v="1988-11-05T00:00:00"/>
    <x v="6"/>
    <n v="11"/>
    <x v="1"/>
    <n v="0"/>
  </r>
  <r>
    <x v="1"/>
    <d v="1988-11-05T00:00:00"/>
    <x v="6"/>
    <n v="11"/>
    <x v="2"/>
    <n v="10710"/>
  </r>
  <r>
    <x v="1"/>
    <d v="1988-11-07T00:00:00"/>
    <x v="6"/>
    <n v="11"/>
    <x v="0"/>
    <n v="210"/>
  </r>
  <r>
    <x v="1"/>
    <d v="1988-11-07T00:00:00"/>
    <x v="6"/>
    <n v="11"/>
    <x v="1"/>
    <n v="0"/>
  </r>
  <r>
    <x v="1"/>
    <d v="1988-11-07T00:00:00"/>
    <x v="6"/>
    <n v="11"/>
    <x v="2"/>
    <n v="21945"/>
  </r>
  <r>
    <x v="1"/>
    <d v="1988-11-08T00:00:00"/>
    <x v="6"/>
    <n v="11"/>
    <x v="0"/>
    <n v="17665"/>
  </r>
  <r>
    <x v="1"/>
    <d v="1988-11-08T00:00:00"/>
    <x v="6"/>
    <n v="11"/>
    <x v="1"/>
    <n v="0"/>
  </r>
  <r>
    <x v="1"/>
    <d v="1988-11-08T00:00:00"/>
    <x v="6"/>
    <n v="11"/>
    <x v="2"/>
    <n v="30765"/>
  </r>
  <r>
    <x v="10"/>
    <d v="1989-01-02T00:00:00"/>
    <x v="7"/>
    <n v="1"/>
    <x v="0"/>
    <n v="750"/>
  </r>
  <r>
    <x v="10"/>
    <d v="1989-01-02T00:00:00"/>
    <x v="7"/>
    <n v="1"/>
    <x v="1"/>
    <n v="0"/>
  </r>
  <r>
    <x v="10"/>
    <d v="1989-01-02T00:00:00"/>
    <x v="7"/>
    <n v="1"/>
    <x v="2"/>
    <n v="500"/>
  </r>
  <r>
    <x v="10"/>
    <d v="1989-01-03T00:00:00"/>
    <x v="7"/>
    <n v="1"/>
    <x v="0"/>
    <n v="0"/>
  </r>
  <r>
    <x v="10"/>
    <d v="1989-01-03T00:00:00"/>
    <x v="7"/>
    <n v="1"/>
    <x v="1"/>
    <n v="0"/>
  </r>
  <r>
    <x v="10"/>
    <d v="1989-01-03T00:00:00"/>
    <x v="7"/>
    <n v="1"/>
    <x v="2"/>
    <n v="500"/>
  </r>
  <r>
    <x v="10"/>
    <d v="1989-01-04T00:00:00"/>
    <x v="7"/>
    <n v="1"/>
    <x v="0"/>
    <n v="3400"/>
  </r>
  <r>
    <x v="10"/>
    <d v="1989-01-04T00:00:00"/>
    <x v="7"/>
    <n v="1"/>
    <x v="1"/>
    <n v="0"/>
  </r>
  <r>
    <x v="10"/>
    <d v="1989-01-04T00:00:00"/>
    <x v="7"/>
    <n v="1"/>
    <x v="2"/>
    <n v="7200"/>
  </r>
  <r>
    <x v="10"/>
    <d v="1989-01-05T00:00:00"/>
    <x v="7"/>
    <n v="1"/>
    <x v="0"/>
    <n v="19400"/>
  </r>
  <r>
    <x v="10"/>
    <d v="1989-01-05T00:00:00"/>
    <x v="7"/>
    <n v="1"/>
    <x v="1"/>
    <n v="0"/>
  </r>
  <r>
    <x v="10"/>
    <d v="1989-01-05T00:00:00"/>
    <x v="7"/>
    <n v="1"/>
    <x v="2"/>
    <n v="34000"/>
  </r>
  <r>
    <x v="11"/>
    <d v="1989-01-12T00:00:00"/>
    <x v="7"/>
    <n v="1"/>
    <x v="0"/>
    <n v="300"/>
  </r>
  <r>
    <x v="11"/>
    <d v="1989-01-12T00:00:00"/>
    <x v="7"/>
    <n v="1"/>
    <x v="1"/>
    <n v="0"/>
  </r>
  <r>
    <x v="11"/>
    <d v="1989-01-12T00:00:00"/>
    <x v="7"/>
    <n v="1"/>
    <x v="2"/>
    <n v="22300"/>
  </r>
  <r>
    <x v="4"/>
    <d v="1989-01-14T00:00:00"/>
    <x v="7"/>
    <n v="1"/>
    <x v="0"/>
    <n v="0"/>
  </r>
  <r>
    <x v="4"/>
    <d v="1989-01-14T00:00:00"/>
    <x v="7"/>
    <n v="1"/>
    <x v="1"/>
    <n v="250"/>
  </r>
  <r>
    <x v="4"/>
    <d v="1989-01-14T00:00:00"/>
    <x v="7"/>
    <n v="1"/>
    <x v="2"/>
    <n v="18600"/>
  </r>
  <r>
    <x v="0"/>
    <d v="1989-01-25T00:00:00"/>
    <x v="7"/>
    <n v="1"/>
    <x v="0"/>
    <n v="62000"/>
  </r>
  <r>
    <x v="0"/>
    <d v="1989-01-25T00:00:00"/>
    <x v="7"/>
    <n v="1"/>
    <x v="1"/>
    <n v="1800"/>
  </r>
  <r>
    <x v="0"/>
    <d v="1989-01-25T00:00:00"/>
    <x v="7"/>
    <n v="1"/>
    <x v="2"/>
    <n v="79000"/>
  </r>
  <r>
    <x v="0"/>
    <d v="1989-01-27T00:00:00"/>
    <x v="7"/>
    <n v="1"/>
    <x v="0"/>
    <n v="10000"/>
  </r>
  <r>
    <x v="0"/>
    <d v="1989-01-27T00:00:00"/>
    <x v="7"/>
    <n v="1"/>
    <x v="1"/>
    <n v="0"/>
  </r>
  <r>
    <x v="0"/>
    <d v="1989-01-27T00:00:00"/>
    <x v="7"/>
    <n v="1"/>
    <x v="2"/>
    <n v="16000"/>
  </r>
  <r>
    <x v="0"/>
    <d v="1989-01-31T00:00:00"/>
    <x v="7"/>
    <n v="1"/>
    <x v="0"/>
    <n v="0"/>
  </r>
  <r>
    <x v="0"/>
    <d v="1989-01-31T00:00:00"/>
    <x v="7"/>
    <n v="1"/>
    <x v="1"/>
    <n v="0"/>
  </r>
  <r>
    <x v="0"/>
    <d v="1989-01-31T00:00:00"/>
    <x v="7"/>
    <n v="1"/>
    <x v="2"/>
    <n v="0"/>
  </r>
  <r>
    <x v="0"/>
    <d v="1989-02-15T00:00:00"/>
    <x v="7"/>
    <n v="2"/>
    <x v="0"/>
    <n v="0"/>
  </r>
  <r>
    <x v="0"/>
    <d v="1989-02-15T00:00:00"/>
    <x v="7"/>
    <n v="2"/>
    <x v="1"/>
    <n v="5265"/>
  </r>
  <r>
    <x v="0"/>
    <d v="1989-02-15T00:00:00"/>
    <x v="7"/>
    <n v="2"/>
    <x v="2"/>
    <n v="0"/>
  </r>
  <r>
    <x v="2"/>
    <d v="1989-03-08T00:00:00"/>
    <x v="7"/>
    <n v="3"/>
    <x v="0"/>
    <n v="3200"/>
  </r>
  <r>
    <x v="2"/>
    <d v="1989-03-08T00:00:00"/>
    <x v="7"/>
    <n v="3"/>
    <x v="1"/>
    <n v="0"/>
  </r>
  <r>
    <x v="2"/>
    <d v="1989-03-08T00:00:00"/>
    <x v="7"/>
    <n v="3"/>
    <x v="2"/>
    <n v="27500"/>
  </r>
  <r>
    <x v="5"/>
    <d v="1989-04-12T00:00:00"/>
    <x v="7"/>
    <n v="4"/>
    <x v="0"/>
    <n v="1200"/>
  </r>
  <r>
    <x v="5"/>
    <d v="1989-04-12T00:00:00"/>
    <x v="7"/>
    <n v="4"/>
    <x v="1"/>
    <n v="200"/>
  </r>
  <r>
    <x v="5"/>
    <d v="1989-04-12T00:00:00"/>
    <x v="7"/>
    <n v="4"/>
    <x v="2"/>
    <n v="37500"/>
  </r>
  <r>
    <x v="11"/>
    <d v="1989-04-13T00:00:00"/>
    <x v="7"/>
    <n v="4"/>
    <x v="0"/>
    <n v="0"/>
  </r>
  <r>
    <x v="5"/>
    <d v="1989-04-13T00:00:00"/>
    <x v="7"/>
    <n v="4"/>
    <x v="0"/>
    <n v="1100"/>
  </r>
  <r>
    <x v="11"/>
    <d v="1989-04-13T00:00:00"/>
    <x v="7"/>
    <n v="4"/>
    <x v="1"/>
    <n v="0"/>
  </r>
  <r>
    <x v="5"/>
    <d v="1989-04-13T00:00:00"/>
    <x v="7"/>
    <n v="4"/>
    <x v="1"/>
    <n v="1400"/>
  </r>
  <r>
    <x v="11"/>
    <d v="1989-04-13T00:00:00"/>
    <x v="7"/>
    <n v="4"/>
    <x v="2"/>
    <n v="1200"/>
  </r>
  <r>
    <x v="5"/>
    <d v="1989-04-13T00:00:00"/>
    <x v="7"/>
    <n v="4"/>
    <x v="2"/>
    <n v="41750"/>
  </r>
  <r>
    <x v="6"/>
    <d v="1989-04-18T00:00:00"/>
    <x v="7"/>
    <n v="4"/>
    <x v="0"/>
    <n v="0"/>
  </r>
  <r>
    <x v="6"/>
    <d v="1989-04-18T00:00:00"/>
    <x v="7"/>
    <n v="4"/>
    <x v="1"/>
    <n v="0"/>
  </r>
  <r>
    <x v="6"/>
    <d v="1989-04-18T00:00:00"/>
    <x v="7"/>
    <n v="4"/>
    <x v="2"/>
    <n v="80"/>
  </r>
  <r>
    <x v="6"/>
    <d v="1989-04-20T00:00:00"/>
    <x v="7"/>
    <n v="4"/>
    <x v="0"/>
    <n v="2750"/>
  </r>
  <r>
    <x v="9"/>
    <d v="1989-04-20T00:00:00"/>
    <x v="7"/>
    <n v="4"/>
    <x v="0"/>
    <n v="0"/>
  </r>
  <r>
    <x v="8"/>
    <d v="1989-04-20T00:00:00"/>
    <x v="7"/>
    <n v="4"/>
    <x v="0"/>
    <n v="0"/>
  </r>
  <r>
    <x v="6"/>
    <d v="1989-04-20T00:00:00"/>
    <x v="7"/>
    <n v="4"/>
    <x v="1"/>
    <n v="15"/>
  </r>
  <r>
    <x v="9"/>
    <d v="1989-04-20T00:00:00"/>
    <x v="7"/>
    <n v="4"/>
    <x v="1"/>
    <n v="2100"/>
  </r>
  <r>
    <x v="8"/>
    <d v="1989-04-20T00:00:00"/>
    <x v="7"/>
    <n v="4"/>
    <x v="1"/>
    <n v="0"/>
  </r>
  <r>
    <x v="6"/>
    <d v="1989-04-20T00:00:00"/>
    <x v="7"/>
    <n v="4"/>
    <x v="2"/>
    <n v="550"/>
  </r>
  <r>
    <x v="9"/>
    <d v="1989-04-20T00:00:00"/>
    <x v="7"/>
    <n v="4"/>
    <x v="2"/>
    <n v="24300"/>
  </r>
  <r>
    <x v="8"/>
    <d v="1989-04-20T00:00:00"/>
    <x v="7"/>
    <n v="4"/>
    <x v="2"/>
    <n v="2100"/>
  </r>
  <r>
    <x v="6"/>
    <d v="1989-04-21T00:00:00"/>
    <x v="7"/>
    <n v="4"/>
    <x v="0"/>
    <n v="12"/>
  </r>
  <r>
    <x v="9"/>
    <d v="1989-04-21T00:00:00"/>
    <x v="7"/>
    <n v="4"/>
    <x v="0"/>
    <n v="0"/>
  </r>
  <r>
    <x v="6"/>
    <d v="1989-04-21T00:00:00"/>
    <x v="7"/>
    <n v="4"/>
    <x v="1"/>
    <n v="0"/>
  </r>
  <r>
    <x v="9"/>
    <d v="1989-04-21T00:00:00"/>
    <x v="7"/>
    <n v="4"/>
    <x v="1"/>
    <n v="1100"/>
  </r>
  <r>
    <x v="6"/>
    <d v="1989-04-21T00:00:00"/>
    <x v="7"/>
    <n v="4"/>
    <x v="2"/>
    <n v="550"/>
  </r>
  <r>
    <x v="9"/>
    <d v="1989-04-21T00:00:00"/>
    <x v="7"/>
    <n v="4"/>
    <x v="2"/>
    <n v="5600"/>
  </r>
  <r>
    <x v="5"/>
    <d v="1989-04-25T00:00:00"/>
    <x v="7"/>
    <n v="4"/>
    <x v="0"/>
    <n v="0"/>
  </r>
  <r>
    <x v="5"/>
    <d v="1989-04-25T00:00:00"/>
    <x v="7"/>
    <n v="4"/>
    <x v="1"/>
    <n v="1500"/>
  </r>
  <r>
    <x v="5"/>
    <d v="1989-04-25T00:00:00"/>
    <x v="7"/>
    <n v="4"/>
    <x v="2"/>
    <n v="31200"/>
  </r>
  <r>
    <x v="9"/>
    <d v="1989-04-27T00:00:00"/>
    <x v="7"/>
    <n v="4"/>
    <x v="0"/>
    <n v="3200"/>
  </r>
  <r>
    <x v="9"/>
    <d v="1989-04-27T00:00:00"/>
    <x v="7"/>
    <n v="4"/>
    <x v="1"/>
    <n v="700"/>
  </r>
  <r>
    <x v="9"/>
    <d v="1989-04-27T00:00:00"/>
    <x v="7"/>
    <n v="4"/>
    <x v="2"/>
    <n v="14800"/>
  </r>
  <r>
    <x v="5"/>
    <d v="1989-04-28T00:00:00"/>
    <x v="7"/>
    <n v="4"/>
    <x v="0"/>
    <n v="600"/>
  </r>
  <r>
    <x v="5"/>
    <d v="1989-04-28T00:00:00"/>
    <x v="7"/>
    <n v="4"/>
    <x v="1"/>
    <n v="450"/>
  </r>
  <r>
    <x v="5"/>
    <d v="1989-04-28T00:00:00"/>
    <x v="7"/>
    <n v="4"/>
    <x v="2"/>
    <n v="3500"/>
  </r>
  <r>
    <x v="5"/>
    <d v="1989-05-02T00:00:00"/>
    <x v="7"/>
    <n v="5"/>
    <x v="0"/>
    <n v="350"/>
  </r>
  <r>
    <x v="5"/>
    <d v="1989-05-02T00:00:00"/>
    <x v="7"/>
    <n v="5"/>
    <x v="1"/>
    <n v="200"/>
  </r>
  <r>
    <x v="5"/>
    <d v="1989-05-02T00:00:00"/>
    <x v="7"/>
    <n v="5"/>
    <x v="2"/>
    <n v="9200"/>
  </r>
  <r>
    <x v="4"/>
    <d v="1989-05-03T00:00:00"/>
    <x v="7"/>
    <n v="5"/>
    <x v="0"/>
    <n v="0"/>
  </r>
  <r>
    <x v="4"/>
    <d v="1989-05-03T00:00:00"/>
    <x v="7"/>
    <n v="5"/>
    <x v="1"/>
    <n v="0"/>
  </r>
  <r>
    <x v="4"/>
    <d v="1989-05-03T00:00:00"/>
    <x v="7"/>
    <n v="5"/>
    <x v="2"/>
    <n v="0"/>
  </r>
  <r>
    <x v="9"/>
    <d v="1989-05-04T00:00:00"/>
    <x v="7"/>
    <n v="5"/>
    <x v="0"/>
    <n v="0"/>
  </r>
  <r>
    <x v="4"/>
    <d v="1989-05-04T00:00:00"/>
    <x v="7"/>
    <n v="5"/>
    <x v="0"/>
    <n v="0"/>
  </r>
  <r>
    <x v="9"/>
    <d v="1989-05-04T00:00:00"/>
    <x v="7"/>
    <n v="5"/>
    <x v="1"/>
    <n v="520"/>
  </r>
  <r>
    <x v="4"/>
    <d v="1989-05-04T00:00:00"/>
    <x v="7"/>
    <n v="5"/>
    <x v="1"/>
    <n v="650"/>
  </r>
  <r>
    <x v="9"/>
    <d v="1989-05-04T00:00:00"/>
    <x v="7"/>
    <n v="5"/>
    <x v="2"/>
    <n v="4100"/>
  </r>
  <r>
    <x v="4"/>
    <d v="1989-05-04T00:00:00"/>
    <x v="7"/>
    <n v="5"/>
    <x v="2"/>
    <n v="3500"/>
  </r>
  <r>
    <x v="2"/>
    <d v="1989-05-09T00:00:00"/>
    <x v="7"/>
    <n v="5"/>
    <x v="0"/>
    <n v="0"/>
  </r>
  <r>
    <x v="0"/>
    <d v="1989-05-09T00:00:00"/>
    <x v="7"/>
    <n v="5"/>
    <x v="0"/>
    <n v="0"/>
  </r>
  <r>
    <x v="2"/>
    <d v="1989-05-09T00:00:00"/>
    <x v="7"/>
    <n v="5"/>
    <x v="1"/>
    <n v="1100"/>
  </r>
  <r>
    <x v="0"/>
    <d v="1989-05-09T00:00:00"/>
    <x v="7"/>
    <n v="5"/>
    <x v="1"/>
    <n v="0"/>
  </r>
  <r>
    <x v="2"/>
    <d v="1989-05-09T00:00:00"/>
    <x v="7"/>
    <n v="5"/>
    <x v="2"/>
    <n v="15200"/>
  </r>
  <r>
    <x v="0"/>
    <d v="1989-05-09T00:00:00"/>
    <x v="7"/>
    <n v="5"/>
    <x v="2"/>
    <n v="0"/>
  </r>
  <r>
    <x v="5"/>
    <d v="1989-05-10T00:00:00"/>
    <x v="7"/>
    <n v="5"/>
    <x v="0"/>
    <n v="6200"/>
  </r>
  <r>
    <x v="5"/>
    <d v="1989-05-10T00:00:00"/>
    <x v="7"/>
    <n v="5"/>
    <x v="1"/>
    <n v="3400"/>
  </r>
  <r>
    <x v="5"/>
    <d v="1989-05-10T00:00:00"/>
    <x v="7"/>
    <n v="5"/>
    <x v="2"/>
    <n v="2750"/>
  </r>
  <r>
    <x v="9"/>
    <d v="1989-05-11T00:00:00"/>
    <x v="7"/>
    <n v="5"/>
    <x v="0"/>
    <n v="0"/>
  </r>
  <r>
    <x v="9"/>
    <d v="1989-05-11T00:00:00"/>
    <x v="7"/>
    <n v="5"/>
    <x v="1"/>
    <n v="1820"/>
  </r>
  <r>
    <x v="9"/>
    <d v="1989-05-11T00:00:00"/>
    <x v="7"/>
    <n v="5"/>
    <x v="2"/>
    <n v="2625"/>
  </r>
  <r>
    <x v="2"/>
    <d v="1989-05-15T00:00:00"/>
    <x v="7"/>
    <n v="5"/>
    <x v="0"/>
    <n v="1200"/>
  </r>
  <r>
    <x v="2"/>
    <d v="1989-05-15T00:00:00"/>
    <x v="7"/>
    <n v="5"/>
    <x v="1"/>
    <n v="300"/>
  </r>
  <r>
    <x v="2"/>
    <d v="1989-05-15T00:00:00"/>
    <x v="7"/>
    <n v="5"/>
    <x v="2"/>
    <n v="17400"/>
  </r>
  <r>
    <x v="5"/>
    <d v="1989-05-16T00:00:00"/>
    <x v="7"/>
    <n v="5"/>
    <x v="0"/>
    <n v="700"/>
  </r>
  <r>
    <x v="5"/>
    <d v="1989-05-16T00:00:00"/>
    <x v="7"/>
    <n v="5"/>
    <x v="1"/>
    <n v="0"/>
  </r>
  <r>
    <x v="5"/>
    <d v="1989-05-16T00:00:00"/>
    <x v="7"/>
    <n v="5"/>
    <x v="2"/>
    <n v="3800"/>
  </r>
  <r>
    <x v="4"/>
    <d v="1989-05-17T00:00:00"/>
    <x v="7"/>
    <n v="5"/>
    <x v="0"/>
    <n v="0"/>
  </r>
  <r>
    <x v="4"/>
    <d v="1989-05-17T00:00:00"/>
    <x v="7"/>
    <n v="5"/>
    <x v="1"/>
    <n v="0"/>
  </r>
  <r>
    <x v="4"/>
    <d v="1989-05-17T00:00:00"/>
    <x v="7"/>
    <n v="5"/>
    <x v="2"/>
    <n v="7600"/>
  </r>
  <r>
    <x v="4"/>
    <d v="1989-05-18T00:00:00"/>
    <x v="7"/>
    <n v="5"/>
    <x v="0"/>
    <n v="0"/>
  </r>
  <r>
    <x v="4"/>
    <d v="1989-05-18T00:00:00"/>
    <x v="7"/>
    <n v="5"/>
    <x v="1"/>
    <n v="0"/>
  </r>
  <r>
    <x v="4"/>
    <d v="1989-05-18T00:00:00"/>
    <x v="7"/>
    <n v="5"/>
    <x v="2"/>
    <n v="1100"/>
  </r>
  <r>
    <x v="4"/>
    <d v="1989-05-22T00:00:00"/>
    <x v="7"/>
    <n v="5"/>
    <x v="0"/>
    <n v="150"/>
  </r>
  <r>
    <x v="4"/>
    <d v="1989-05-22T00:00:00"/>
    <x v="7"/>
    <n v="5"/>
    <x v="1"/>
    <n v="100"/>
  </r>
  <r>
    <x v="4"/>
    <d v="1989-05-22T00:00:00"/>
    <x v="7"/>
    <n v="5"/>
    <x v="2"/>
    <n v="3200"/>
  </r>
  <r>
    <x v="5"/>
    <d v="1989-05-23T00:00:00"/>
    <x v="7"/>
    <n v="5"/>
    <x v="0"/>
    <n v="0"/>
  </r>
  <r>
    <x v="5"/>
    <d v="1989-05-23T00:00:00"/>
    <x v="7"/>
    <n v="5"/>
    <x v="1"/>
    <n v="0"/>
  </r>
  <r>
    <x v="5"/>
    <d v="1989-05-23T00:00:00"/>
    <x v="7"/>
    <n v="5"/>
    <x v="2"/>
    <n v="900"/>
  </r>
  <r>
    <x v="2"/>
    <d v="1989-05-24T00:00:00"/>
    <x v="7"/>
    <n v="5"/>
    <x v="0"/>
    <n v="0"/>
  </r>
  <r>
    <x v="2"/>
    <d v="1989-05-24T00:00:00"/>
    <x v="7"/>
    <n v="5"/>
    <x v="1"/>
    <n v="0"/>
  </r>
  <r>
    <x v="2"/>
    <d v="1989-05-24T00:00:00"/>
    <x v="7"/>
    <n v="5"/>
    <x v="2"/>
    <n v="2100"/>
  </r>
  <r>
    <x v="5"/>
    <d v="1989-05-30T00:00:00"/>
    <x v="7"/>
    <n v="5"/>
    <x v="0"/>
    <n v="0"/>
  </r>
  <r>
    <x v="5"/>
    <d v="1989-05-30T00:00:00"/>
    <x v="7"/>
    <n v="5"/>
    <x v="1"/>
    <n v="0"/>
  </r>
  <r>
    <x v="5"/>
    <d v="1989-05-30T00:00:00"/>
    <x v="7"/>
    <n v="5"/>
    <x v="2"/>
    <n v="0"/>
  </r>
  <r>
    <x v="1"/>
    <d v="1989-10-03T00:00:00"/>
    <x v="7"/>
    <n v="10"/>
    <x v="0"/>
    <n v="14250"/>
  </r>
  <r>
    <x v="1"/>
    <d v="1989-10-03T00:00:00"/>
    <x v="7"/>
    <n v="10"/>
    <x v="1"/>
    <n v="0"/>
  </r>
  <r>
    <x v="1"/>
    <d v="1989-10-03T00:00:00"/>
    <x v="7"/>
    <n v="10"/>
    <x v="2"/>
    <n v="50"/>
  </r>
  <r>
    <x v="1"/>
    <d v="1989-10-04T00:00:00"/>
    <x v="7"/>
    <n v="10"/>
    <x v="0"/>
    <n v="15"/>
  </r>
  <r>
    <x v="1"/>
    <d v="1989-10-04T00:00:00"/>
    <x v="7"/>
    <n v="10"/>
    <x v="1"/>
    <n v="0"/>
  </r>
  <r>
    <x v="1"/>
    <d v="1989-10-04T00:00:00"/>
    <x v="7"/>
    <n v="10"/>
    <x v="2"/>
    <n v="52"/>
  </r>
  <r>
    <x v="1"/>
    <d v="1989-10-05T00:00:00"/>
    <x v="7"/>
    <n v="10"/>
    <x v="0"/>
    <n v="50"/>
  </r>
  <r>
    <x v="1"/>
    <d v="1989-10-05T00:00:00"/>
    <x v="7"/>
    <n v="10"/>
    <x v="1"/>
    <n v="0"/>
  </r>
  <r>
    <x v="1"/>
    <d v="1989-10-05T00:00:00"/>
    <x v="7"/>
    <n v="10"/>
    <x v="2"/>
    <n v="4500"/>
  </r>
  <r>
    <x v="1"/>
    <d v="1989-10-09T00:00:00"/>
    <x v="7"/>
    <n v="10"/>
    <x v="0"/>
    <n v="70"/>
  </r>
  <r>
    <x v="1"/>
    <d v="1989-10-09T00:00:00"/>
    <x v="7"/>
    <n v="10"/>
    <x v="1"/>
    <n v="0"/>
  </r>
  <r>
    <x v="1"/>
    <d v="1989-10-09T00:00:00"/>
    <x v="7"/>
    <n v="10"/>
    <x v="2"/>
    <n v="9500"/>
  </r>
  <r>
    <x v="5"/>
    <d v="1989-10-12T00:00:00"/>
    <x v="7"/>
    <n v="10"/>
    <x v="0"/>
    <n v="0"/>
  </r>
  <r>
    <x v="5"/>
    <d v="1989-10-12T00:00:00"/>
    <x v="7"/>
    <n v="10"/>
    <x v="1"/>
    <n v="174"/>
  </r>
  <r>
    <x v="5"/>
    <d v="1989-10-12T00:00:00"/>
    <x v="7"/>
    <n v="10"/>
    <x v="2"/>
    <n v="1236"/>
  </r>
  <r>
    <x v="5"/>
    <d v="1989-10-13T00:00:00"/>
    <x v="7"/>
    <n v="10"/>
    <x v="0"/>
    <n v="0"/>
  </r>
  <r>
    <x v="5"/>
    <d v="1989-10-13T00:00:00"/>
    <x v="7"/>
    <n v="10"/>
    <x v="1"/>
    <n v="389"/>
  </r>
  <r>
    <x v="5"/>
    <d v="1989-10-13T00:00:00"/>
    <x v="7"/>
    <n v="10"/>
    <x v="2"/>
    <n v="888"/>
  </r>
  <r>
    <x v="4"/>
    <d v="1989-10-20T00:00:00"/>
    <x v="7"/>
    <n v="10"/>
    <x v="0"/>
    <n v="0"/>
  </r>
  <r>
    <x v="4"/>
    <d v="1989-10-20T00:00:00"/>
    <x v="7"/>
    <n v="10"/>
    <x v="1"/>
    <n v="0"/>
  </r>
  <r>
    <x v="4"/>
    <d v="1989-10-20T00:00:00"/>
    <x v="7"/>
    <n v="10"/>
    <x v="2"/>
    <n v="0"/>
  </r>
  <r>
    <x v="0"/>
    <d v="1989-10-26T00:00:00"/>
    <x v="7"/>
    <n v="10"/>
    <x v="0"/>
    <n v="1700"/>
  </r>
  <r>
    <x v="0"/>
    <d v="1989-10-26T00:00:00"/>
    <x v="7"/>
    <n v="10"/>
    <x v="1"/>
    <n v="0"/>
  </r>
  <r>
    <x v="0"/>
    <d v="1989-10-26T00:00:00"/>
    <x v="7"/>
    <n v="10"/>
    <x v="2"/>
    <n v="0"/>
  </r>
  <r>
    <x v="0"/>
    <d v="1989-10-27T00:00:00"/>
    <x v="7"/>
    <n v="10"/>
    <x v="0"/>
    <n v="1340"/>
  </r>
  <r>
    <x v="0"/>
    <d v="1989-10-27T00:00:00"/>
    <x v="7"/>
    <n v="10"/>
    <x v="1"/>
    <n v="0"/>
  </r>
  <r>
    <x v="0"/>
    <d v="1989-10-27T00:00:00"/>
    <x v="7"/>
    <n v="10"/>
    <x v="2"/>
    <n v="0"/>
  </r>
  <r>
    <x v="5"/>
    <d v="1989-11-01T00:00:00"/>
    <x v="7"/>
    <n v="11"/>
    <x v="0"/>
    <n v="0"/>
  </r>
  <r>
    <x v="5"/>
    <d v="1989-11-01T00:00:00"/>
    <x v="7"/>
    <n v="11"/>
    <x v="1"/>
    <n v="45"/>
  </r>
  <r>
    <x v="5"/>
    <d v="1989-11-01T00:00:00"/>
    <x v="7"/>
    <n v="11"/>
    <x v="2"/>
    <n v="0"/>
  </r>
  <r>
    <x v="1"/>
    <d v="1989-11-02T00:00:00"/>
    <x v="7"/>
    <n v="11"/>
    <x v="0"/>
    <n v="2020"/>
  </r>
  <r>
    <x v="0"/>
    <d v="1989-11-02T00:00:00"/>
    <x v="7"/>
    <n v="11"/>
    <x v="0"/>
    <n v="0"/>
  </r>
  <r>
    <x v="1"/>
    <d v="1989-11-02T00:00:00"/>
    <x v="7"/>
    <n v="11"/>
    <x v="1"/>
    <n v="0"/>
  </r>
  <r>
    <x v="0"/>
    <d v="1989-11-02T00:00:00"/>
    <x v="7"/>
    <n v="11"/>
    <x v="1"/>
    <n v="30"/>
  </r>
  <r>
    <x v="1"/>
    <d v="1989-11-02T00:00:00"/>
    <x v="7"/>
    <n v="11"/>
    <x v="2"/>
    <n v="47000"/>
  </r>
  <r>
    <x v="0"/>
    <d v="1989-11-02T00:00:00"/>
    <x v="7"/>
    <n v="11"/>
    <x v="2"/>
    <n v="0"/>
  </r>
  <r>
    <x v="1"/>
    <d v="1989-11-03T00:00:00"/>
    <x v="7"/>
    <n v="11"/>
    <x v="0"/>
    <n v="25"/>
  </r>
  <r>
    <x v="0"/>
    <d v="1989-11-03T00:00:00"/>
    <x v="7"/>
    <n v="11"/>
    <x v="0"/>
    <n v="0"/>
  </r>
  <r>
    <x v="1"/>
    <d v="1989-11-03T00:00:00"/>
    <x v="7"/>
    <n v="11"/>
    <x v="1"/>
    <n v="0"/>
  </r>
  <r>
    <x v="0"/>
    <d v="1989-11-03T00:00:00"/>
    <x v="7"/>
    <n v="11"/>
    <x v="1"/>
    <n v="40"/>
  </r>
  <r>
    <x v="1"/>
    <d v="1989-11-03T00:00:00"/>
    <x v="7"/>
    <n v="11"/>
    <x v="2"/>
    <n v="17000"/>
  </r>
  <r>
    <x v="0"/>
    <d v="1989-11-03T00:00:00"/>
    <x v="7"/>
    <n v="11"/>
    <x v="2"/>
    <n v="0"/>
  </r>
  <r>
    <x v="10"/>
    <d v="1989-12-26T00:00:00"/>
    <x v="7"/>
    <n v="12"/>
    <x v="0"/>
    <n v="7300"/>
  </r>
  <r>
    <x v="10"/>
    <d v="1989-12-26T00:00:00"/>
    <x v="7"/>
    <n v="12"/>
    <x v="1"/>
    <n v="0"/>
  </r>
  <r>
    <x v="10"/>
    <d v="1989-12-26T00:00:00"/>
    <x v="7"/>
    <n v="12"/>
    <x v="2"/>
    <n v="990"/>
  </r>
  <r>
    <x v="10"/>
    <d v="1989-12-27T00:00:00"/>
    <x v="7"/>
    <n v="12"/>
    <x v="0"/>
    <n v="5100"/>
  </r>
  <r>
    <x v="10"/>
    <d v="1989-12-27T00:00:00"/>
    <x v="7"/>
    <n v="12"/>
    <x v="1"/>
    <n v="0"/>
  </r>
  <r>
    <x v="10"/>
    <d v="1989-12-27T00:00:00"/>
    <x v="7"/>
    <n v="12"/>
    <x v="2"/>
    <n v="1200"/>
  </r>
  <r>
    <x v="4"/>
    <d v="1990-01-08T00:00:00"/>
    <x v="8"/>
    <n v="1"/>
    <x v="0"/>
    <n v="313"/>
  </r>
  <r>
    <x v="4"/>
    <d v="1990-01-08T00:00:00"/>
    <x v="8"/>
    <n v="1"/>
    <x v="1"/>
    <n v="749"/>
  </r>
  <r>
    <x v="4"/>
    <d v="1990-01-08T00:00:00"/>
    <x v="8"/>
    <n v="1"/>
    <x v="2"/>
    <n v="3050"/>
  </r>
  <r>
    <x v="0"/>
    <d v="1990-01-26T00:00:00"/>
    <x v="8"/>
    <n v="1"/>
    <x v="0"/>
    <n v="21705"/>
  </r>
  <r>
    <x v="0"/>
    <d v="1990-01-26T00:00:00"/>
    <x v="8"/>
    <n v="1"/>
    <x v="1"/>
    <n v="450"/>
  </r>
  <r>
    <x v="0"/>
    <d v="1990-01-26T00:00:00"/>
    <x v="8"/>
    <n v="1"/>
    <x v="2"/>
    <n v="13600"/>
  </r>
  <r>
    <x v="0"/>
    <d v="1990-02-01T00:00:00"/>
    <x v="8"/>
    <n v="2"/>
    <x v="0"/>
    <n v="15510"/>
  </r>
  <r>
    <x v="0"/>
    <d v="1990-02-01T00:00:00"/>
    <x v="8"/>
    <n v="2"/>
    <x v="1"/>
    <n v="0"/>
  </r>
  <r>
    <x v="0"/>
    <d v="1990-02-01T00:00:00"/>
    <x v="8"/>
    <n v="2"/>
    <x v="2"/>
    <n v="9920"/>
  </r>
  <r>
    <x v="7"/>
    <d v="1990-04-03T00:00:00"/>
    <x v="8"/>
    <n v="4"/>
    <x v="0"/>
    <n v="5"/>
  </r>
  <r>
    <x v="7"/>
    <d v="1990-04-03T00:00:00"/>
    <x v="8"/>
    <n v="4"/>
    <x v="1"/>
    <n v="0"/>
  </r>
  <r>
    <x v="7"/>
    <d v="1990-04-03T00:00:00"/>
    <x v="8"/>
    <n v="4"/>
    <x v="2"/>
    <n v="3600"/>
  </r>
  <r>
    <x v="7"/>
    <d v="1990-04-04T00:00:00"/>
    <x v="8"/>
    <n v="4"/>
    <x v="0"/>
    <n v="0"/>
  </r>
  <r>
    <x v="7"/>
    <d v="1990-04-04T00:00:00"/>
    <x v="8"/>
    <n v="4"/>
    <x v="1"/>
    <n v="0"/>
  </r>
  <r>
    <x v="7"/>
    <d v="1990-04-04T00:00:00"/>
    <x v="8"/>
    <n v="4"/>
    <x v="2"/>
    <n v="6400"/>
  </r>
  <r>
    <x v="5"/>
    <d v="1990-04-12T00:00:00"/>
    <x v="8"/>
    <n v="4"/>
    <x v="0"/>
    <n v="0"/>
  </r>
  <r>
    <x v="5"/>
    <d v="1990-04-12T00:00:00"/>
    <x v="8"/>
    <n v="4"/>
    <x v="1"/>
    <n v="0"/>
  </r>
  <r>
    <x v="5"/>
    <d v="1990-04-12T00:00:00"/>
    <x v="8"/>
    <n v="4"/>
    <x v="2"/>
    <n v="10380"/>
  </r>
  <r>
    <x v="5"/>
    <d v="1990-04-14T00:00:00"/>
    <x v="8"/>
    <n v="4"/>
    <x v="0"/>
    <n v="0"/>
  </r>
  <r>
    <x v="5"/>
    <d v="1990-04-14T00:00:00"/>
    <x v="8"/>
    <n v="4"/>
    <x v="1"/>
    <n v="94"/>
  </r>
  <r>
    <x v="5"/>
    <d v="1990-04-14T00:00:00"/>
    <x v="8"/>
    <n v="4"/>
    <x v="2"/>
    <n v="10125"/>
  </r>
  <r>
    <x v="5"/>
    <d v="1990-04-18T00:00:00"/>
    <x v="8"/>
    <n v="4"/>
    <x v="0"/>
    <n v="0"/>
  </r>
  <r>
    <x v="5"/>
    <d v="1990-04-18T00:00:00"/>
    <x v="8"/>
    <n v="4"/>
    <x v="1"/>
    <n v="60"/>
  </r>
  <r>
    <x v="5"/>
    <d v="1990-04-18T00:00:00"/>
    <x v="8"/>
    <n v="4"/>
    <x v="2"/>
    <n v="480"/>
  </r>
  <r>
    <x v="2"/>
    <d v="1990-04-21T00:00:00"/>
    <x v="8"/>
    <n v="4"/>
    <x v="0"/>
    <n v="1200"/>
  </r>
  <r>
    <x v="2"/>
    <d v="1990-04-21T00:00:00"/>
    <x v="8"/>
    <n v="4"/>
    <x v="1"/>
    <n v="350"/>
  </r>
  <r>
    <x v="2"/>
    <d v="1990-04-21T00:00:00"/>
    <x v="8"/>
    <n v="4"/>
    <x v="2"/>
    <n v="14520"/>
  </r>
  <r>
    <x v="2"/>
    <d v="1990-04-22T00:00:00"/>
    <x v="8"/>
    <n v="4"/>
    <x v="0"/>
    <n v="0"/>
  </r>
  <r>
    <x v="2"/>
    <d v="1990-04-22T00:00:00"/>
    <x v="8"/>
    <n v="4"/>
    <x v="1"/>
    <n v="590"/>
  </r>
  <r>
    <x v="2"/>
    <d v="1990-04-22T00:00:00"/>
    <x v="8"/>
    <n v="4"/>
    <x v="2"/>
    <n v="15320"/>
  </r>
  <r>
    <x v="2"/>
    <d v="1990-04-25T00:00:00"/>
    <x v="8"/>
    <n v="4"/>
    <x v="0"/>
    <n v="0"/>
  </r>
  <r>
    <x v="2"/>
    <d v="1990-04-25T00:00:00"/>
    <x v="8"/>
    <n v="4"/>
    <x v="1"/>
    <n v="450"/>
  </r>
  <r>
    <x v="2"/>
    <d v="1990-04-25T00:00:00"/>
    <x v="8"/>
    <n v="4"/>
    <x v="2"/>
    <n v="11650"/>
  </r>
  <r>
    <x v="0"/>
    <d v="1990-04-27T00:00:00"/>
    <x v="8"/>
    <n v="4"/>
    <x v="0"/>
    <n v="0"/>
  </r>
  <r>
    <x v="0"/>
    <d v="1990-04-27T00:00:00"/>
    <x v="8"/>
    <n v="4"/>
    <x v="1"/>
    <n v="0"/>
  </r>
  <r>
    <x v="0"/>
    <d v="1990-04-27T00:00:00"/>
    <x v="8"/>
    <n v="4"/>
    <x v="2"/>
    <n v="250"/>
  </r>
  <r>
    <x v="2"/>
    <d v="1990-05-03T00:00:00"/>
    <x v="8"/>
    <n v="5"/>
    <x v="0"/>
    <n v="0"/>
  </r>
  <r>
    <x v="2"/>
    <d v="1990-05-03T00:00:00"/>
    <x v="8"/>
    <n v="5"/>
    <x v="1"/>
    <n v="0"/>
  </r>
  <r>
    <x v="2"/>
    <d v="1990-05-03T00:00:00"/>
    <x v="8"/>
    <n v="5"/>
    <x v="2"/>
    <n v="50"/>
  </r>
  <r>
    <x v="4"/>
    <d v="1990-05-04T00:00:00"/>
    <x v="8"/>
    <n v="5"/>
    <x v="0"/>
    <n v="0"/>
  </r>
  <r>
    <x v="4"/>
    <d v="1990-05-04T00:00:00"/>
    <x v="8"/>
    <n v="5"/>
    <x v="1"/>
    <n v="0"/>
  </r>
  <r>
    <x v="4"/>
    <d v="1990-05-04T00:00:00"/>
    <x v="8"/>
    <n v="5"/>
    <x v="2"/>
    <n v="700"/>
  </r>
  <r>
    <x v="4"/>
    <d v="1990-05-05T00:00:00"/>
    <x v="8"/>
    <n v="5"/>
    <x v="0"/>
    <n v="0"/>
  </r>
  <r>
    <x v="4"/>
    <d v="1990-05-05T00:00:00"/>
    <x v="8"/>
    <n v="5"/>
    <x v="1"/>
    <n v="50"/>
  </r>
  <r>
    <x v="4"/>
    <d v="1990-05-05T00:00:00"/>
    <x v="8"/>
    <n v="5"/>
    <x v="2"/>
    <n v="7400"/>
  </r>
  <r>
    <x v="4"/>
    <d v="1990-05-12T00:00:00"/>
    <x v="8"/>
    <n v="5"/>
    <x v="0"/>
    <n v="0"/>
  </r>
  <r>
    <x v="4"/>
    <d v="1990-05-12T00:00:00"/>
    <x v="8"/>
    <n v="5"/>
    <x v="1"/>
    <n v="250"/>
  </r>
  <r>
    <x v="4"/>
    <d v="1990-05-12T00:00:00"/>
    <x v="8"/>
    <n v="5"/>
    <x v="2"/>
    <n v="6200"/>
  </r>
  <r>
    <x v="5"/>
    <d v="1990-05-19T00:00:00"/>
    <x v="8"/>
    <n v="5"/>
    <x v="0"/>
    <n v="270"/>
  </r>
  <r>
    <x v="5"/>
    <d v="1990-05-19T00:00:00"/>
    <x v="8"/>
    <n v="5"/>
    <x v="1"/>
    <n v="550"/>
  </r>
  <r>
    <x v="5"/>
    <d v="1990-05-19T00:00:00"/>
    <x v="8"/>
    <n v="5"/>
    <x v="2"/>
    <n v="1875"/>
  </r>
  <r>
    <x v="5"/>
    <d v="1990-05-20T00:00:00"/>
    <x v="8"/>
    <n v="5"/>
    <x v="0"/>
    <n v="200"/>
  </r>
  <r>
    <x v="5"/>
    <d v="1990-05-20T00:00:00"/>
    <x v="8"/>
    <n v="5"/>
    <x v="1"/>
    <n v="450"/>
  </r>
  <r>
    <x v="5"/>
    <d v="1990-05-20T00:00:00"/>
    <x v="8"/>
    <n v="5"/>
    <x v="2"/>
    <n v="5125"/>
  </r>
  <r>
    <x v="5"/>
    <d v="1990-05-21T00:00:00"/>
    <x v="8"/>
    <n v="5"/>
    <x v="0"/>
    <n v="550"/>
  </r>
  <r>
    <x v="5"/>
    <d v="1990-05-21T00:00:00"/>
    <x v="8"/>
    <n v="5"/>
    <x v="1"/>
    <n v="270"/>
  </r>
  <r>
    <x v="5"/>
    <d v="1990-05-21T00:00:00"/>
    <x v="8"/>
    <n v="5"/>
    <x v="2"/>
    <n v="7000"/>
  </r>
  <r>
    <x v="5"/>
    <d v="1990-05-22T00:00:00"/>
    <x v="8"/>
    <n v="5"/>
    <x v="0"/>
    <n v="1050"/>
  </r>
  <r>
    <x v="5"/>
    <d v="1990-05-22T00:00:00"/>
    <x v="8"/>
    <n v="5"/>
    <x v="1"/>
    <n v="500"/>
  </r>
  <r>
    <x v="5"/>
    <d v="1990-05-22T00:00:00"/>
    <x v="8"/>
    <n v="5"/>
    <x v="2"/>
    <n v="7500"/>
  </r>
  <r>
    <x v="5"/>
    <d v="1990-05-23T00:00:00"/>
    <x v="8"/>
    <n v="5"/>
    <x v="0"/>
    <n v="1100"/>
  </r>
  <r>
    <x v="5"/>
    <d v="1990-05-23T00:00:00"/>
    <x v="8"/>
    <n v="5"/>
    <x v="1"/>
    <n v="390"/>
  </r>
  <r>
    <x v="5"/>
    <d v="1990-05-23T00:00:00"/>
    <x v="8"/>
    <n v="5"/>
    <x v="2"/>
    <n v="8900"/>
  </r>
  <r>
    <x v="5"/>
    <d v="1990-05-24T00:00:00"/>
    <x v="8"/>
    <n v="5"/>
    <x v="0"/>
    <n v="400"/>
  </r>
  <r>
    <x v="5"/>
    <d v="1990-05-24T00:00:00"/>
    <x v="8"/>
    <n v="5"/>
    <x v="1"/>
    <n v="0"/>
  </r>
  <r>
    <x v="5"/>
    <d v="1990-05-24T00:00:00"/>
    <x v="8"/>
    <n v="5"/>
    <x v="2"/>
    <n v="3100"/>
  </r>
  <r>
    <x v="2"/>
    <d v="1990-05-25T00:00:00"/>
    <x v="8"/>
    <n v="5"/>
    <x v="0"/>
    <n v="2100"/>
  </r>
  <r>
    <x v="2"/>
    <d v="1990-05-25T00:00:00"/>
    <x v="8"/>
    <n v="5"/>
    <x v="1"/>
    <n v="0"/>
  </r>
  <r>
    <x v="2"/>
    <d v="1990-05-25T00:00:00"/>
    <x v="8"/>
    <n v="5"/>
    <x v="2"/>
    <n v="8700"/>
  </r>
  <r>
    <x v="1"/>
    <d v="1990-09-19T00:00:00"/>
    <x v="8"/>
    <n v="9"/>
    <x v="0"/>
    <n v="150"/>
  </r>
  <r>
    <x v="1"/>
    <d v="1990-09-19T00:00:00"/>
    <x v="8"/>
    <n v="9"/>
    <x v="1"/>
    <n v="0"/>
  </r>
  <r>
    <x v="1"/>
    <d v="1990-09-19T00:00:00"/>
    <x v="8"/>
    <n v="9"/>
    <x v="2"/>
    <n v="22100"/>
  </r>
  <r>
    <x v="1"/>
    <d v="1990-09-20T00:00:00"/>
    <x v="8"/>
    <n v="9"/>
    <x v="0"/>
    <n v="8000"/>
  </r>
  <r>
    <x v="1"/>
    <d v="1990-09-20T00:00:00"/>
    <x v="8"/>
    <n v="9"/>
    <x v="1"/>
    <n v="0"/>
  </r>
  <r>
    <x v="1"/>
    <d v="1990-09-20T00:00:00"/>
    <x v="8"/>
    <n v="9"/>
    <x v="2"/>
    <n v="100"/>
  </r>
  <r>
    <x v="6"/>
    <d v="1990-09-21T00:00:00"/>
    <x v="8"/>
    <n v="9"/>
    <x v="0"/>
    <n v="12000"/>
  </r>
  <r>
    <x v="6"/>
    <d v="1990-09-21T00:00:00"/>
    <x v="8"/>
    <n v="9"/>
    <x v="1"/>
    <n v="250"/>
  </r>
  <r>
    <x v="6"/>
    <d v="1990-09-21T00:00:00"/>
    <x v="8"/>
    <n v="9"/>
    <x v="2"/>
    <n v="3000"/>
  </r>
  <r>
    <x v="6"/>
    <d v="1990-09-23T00:00:00"/>
    <x v="8"/>
    <n v="9"/>
    <x v="0"/>
    <n v="150"/>
  </r>
  <r>
    <x v="6"/>
    <d v="1990-09-23T00:00:00"/>
    <x v="8"/>
    <n v="9"/>
    <x v="1"/>
    <n v="10"/>
  </r>
  <r>
    <x v="6"/>
    <d v="1990-09-23T00:00:00"/>
    <x v="8"/>
    <n v="9"/>
    <x v="2"/>
    <n v="150"/>
  </r>
  <r>
    <x v="6"/>
    <d v="1990-09-27T00:00:00"/>
    <x v="8"/>
    <n v="9"/>
    <x v="0"/>
    <n v="0"/>
  </r>
  <r>
    <x v="6"/>
    <d v="1990-09-27T00:00:00"/>
    <x v="8"/>
    <n v="9"/>
    <x v="1"/>
    <n v="0"/>
  </r>
  <r>
    <x v="6"/>
    <d v="1990-09-27T00:00:00"/>
    <x v="8"/>
    <n v="9"/>
    <x v="2"/>
    <n v="500"/>
  </r>
  <r>
    <x v="6"/>
    <d v="1990-09-29T00:00:00"/>
    <x v="8"/>
    <n v="9"/>
    <x v="0"/>
    <n v="150"/>
  </r>
  <r>
    <x v="6"/>
    <d v="1990-09-29T00:00:00"/>
    <x v="8"/>
    <n v="9"/>
    <x v="1"/>
    <n v="30"/>
  </r>
  <r>
    <x v="6"/>
    <d v="1990-09-29T00:00:00"/>
    <x v="8"/>
    <n v="9"/>
    <x v="2"/>
    <n v="450"/>
  </r>
  <r>
    <x v="12"/>
    <d v="1990-10-01T00:00:00"/>
    <x v="8"/>
    <n v="10"/>
    <x v="0"/>
    <n v="0"/>
  </r>
  <r>
    <x v="12"/>
    <d v="1990-10-01T00:00:00"/>
    <x v="8"/>
    <n v="10"/>
    <x v="1"/>
    <n v="0"/>
  </r>
  <r>
    <x v="12"/>
    <d v="1990-10-01T00:00:00"/>
    <x v="8"/>
    <n v="10"/>
    <x v="2"/>
    <n v="11340"/>
  </r>
  <r>
    <x v="12"/>
    <d v="1990-10-02T00:00:00"/>
    <x v="8"/>
    <n v="10"/>
    <x v="0"/>
    <n v="19000"/>
  </r>
  <r>
    <x v="12"/>
    <d v="1990-10-02T00:00:00"/>
    <x v="8"/>
    <n v="10"/>
    <x v="1"/>
    <n v="0"/>
  </r>
  <r>
    <x v="12"/>
    <d v="1990-10-02T00:00:00"/>
    <x v="8"/>
    <n v="10"/>
    <x v="2"/>
    <n v="315"/>
  </r>
  <r>
    <x v="6"/>
    <d v="1990-10-04T00:00:00"/>
    <x v="8"/>
    <n v="10"/>
    <x v="0"/>
    <n v="250"/>
  </r>
  <r>
    <x v="6"/>
    <d v="1990-10-04T00:00:00"/>
    <x v="8"/>
    <n v="10"/>
    <x v="1"/>
    <n v="40"/>
  </r>
  <r>
    <x v="6"/>
    <d v="1990-10-04T00:00:00"/>
    <x v="8"/>
    <n v="10"/>
    <x v="2"/>
    <n v="600"/>
  </r>
  <r>
    <x v="12"/>
    <d v="1990-10-09T00:00:00"/>
    <x v="8"/>
    <n v="10"/>
    <x v="0"/>
    <n v="12500"/>
  </r>
  <r>
    <x v="12"/>
    <d v="1990-10-09T00:00:00"/>
    <x v="8"/>
    <n v="10"/>
    <x v="1"/>
    <n v="0"/>
  </r>
  <r>
    <x v="12"/>
    <d v="1990-10-09T00:00:00"/>
    <x v="8"/>
    <n v="10"/>
    <x v="2"/>
    <n v="27000"/>
  </r>
  <r>
    <x v="12"/>
    <d v="1990-10-10T00:00:00"/>
    <x v="8"/>
    <n v="10"/>
    <x v="0"/>
    <n v="2800"/>
  </r>
  <r>
    <x v="12"/>
    <d v="1990-10-10T00:00:00"/>
    <x v="8"/>
    <n v="10"/>
    <x v="1"/>
    <n v="0"/>
  </r>
  <r>
    <x v="12"/>
    <d v="1990-10-10T00:00:00"/>
    <x v="8"/>
    <n v="10"/>
    <x v="2"/>
    <n v="13500"/>
  </r>
  <r>
    <x v="12"/>
    <d v="1990-10-12T00:00:00"/>
    <x v="8"/>
    <n v="10"/>
    <x v="0"/>
    <n v="9900"/>
  </r>
  <r>
    <x v="6"/>
    <d v="1990-10-12T00:00:00"/>
    <x v="8"/>
    <n v="10"/>
    <x v="0"/>
    <n v="1700"/>
  </r>
  <r>
    <x v="12"/>
    <d v="1990-10-12T00:00:00"/>
    <x v="8"/>
    <n v="10"/>
    <x v="1"/>
    <n v="0"/>
  </r>
  <r>
    <x v="6"/>
    <d v="1990-10-12T00:00:00"/>
    <x v="8"/>
    <n v="10"/>
    <x v="1"/>
    <n v="50"/>
  </r>
  <r>
    <x v="12"/>
    <d v="1990-10-12T00:00:00"/>
    <x v="8"/>
    <n v="10"/>
    <x v="2"/>
    <n v="8400"/>
  </r>
  <r>
    <x v="6"/>
    <d v="1990-10-12T00:00:00"/>
    <x v="8"/>
    <n v="10"/>
    <x v="2"/>
    <n v="4500"/>
  </r>
  <r>
    <x v="6"/>
    <d v="1990-10-14T00:00:00"/>
    <x v="8"/>
    <n v="10"/>
    <x v="0"/>
    <n v="300"/>
  </r>
  <r>
    <x v="6"/>
    <d v="1990-10-14T00:00:00"/>
    <x v="8"/>
    <n v="10"/>
    <x v="1"/>
    <n v="30"/>
  </r>
  <r>
    <x v="6"/>
    <d v="1990-10-14T00:00:00"/>
    <x v="8"/>
    <n v="10"/>
    <x v="2"/>
    <n v="700"/>
  </r>
  <r>
    <x v="6"/>
    <d v="1990-10-15T00:00:00"/>
    <x v="8"/>
    <n v="10"/>
    <x v="0"/>
    <n v="320"/>
  </r>
  <r>
    <x v="6"/>
    <d v="1990-10-15T00:00:00"/>
    <x v="8"/>
    <n v="10"/>
    <x v="1"/>
    <n v="20"/>
  </r>
  <r>
    <x v="6"/>
    <d v="1990-10-15T00:00:00"/>
    <x v="8"/>
    <n v="10"/>
    <x v="2"/>
    <n v="800"/>
  </r>
  <r>
    <x v="6"/>
    <d v="1990-10-16T00:00:00"/>
    <x v="8"/>
    <n v="10"/>
    <x v="0"/>
    <n v="500"/>
  </r>
  <r>
    <x v="6"/>
    <d v="1990-10-16T00:00:00"/>
    <x v="8"/>
    <n v="10"/>
    <x v="1"/>
    <n v="100"/>
  </r>
  <r>
    <x v="6"/>
    <d v="1990-10-16T00:00:00"/>
    <x v="8"/>
    <n v="10"/>
    <x v="2"/>
    <n v="4000"/>
  </r>
  <r>
    <x v="7"/>
    <d v="1990-10-19T00:00:00"/>
    <x v="8"/>
    <n v="10"/>
    <x v="0"/>
    <n v="0"/>
  </r>
  <r>
    <x v="6"/>
    <d v="1990-10-19T00:00:00"/>
    <x v="8"/>
    <n v="10"/>
    <x v="0"/>
    <n v="0"/>
  </r>
  <r>
    <x v="7"/>
    <d v="1990-10-19T00:00:00"/>
    <x v="8"/>
    <n v="10"/>
    <x v="1"/>
    <n v="0"/>
  </r>
  <r>
    <x v="6"/>
    <d v="1990-10-19T00:00:00"/>
    <x v="8"/>
    <n v="10"/>
    <x v="1"/>
    <n v="0"/>
  </r>
  <r>
    <x v="7"/>
    <d v="1990-10-19T00:00:00"/>
    <x v="8"/>
    <n v="10"/>
    <x v="2"/>
    <n v="1600"/>
  </r>
  <r>
    <x v="6"/>
    <d v="1990-10-19T00:00:00"/>
    <x v="8"/>
    <n v="10"/>
    <x v="2"/>
    <n v="5000"/>
  </r>
  <r>
    <x v="1"/>
    <d v="1990-10-20T00:00:00"/>
    <x v="8"/>
    <n v="10"/>
    <x v="0"/>
    <n v="2400"/>
  </r>
  <r>
    <x v="6"/>
    <d v="1990-10-20T00:00:00"/>
    <x v="8"/>
    <n v="10"/>
    <x v="0"/>
    <n v="0"/>
  </r>
  <r>
    <x v="1"/>
    <d v="1990-10-20T00:00:00"/>
    <x v="8"/>
    <n v="10"/>
    <x v="1"/>
    <n v="0"/>
  </r>
  <r>
    <x v="6"/>
    <d v="1990-10-20T00:00:00"/>
    <x v="8"/>
    <n v="10"/>
    <x v="1"/>
    <n v="25"/>
  </r>
  <r>
    <x v="1"/>
    <d v="1990-10-20T00:00:00"/>
    <x v="8"/>
    <n v="10"/>
    <x v="2"/>
    <n v="650"/>
  </r>
  <r>
    <x v="6"/>
    <d v="1990-10-20T00:00:00"/>
    <x v="8"/>
    <n v="10"/>
    <x v="2"/>
    <n v="1500"/>
  </r>
  <r>
    <x v="12"/>
    <d v="1990-10-21T00:00:00"/>
    <x v="8"/>
    <n v="10"/>
    <x v="0"/>
    <n v="4400"/>
  </r>
  <r>
    <x v="12"/>
    <d v="1990-10-21T00:00:00"/>
    <x v="8"/>
    <n v="10"/>
    <x v="1"/>
    <n v="0"/>
  </r>
  <r>
    <x v="12"/>
    <d v="1990-10-21T00:00:00"/>
    <x v="8"/>
    <n v="10"/>
    <x v="2"/>
    <n v="18400"/>
  </r>
  <r>
    <x v="1"/>
    <d v="1990-10-22T00:00:00"/>
    <x v="8"/>
    <n v="10"/>
    <x v="0"/>
    <n v="1800"/>
  </r>
  <r>
    <x v="1"/>
    <d v="1990-10-22T00:00:00"/>
    <x v="8"/>
    <n v="10"/>
    <x v="1"/>
    <n v="0"/>
  </r>
  <r>
    <x v="1"/>
    <d v="1990-10-22T00:00:00"/>
    <x v="8"/>
    <n v="10"/>
    <x v="2"/>
    <n v="450"/>
  </r>
  <r>
    <x v="6"/>
    <d v="1990-10-28T00:00:00"/>
    <x v="8"/>
    <n v="10"/>
    <x v="0"/>
    <n v="2000"/>
  </r>
  <r>
    <x v="6"/>
    <d v="1990-10-28T00:00:00"/>
    <x v="8"/>
    <n v="10"/>
    <x v="1"/>
    <n v="100"/>
  </r>
  <r>
    <x v="6"/>
    <d v="1990-10-28T00:00:00"/>
    <x v="8"/>
    <n v="10"/>
    <x v="2"/>
    <n v="4000"/>
  </r>
  <r>
    <x v="6"/>
    <d v="1990-10-29T00:00:00"/>
    <x v="8"/>
    <n v="10"/>
    <x v="0"/>
    <n v="100"/>
  </r>
  <r>
    <x v="6"/>
    <d v="1990-10-29T00:00:00"/>
    <x v="8"/>
    <n v="10"/>
    <x v="1"/>
    <n v="25"/>
  </r>
  <r>
    <x v="6"/>
    <d v="1990-10-29T00:00:00"/>
    <x v="8"/>
    <n v="10"/>
    <x v="2"/>
    <n v="8000"/>
  </r>
  <r>
    <x v="12"/>
    <d v="1990-11-01T00:00:00"/>
    <x v="8"/>
    <n v="11"/>
    <x v="0"/>
    <n v="4500"/>
  </r>
  <r>
    <x v="12"/>
    <d v="1990-11-01T00:00:00"/>
    <x v="8"/>
    <n v="11"/>
    <x v="1"/>
    <n v="0"/>
  </r>
  <r>
    <x v="12"/>
    <d v="1990-11-01T00:00:00"/>
    <x v="8"/>
    <n v="11"/>
    <x v="2"/>
    <n v="6475"/>
  </r>
  <r>
    <x v="12"/>
    <d v="1990-11-02T00:00:00"/>
    <x v="8"/>
    <n v="11"/>
    <x v="0"/>
    <n v="2200"/>
  </r>
  <r>
    <x v="12"/>
    <d v="1990-11-02T00:00:00"/>
    <x v="8"/>
    <n v="11"/>
    <x v="1"/>
    <n v="0"/>
  </r>
  <r>
    <x v="12"/>
    <d v="1990-11-02T00:00:00"/>
    <x v="8"/>
    <n v="11"/>
    <x v="2"/>
    <n v="8400"/>
  </r>
  <r>
    <x v="1"/>
    <d v="1990-11-03T00:00:00"/>
    <x v="8"/>
    <n v="11"/>
    <x v="0"/>
    <n v="15"/>
  </r>
  <r>
    <x v="1"/>
    <d v="1990-11-03T00:00:00"/>
    <x v="8"/>
    <n v="11"/>
    <x v="0"/>
    <n v="30"/>
  </r>
  <r>
    <x v="1"/>
    <d v="1990-11-03T00:00:00"/>
    <x v="8"/>
    <n v="11"/>
    <x v="1"/>
    <n v="0"/>
  </r>
  <r>
    <x v="1"/>
    <d v="1990-11-03T00:00:00"/>
    <x v="8"/>
    <n v="11"/>
    <x v="1"/>
    <n v="0"/>
  </r>
  <r>
    <x v="1"/>
    <d v="1990-11-03T00:00:00"/>
    <x v="8"/>
    <n v="11"/>
    <x v="2"/>
    <n v="500"/>
  </r>
  <r>
    <x v="1"/>
    <d v="1990-11-03T00:00:00"/>
    <x v="8"/>
    <n v="11"/>
    <x v="2"/>
    <n v="900"/>
  </r>
  <r>
    <x v="12"/>
    <d v="1990-11-04T00:00:00"/>
    <x v="8"/>
    <n v="11"/>
    <x v="0"/>
    <n v="1655"/>
  </r>
  <r>
    <x v="12"/>
    <d v="1990-11-04T00:00:00"/>
    <x v="8"/>
    <n v="11"/>
    <x v="1"/>
    <n v="0"/>
  </r>
  <r>
    <x v="12"/>
    <d v="1990-11-04T00:00:00"/>
    <x v="8"/>
    <n v="11"/>
    <x v="2"/>
    <n v="26320"/>
  </r>
  <r>
    <x v="10"/>
    <d v="1991-01-14T00:00:00"/>
    <x v="9"/>
    <n v="1"/>
    <x v="0"/>
    <n v="120"/>
  </r>
  <r>
    <x v="10"/>
    <d v="1991-01-14T00:00:00"/>
    <x v="9"/>
    <n v="1"/>
    <x v="1"/>
    <n v="0"/>
  </r>
  <r>
    <x v="10"/>
    <d v="1991-01-14T00:00:00"/>
    <x v="9"/>
    <n v="1"/>
    <x v="2"/>
    <n v="550"/>
  </r>
  <r>
    <x v="10"/>
    <d v="1991-01-15T00:00:00"/>
    <x v="9"/>
    <n v="1"/>
    <x v="0"/>
    <n v="150"/>
  </r>
  <r>
    <x v="10"/>
    <d v="1991-01-15T00:00:00"/>
    <x v="9"/>
    <n v="1"/>
    <x v="1"/>
    <n v="0"/>
  </r>
  <r>
    <x v="10"/>
    <d v="1991-01-15T00:00:00"/>
    <x v="9"/>
    <n v="1"/>
    <x v="2"/>
    <n v="250"/>
  </r>
  <r>
    <x v="10"/>
    <d v="1991-01-16T00:00:00"/>
    <x v="9"/>
    <n v="1"/>
    <x v="0"/>
    <n v="2600"/>
  </r>
  <r>
    <x v="10"/>
    <d v="1991-01-16T00:00:00"/>
    <x v="9"/>
    <n v="1"/>
    <x v="1"/>
    <n v="0"/>
  </r>
  <r>
    <x v="10"/>
    <d v="1991-01-16T00:00:00"/>
    <x v="9"/>
    <n v="1"/>
    <x v="2"/>
    <n v="11800"/>
  </r>
  <r>
    <x v="10"/>
    <d v="1991-01-18T00:00:00"/>
    <x v="9"/>
    <n v="1"/>
    <x v="0"/>
    <n v="10400"/>
  </r>
  <r>
    <x v="10"/>
    <d v="1991-01-18T00:00:00"/>
    <x v="9"/>
    <n v="1"/>
    <x v="1"/>
    <n v="0"/>
  </r>
  <r>
    <x v="10"/>
    <d v="1991-01-18T00:00:00"/>
    <x v="9"/>
    <n v="1"/>
    <x v="2"/>
    <n v="14560"/>
  </r>
  <r>
    <x v="10"/>
    <d v="1991-01-25T00:00:00"/>
    <x v="9"/>
    <n v="1"/>
    <x v="0"/>
    <n v="18850"/>
  </r>
  <r>
    <x v="10"/>
    <d v="1991-01-25T00:00:00"/>
    <x v="9"/>
    <n v="1"/>
    <x v="1"/>
    <n v="0"/>
  </r>
  <r>
    <x v="10"/>
    <d v="1991-01-25T00:00:00"/>
    <x v="9"/>
    <n v="1"/>
    <x v="2"/>
    <n v="4100"/>
  </r>
  <r>
    <x v="10"/>
    <d v="1991-01-31T00:00:00"/>
    <x v="9"/>
    <n v="1"/>
    <x v="0"/>
    <n v="2750"/>
  </r>
  <r>
    <x v="10"/>
    <d v="1991-01-31T00:00:00"/>
    <x v="9"/>
    <n v="1"/>
    <x v="1"/>
    <n v="0"/>
  </r>
  <r>
    <x v="10"/>
    <d v="1991-01-31T00:00:00"/>
    <x v="9"/>
    <n v="1"/>
    <x v="2"/>
    <n v="1770"/>
  </r>
  <r>
    <x v="13"/>
    <d v="1991-02-20T00:00:00"/>
    <x v="9"/>
    <n v="2"/>
    <x v="0"/>
    <n v="250"/>
  </r>
  <r>
    <x v="13"/>
    <d v="1991-02-20T00:00:00"/>
    <x v="9"/>
    <n v="2"/>
    <x v="1"/>
    <n v="170"/>
  </r>
  <r>
    <x v="13"/>
    <d v="1991-02-20T00:00:00"/>
    <x v="9"/>
    <n v="2"/>
    <x v="2"/>
    <n v="17300"/>
  </r>
  <r>
    <x v="0"/>
    <d v="1991-02-21T00:00:00"/>
    <x v="9"/>
    <n v="2"/>
    <x v="0"/>
    <n v="27600"/>
  </r>
  <r>
    <x v="0"/>
    <d v="1991-02-21T00:00:00"/>
    <x v="9"/>
    <n v="2"/>
    <x v="1"/>
    <n v="0"/>
  </r>
  <r>
    <x v="0"/>
    <d v="1991-02-21T00:00:00"/>
    <x v="9"/>
    <n v="2"/>
    <x v="2"/>
    <n v="18300"/>
  </r>
  <r>
    <x v="7"/>
    <d v="1991-07-29T00:00:00"/>
    <x v="9"/>
    <n v="7"/>
    <x v="0"/>
    <n v="0"/>
  </r>
  <r>
    <x v="7"/>
    <d v="1991-07-29T00:00:00"/>
    <x v="9"/>
    <n v="7"/>
    <x v="1"/>
    <n v="0"/>
  </r>
  <r>
    <x v="7"/>
    <d v="1991-07-29T00:00:00"/>
    <x v="9"/>
    <n v="7"/>
    <x v="2"/>
    <n v="3300"/>
  </r>
  <r>
    <x v="7"/>
    <d v="1991-07-30T00:00:00"/>
    <x v="9"/>
    <n v="7"/>
    <x v="0"/>
    <n v="0"/>
  </r>
  <r>
    <x v="7"/>
    <d v="1991-07-30T00:00:00"/>
    <x v="9"/>
    <n v="7"/>
    <x v="1"/>
    <n v="0"/>
  </r>
  <r>
    <x v="7"/>
    <d v="1991-07-30T00:00:00"/>
    <x v="9"/>
    <n v="7"/>
    <x v="2"/>
    <n v="7500"/>
  </r>
  <r>
    <x v="7"/>
    <d v="1991-07-31T00:00:00"/>
    <x v="9"/>
    <n v="7"/>
    <x v="0"/>
    <n v="0"/>
  </r>
  <r>
    <x v="7"/>
    <d v="1991-07-31T00:00:00"/>
    <x v="9"/>
    <n v="7"/>
    <x v="1"/>
    <n v="0"/>
  </r>
  <r>
    <x v="7"/>
    <d v="1991-07-31T00:00:00"/>
    <x v="9"/>
    <n v="7"/>
    <x v="2"/>
    <n v="9700"/>
  </r>
  <r>
    <x v="7"/>
    <d v="1991-08-01T00:00:00"/>
    <x v="9"/>
    <n v="8"/>
    <x v="0"/>
    <n v="0"/>
  </r>
  <r>
    <x v="7"/>
    <d v="1991-08-01T00:00:00"/>
    <x v="9"/>
    <n v="8"/>
    <x v="1"/>
    <n v="0"/>
  </r>
  <r>
    <x v="7"/>
    <d v="1991-08-01T00:00:00"/>
    <x v="9"/>
    <n v="8"/>
    <x v="2"/>
    <n v="2300"/>
  </r>
  <r>
    <x v="7"/>
    <d v="1991-08-12T00:00:00"/>
    <x v="9"/>
    <n v="8"/>
    <x v="0"/>
    <n v="0"/>
  </r>
  <r>
    <x v="7"/>
    <d v="1991-08-12T00:00:00"/>
    <x v="9"/>
    <n v="8"/>
    <x v="1"/>
    <n v="0"/>
  </r>
  <r>
    <x v="7"/>
    <d v="1991-08-12T00:00:00"/>
    <x v="9"/>
    <n v="8"/>
    <x v="2"/>
    <n v="1800"/>
  </r>
  <r>
    <x v="7"/>
    <d v="1991-08-13T00:00:00"/>
    <x v="9"/>
    <n v="8"/>
    <x v="0"/>
    <n v="0"/>
  </r>
  <r>
    <x v="7"/>
    <d v="1991-08-13T00:00:00"/>
    <x v="9"/>
    <n v="8"/>
    <x v="1"/>
    <n v="0"/>
  </r>
  <r>
    <x v="7"/>
    <d v="1991-08-13T00:00:00"/>
    <x v="9"/>
    <n v="8"/>
    <x v="2"/>
    <n v="9600"/>
  </r>
  <r>
    <x v="7"/>
    <d v="1991-08-14T00:00:00"/>
    <x v="9"/>
    <n v="8"/>
    <x v="0"/>
    <n v="0"/>
  </r>
  <r>
    <x v="7"/>
    <d v="1991-08-14T00:00:00"/>
    <x v="9"/>
    <n v="8"/>
    <x v="1"/>
    <n v="0"/>
  </r>
  <r>
    <x v="7"/>
    <d v="1991-08-14T00:00:00"/>
    <x v="9"/>
    <n v="8"/>
    <x v="2"/>
    <n v="8000"/>
  </r>
  <r>
    <x v="7"/>
    <d v="1991-08-15T00:00:00"/>
    <x v="9"/>
    <n v="8"/>
    <x v="0"/>
    <n v="0"/>
  </r>
  <r>
    <x v="7"/>
    <d v="1991-08-15T00:00:00"/>
    <x v="9"/>
    <n v="8"/>
    <x v="1"/>
    <n v="0"/>
  </r>
  <r>
    <x v="7"/>
    <d v="1991-08-15T00:00:00"/>
    <x v="9"/>
    <n v="8"/>
    <x v="2"/>
    <n v="7800"/>
  </r>
  <r>
    <x v="1"/>
    <d v="1991-09-23T00:00:00"/>
    <x v="9"/>
    <n v="9"/>
    <x v="0"/>
    <n v="784"/>
  </r>
  <r>
    <x v="1"/>
    <d v="1991-09-23T00:00:00"/>
    <x v="9"/>
    <n v="9"/>
    <x v="1"/>
    <n v="0"/>
  </r>
  <r>
    <x v="1"/>
    <d v="1991-09-23T00:00:00"/>
    <x v="9"/>
    <n v="9"/>
    <x v="2"/>
    <n v="7292"/>
  </r>
  <r>
    <x v="1"/>
    <d v="1991-09-24T00:00:00"/>
    <x v="9"/>
    <n v="9"/>
    <x v="0"/>
    <n v="1600"/>
  </r>
  <r>
    <x v="1"/>
    <d v="1991-09-24T00:00:00"/>
    <x v="9"/>
    <n v="9"/>
    <x v="1"/>
    <n v="0"/>
  </r>
  <r>
    <x v="1"/>
    <d v="1991-09-24T00:00:00"/>
    <x v="9"/>
    <n v="9"/>
    <x v="2"/>
    <n v="100"/>
  </r>
  <r>
    <x v="1"/>
    <d v="1991-09-25T00:00:00"/>
    <x v="9"/>
    <n v="9"/>
    <x v="0"/>
    <n v="16"/>
  </r>
  <r>
    <x v="1"/>
    <d v="1991-09-25T00:00:00"/>
    <x v="9"/>
    <n v="9"/>
    <x v="1"/>
    <n v="0"/>
  </r>
  <r>
    <x v="1"/>
    <d v="1991-09-25T00:00:00"/>
    <x v="9"/>
    <n v="9"/>
    <x v="2"/>
    <n v="8"/>
  </r>
  <r>
    <x v="1"/>
    <d v="1991-09-26T00:00:00"/>
    <x v="9"/>
    <n v="9"/>
    <x v="0"/>
    <n v="2500"/>
  </r>
  <r>
    <x v="1"/>
    <d v="1991-09-26T00:00:00"/>
    <x v="9"/>
    <n v="9"/>
    <x v="1"/>
    <n v="0"/>
  </r>
  <r>
    <x v="1"/>
    <d v="1991-09-26T00:00:00"/>
    <x v="9"/>
    <n v="9"/>
    <x v="2"/>
    <n v="8600"/>
  </r>
  <r>
    <x v="12"/>
    <d v="1991-09-30T00:00:00"/>
    <x v="9"/>
    <n v="9"/>
    <x v="0"/>
    <n v="4900"/>
  </r>
  <r>
    <x v="12"/>
    <d v="1991-09-30T00:00:00"/>
    <x v="9"/>
    <n v="9"/>
    <x v="1"/>
    <n v="0"/>
  </r>
  <r>
    <x v="12"/>
    <d v="1991-09-30T00:00:00"/>
    <x v="9"/>
    <n v="9"/>
    <x v="2"/>
    <n v="600"/>
  </r>
  <r>
    <x v="12"/>
    <d v="1991-10-01T00:00:00"/>
    <x v="9"/>
    <n v="10"/>
    <x v="0"/>
    <n v="1200"/>
  </r>
  <r>
    <x v="12"/>
    <d v="1991-10-01T00:00:00"/>
    <x v="9"/>
    <n v="10"/>
    <x v="1"/>
    <n v="0"/>
  </r>
  <r>
    <x v="12"/>
    <d v="1991-10-01T00:00:00"/>
    <x v="9"/>
    <n v="10"/>
    <x v="2"/>
    <n v="1400"/>
  </r>
  <r>
    <x v="12"/>
    <d v="1991-10-02T00:00:00"/>
    <x v="9"/>
    <n v="10"/>
    <x v="0"/>
    <n v="800"/>
  </r>
  <r>
    <x v="12"/>
    <d v="1991-10-02T00:00:00"/>
    <x v="9"/>
    <n v="10"/>
    <x v="1"/>
    <n v="0"/>
  </r>
  <r>
    <x v="12"/>
    <d v="1991-10-02T00:00:00"/>
    <x v="9"/>
    <n v="10"/>
    <x v="2"/>
    <n v="5200"/>
  </r>
  <r>
    <x v="12"/>
    <d v="1991-10-03T00:00:00"/>
    <x v="9"/>
    <n v="10"/>
    <x v="0"/>
    <n v="900"/>
  </r>
  <r>
    <x v="12"/>
    <d v="1991-10-03T00:00:00"/>
    <x v="9"/>
    <n v="10"/>
    <x v="1"/>
    <n v="0"/>
  </r>
  <r>
    <x v="12"/>
    <d v="1991-10-03T00:00:00"/>
    <x v="9"/>
    <n v="10"/>
    <x v="2"/>
    <n v="2000"/>
  </r>
  <r>
    <x v="1"/>
    <d v="1991-10-08T00:00:00"/>
    <x v="9"/>
    <n v="10"/>
    <x v="0"/>
    <n v="400"/>
  </r>
  <r>
    <x v="1"/>
    <d v="1991-10-08T00:00:00"/>
    <x v="9"/>
    <n v="10"/>
    <x v="1"/>
    <n v="0"/>
  </r>
  <r>
    <x v="1"/>
    <d v="1991-10-08T00:00:00"/>
    <x v="9"/>
    <n v="10"/>
    <x v="2"/>
    <n v="0"/>
  </r>
  <r>
    <x v="1"/>
    <d v="1991-10-09T00:00:00"/>
    <x v="9"/>
    <n v="10"/>
    <x v="0"/>
    <n v="400"/>
  </r>
  <r>
    <x v="1"/>
    <d v="1991-10-09T00:00:00"/>
    <x v="9"/>
    <n v="10"/>
    <x v="0"/>
    <n v="4600"/>
  </r>
  <r>
    <x v="1"/>
    <d v="1991-10-09T00:00:00"/>
    <x v="9"/>
    <n v="10"/>
    <x v="1"/>
    <n v="0"/>
  </r>
  <r>
    <x v="1"/>
    <d v="1991-10-09T00:00:00"/>
    <x v="9"/>
    <n v="10"/>
    <x v="1"/>
    <n v="0"/>
  </r>
  <r>
    <x v="1"/>
    <d v="1991-10-09T00:00:00"/>
    <x v="9"/>
    <n v="10"/>
    <x v="2"/>
    <n v="18"/>
  </r>
  <r>
    <x v="1"/>
    <d v="1991-10-09T00:00:00"/>
    <x v="9"/>
    <n v="10"/>
    <x v="2"/>
    <n v="50"/>
  </r>
  <r>
    <x v="1"/>
    <d v="1991-10-10T00:00:00"/>
    <x v="9"/>
    <n v="10"/>
    <x v="0"/>
    <n v="2100"/>
  </r>
  <r>
    <x v="1"/>
    <d v="1991-10-10T00:00:00"/>
    <x v="9"/>
    <n v="10"/>
    <x v="1"/>
    <n v="0"/>
  </r>
  <r>
    <x v="1"/>
    <d v="1991-10-10T00:00:00"/>
    <x v="9"/>
    <n v="10"/>
    <x v="2"/>
    <n v="2800"/>
  </r>
  <r>
    <x v="1"/>
    <d v="1991-10-11T00:00:00"/>
    <x v="9"/>
    <n v="10"/>
    <x v="0"/>
    <n v="1800"/>
  </r>
  <r>
    <x v="1"/>
    <d v="1991-10-11T00:00:00"/>
    <x v="9"/>
    <n v="10"/>
    <x v="1"/>
    <n v="0"/>
  </r>
  <r>
    <x v="1"/>
    <d v="1991-10-11T00:00:00"/>
    <x v="9"/>
    <n v="10"/>
    <x v="2"/>
    <n v="3632"/>
  </r>
  <r>
    <x v="12"/>
    <d v="1991-10-29T00:00:00"/>
    <x v="9"/>
    <n v="10"/>
    <x v="0"/>
    <n v="50"/>
  </r>
  <r>
    <x v="12"/>
    <d v="1991-10-29T00:00:00"/>
    <x v="9"/>
    <n v="10"/>
    <x v="1"/>
    <n v="0"/>
  </r>
  <r>
    <x v="12"/>
    <d v="1991-10-29T00:00:00"/>
    <x v="9"/>
    <n v="10"/>
    <x v="2"/>
    <n v="2400"/>
  </r>
  <r>
    <x v="12"/>
    <d v="1991-10-30T00:00:00"/>
    <x v="9"/>
    <n v="10"/>
    <x v="0"/>
    <n v="800"/>
  </r>
  <r>
    <x v="12"/>
    <d v="1991-10-30T00:00:00"/>
    <x v="9"/>
    <n v="10"/>
    <x v="1"/>
    <n v="0"/>
  </r>
  <r>
    <x v="12"/>
    <d v="1991-10-30T00:00:00"/>
    <x v="9"/>
    <n v="10"/>
    <x v="2"/>
    <n v="800"/>
  </r>
  <r>
    <x v="12"/>
    <d v="1991-10-31T00:00:00"/>
    <x v="9"/>
    <n v="10"/>
    <x v="0"/>
    <n v="1300"/>
  </r>
  <r>
    <x v="12"/>
    <d v="1991-10-31T00:00:00"/>
    <x v="9"/>
    <n v="10"/>
    <x v="1"/>
    <n v="0"/>
  </r>
  <r>
    <x v="12"/>
    <d v="1991-10-31T00:00:00"/>
    <x v="9"/>
    <n v="10"/>
    <x v="2"/>
    <n v="6100"/>
  </r>
  <r>
    <x v="10"/>
    <d v="1992-01-09T00:00:00"/>
    <x v="10"/>
    <n v="1"/>
    <x v="0"/>
    <n v="50"/>
  </r>
  <r>
    <x v="10"/>
    <d v="1992-01-09T00:00:00"/>
    <x v="10"/>
    <n v="1"/>
    <x v="1"/>
    <n v="0"/>
  </r>
  <r>
    <x v="10"/>
    <d v="1992-01-09T00:00:00"/>
    <x v="10"/>
    <n v="1"/>
    <x v="2"/>
    <n v="175"/>
  </r>
  <r>
    <x v="10"/>
    <d v="1992-01-10T00:00:00"/>
    <x v="10"/>
    <n v="1"/>
    <x v="0"/>
    <n v="75"/>
  </r>
  <r>
    <x v="10"/>
    <d v="1992-01-10T00:00:00"/>
    <x v="10"/>
    <n v="1"/>
    <x v="1"/>
    <n v="0"/>
  </r>
  <r>
    <x v="10"/>
    <d v="1992-01-10T00:00:00"/>
    <x v="10"/>
    <n v="1"/>
    <x v="2"/>
    <n v="100"/>
  </r>
  <r>
    <x v="10"/>
    <d v="1992-01-11T00:00:00"/>
    <x v="10"/>
    <n v="1"/>
    <x v="0"/>
    <n v="130"/>
  </r>
  <r>
    <x v="10"/>
    <d v="1992-01-11T00:00:00"/>
    <x v="10"/>
    <n v="1"/>
    <x v="1"/>
    <n v="0"/>
  </r>
  <r>
    <x v="10"/>
    <d v="1992-01-11T00:00:00"/>
    <x v="10"/>
    <n v="1"/>
    <x v="2"/>
    <n v="260"/>
  </r>
  <r>
    <x v="10"/>
    <d v="1992-01-20T00:00:00"/>
    <x v="10"/>
    <n v="1"/>
    <x v="0"/>
    <n v="75"/>
  </r>
  <r>
    <x v="10"/>
    <d v="1992-01-20T00:00:00"/>
    <x v="10"/>
    <n v="1"/>
    <x v="1"/>
    <n v="0"/>
  </r>
  <r>
    <x v="10"/>
    <d v="1992-01-20T00:00:00"/>
    <x v="10"/>
    <n v="1"/>
    <x v="2"/>
    <n v="150"/>
  </r>
  <r>
    <x v="11"/>
    <d v="1992-04-14T00:00:00"/>
    <x v="10"/>
    <n v="4"/>
    <x v="0"/>
    <n v="275"/>
  </r>
  <r>
    <x v="11"/>
    <d v="1992-04-14T00:00:00"/>
    <x v="10"/>
    <n v="4"/>
    <x v="1"/>
    <n v="0"/>
  </r>
  <r>
    <x v="11"/>
    <d v="1992-04-14T00:00:00"/>
    <x v="10"/>
    <n v="4"/>
    <x v="2"/>
    <n v="50"/>
  </r>
  <r>
    <x v="14"/>
    <d v="1992-04-21T00:00:00"/>
    <x v="10"/>
    <n v="4"/>
    <x v="0"/>
    <n v="30"/>
  </r>
  <r>
    <x v="14"/>
    <d v="1992-04-21T00:00:00"/>
    <x v="10"/>
    <n v="4"/>
    <x v="1"/>
    <n v="0"/>
  </r>
  <r>
    <x v="14"/>
    <d v="1992-04-21T00:00:00"/>
    <x v="10"/>
    <n v="4"/>
    <x v="2"/>
    <n v="250"/>
  </r>
  <r>
    <x v="14"/>
    <d v="1992-04-22T00:00:00"/>
    <x v="10"/>
    <n v="4"/>
    <x v="0"/>
    <n v="50"/>
  </r>
  <r>
    <x v="14"/>
    <d v="1992-04-22T00:00:00"/>
    <x v="10"/>
    <n v="4"/>
    <x v="1"/>
    <n v="0"/>
  </r>
  <r>
    <x v="14"/>
    <d v="1992-04-22T00:00:00"/>
    <x v="10"/>
    <n v="4"/>
    <x v="2"/>
    <n v="300"/>
  </r>
  <r>
    <x v="4"/>
    <d v="1992-04-23T00:00:00"/>
    <x v="10"/>
    <n v="4"/>
    <x v="0"/>
    <n v="2900"/>
  </r>
  <r>
    <x v="4"/>
    <d v="1992-04-23T00:00:00"/>
    <x v="10"/>
    <n v="4"/>
    <x v="0"/>
    <n v="1170"/>
  </r>
  <r>
    <x v="4"/>
    <d v="1992-04-23T00:00:00"/>
    <x v="10"/>
    <n v="4"/>
    <x v="1"/>
    <n v="0"/>
  </r>
  <r>
    <x v="4"/>
    <d v="1992-04-23T00:00:00"/>
    <x v="10"/>
    <n v="4"/>
    <x v="1"/>
    <n v="0"/>
  </r>
  <r>
    <x v="4"/>
    <d v="1992-04-23T00:00:00"/>
    <x v="10"/>
    <n v="4"/>
    <x v="2"/>
    <n v="5450"/>
  </r>
  <r>
    <x v="4"/>
    <d v="1992-04-23T00:00:00"/>
    <x v="10"/>
    <n v="4"/>
    <x v="2"/>
    <n v="100"/>
  </r>
  <r>
    <x v="11"/>
    <d v="1992-04-27T00:00:00"/>
    <x v="10"/>
    <n v="4"/>
    <x v="0"/>
    <n v="2050"/>
  </r>
  <r>
    <x v="11"/>
    <d v="1992-04-27T00:00:00"/>
    <x v="10"/>
    <n v="4"/>
    <x v="1"/>
    <n v="0"/>
  </r>
  <r>
    <x v="11"/>
    <d v="1992-04-27T00:00:00"/>
    <x v="10"/>
    <n v="4"/>
    <x v="2"/>
    <n v="2000"/>
  </r>
  <r>
    <x v="11"/>
    <d v="1992-04-30T00:00:00"/>
    <x v="10"/>
    <n v="4"/>
    <x v="0"/>
    <n v="30"/>
  </r>
  <r>
    <x v="11"/>
    <d v="1992-04-30T00:00:00"/>
    <x v="10"/>
    <n v="4"/>
    <x v="0"/>
    <n v="225"/>
  </r>
  <r>
    <x v="11"/>
    <d v="1992-04-30T00:00:00"/>
    <x v="10"/>
    <n v="4"/>
    <x v="1"/>
    <n v="0"/>
  </r>
  <r>
    <x v="11"/>
    <d v="1992-04-30T00:00:00"/>
    <x v="10"/>
    <n v="4"/>
    <x v="1"/>
    <n v="0"/>
  </r>
  <r>
    <x v="11"/>
    <d v="1992-04-30T00:00:00"/>
    <x v="10"/>
    <n v="4"/>
    <x v="2"/>
    <n v="25"/>
  </r>
  <r>
    <x v="11"/>
    <d v="1992-04-30T00:00:00"/>
    <x v="10"/>
    <n v="4"/>
    <x v="2"/>
    <n v="200"/>
  </r>
  <r>
    <x v="2"/>
    <d v="1992-05-18T00:00:00"/>
    <x v="10"/>
    <n v="5"/>
    <x v="0"/>
    <n v="134"/>
  </r>
  <r>
    <x v="9"/>
    <d v="1992-05-18T00:00:00"/>
    <x v="10"/>
    <n v="5"/>
    <x v="0"/>
    <n v="0"/>
  </r>
  <r>
    <x v="2"/>
    <d v="1992-05-18T00:00:00"/>
    <x v="10"/>
    <n v="5"/>
    <x v="1"/>
    <n v="1349"/>
  </r>
  <r>
    <x v="9"/>
    <d v="1992-05-18T00:00:00"/>
    <x v="10"/>
    <n v="5"/>
    <x v="1"/>
    <n v="460"/>
  </r>
  <r>
    <x v="2"/>
    <d v="1992-05-18T00:00:00"/>
    <x v="10"/>
    <n v="5"/>
    <x v="2"/>
    <n v="430"/>
  </r>
  <r>
    <x v="9"/>
    <d v="1992-05-18T00:00:00"/>
    <x v="10"/>
    <n v="5"/>
    <x v="2"/>
    <n v="945"/>
  </r>
  <r>
    <x v="2"/>
    <d v="1992-05-19T00:00:00"/>
    <x v="10"/>
    <n v="5"/>
    <x v="0"/>
    <n v="0"/>
  </r>
  <r>
    <x v="2"/>
    <d v="1992-05-19T00:00:00"/>
    <x v="10"/>
    <n v="5"/>
    <x v="1"/>
    <n v="2196"/>
  </r>
  <r>
    <x v="2"/>
    <d v="1992-05-19T00:00:00"/>
    <x v="10"/>
    <n v="5"/>
    <x v="2"/>
    <n v="960"/>
  </r>
  <r>
    <x v="2"/>
    <d v="1992-05-20T00:00:00"/>
    <x v="10"/>
    <n v="5"/>
    <x v="0"/>
    <n v="880"/>
  </r>
  <r>
    <x v="15"/>
    <d v="1992-05-20T00:00:00"/>
    <x v="10"/>
    <n v="5"/>
    <x v="0"/>
    <n v="47"/>
  </r>
  <r>
    <x v="2"/>
    <d v="1992-05-20T00:00:00"/>
    <x v="10"/>
    <n v="5"/>
    <x v="1"/>
    <n v="0"/>
  </r>
  <r>
    <x v="15"/>
    <d v="1992-05-20T00:00:00"/>
    <x v="10"/>
    <n v="5"/>
    <x v="1"/>
    <n v="96"/>
  </r>
  <r>
    <x v="2"/>
    <d v="1992-05-20T00:00:00"/>
    <x v="10"/>
    <n v="5"/>
    <x v="2"/>
    <n v="0"/>
  </r>
  <r>
    <x v="15"/>
    <d v="1992-05-20T00:00:00"/>
    <x v="10"/>
    <n v="5"/>
    <x v="2"/>
    <n v="1425"/>
  </r>
  <r>
    <x v="2"/>
    <d v="1992-05-21T00:00:00"/>
    <x v="10"/>
    <n v="5"/>
    <x v="0"/>
    <n v="65"/>
  </r>
  <r>
    <x v="9"/>
    <d v="1992-05-21T00:00:00"/>
    <x v="10"/>
    <n v="5"/>
    <x v="0"/>
    <n v="0"/>
  </r>
  <r>
    <x v="2"/>
    <d v="1992-05-21T00:00:00"/>
    <x v="10"/>
    <n v="5"/>
    <x v="1"/>
    <n v="64"/>
  </r>
  <r>
    <x v="9"/>
    <d v="1992-05-21T00:00:00"/>
    <x v="10"/>
    <n v="5"/>
    <x v="1"/>
    <n v="85"/>
  </r>
  <r>
    <x v="2"/>
    <d v="1992-05-21T00:00:00"/>
    <x v="10"/>
    <n v="5"/>
    <x v="2"/>
    <n v="52"/>
  </r>
  <r>
    <x v="9"/>
    <d v="1992-05-21T00:00:00"/>
    <x v="10"/>
    <n v="5"/>
    <x v="2"/>
    <n v="136"/>
  </r>
  <r>
    <x v="5"/>
    <d v="1992-05-26T00:00:00"/>
    <x v="10"/>
    <n v="5"/>
    <x v="0"/>
    <n v="0"/>
  </r>
  <r>
    <x v="5"/>
    <d v="1992-05-26T00:00:00"/>
    <x v="10"/>
    <n v="5"/>
    <x v="1"/>
    <n v="414"/>
  </r>
  <r>
    <x v="5"/>
    <d v="1992-05-26T00:00:00"/>
    <x v="10"/>
    <n v="5"/>
    <x v="2"/>
    <n v="80"/>
  </r>
  <r>
    <x v="2"/>
    <d v="1992-06-03T00:00:00"/>
    <x v="10"/>
    <n v="6"/>
    <x v="0"/>
    <n v="98"/>
  </r>
  <r>
    <x v="2"/>
    <d v="1992-06-03T00:00:00"/>
    <x v="10"/>
    <n v="6"/>
    <x v="1"/>
    <n v="78"/>
  </r>
  <r>
    <x v="2"/>
    <d v="1992-06-03T00:00:00"/>
    <x v="10"/>
    <n v="6"/>
    <x v="2"/>
    <n v="90"/>
  </r>
  <r>
    <x v="7"/>
    <d v="1992-08-06T00:00:00"/>
    <x v="10"/>
    <n v="8"/>
    <x v="0"/>
    <n v="0"/>
  </r>
  <r>
    <x v="7"/>
    <d v="1992-08-06T00:00:00"/>
    <x v="10"/>
    <n v="8"/>
    <x v="1"/>
    <n v="0"/>
  </r>
  <r>
    <x v="7"/>
    <d v="1992-08-06T00:00:00"/>
    <x v="10"/>
    <n v="8"/>
    <x v="2"/>
    <n v="1200"/>
  </r>
  <r>
    <x v="7"/>
    <d v="1992-08-07T00:00:00"/>
    <x v="10"/>
    <n v="8"/>
    <x v="0"/>
    <n v="0"/>
  </r>
  <r>
    <x v="7"/>
    <d v="1992-08-07T00:00:00"/>
    <x v="10"/>
    <n v="8"/>
    <x v="1"/>
    <n v="0"/>
  </r>
  <r>
    <x v="7"/>
    <d v="1992-08-07T00:00:00"/>
    <x v="10"/>
    <n v="8"/>
    <x v="2"/>
    <n v="8500"/>
  </r>
  <r>
    <x v="12"/>
    <d v="1992-09-21T00:00:00"/>
    <x v="10"/>
    <n v="9"/>
    <x v="0"/>
    <n v="2700"/>
  </r>
  <r>
    <x v="12"/>
    <d v="1992-09-21T00:00:00"/>
    <x v="10"/>
    <n v="9"/>
    <x v="1"/>
    <n v="0"/>
  </r>
  <r>
    <x v="12"/>
    <d v="1992-09-21T00:00:00"/>
    <x v="10"/>
    <n v="9"/>
    <x v="2"/>
    <n v="900"/>
  </r>
  <r>
    <x v="12"/>
    <d v="1992-09-22T00:00:00"/>
    <x v="10"/>
    <n v="9"/>
    <x v="0"/>
    <n v="15700"/>
  </r>
  <r>
    <x v="12"/>
    <d v="1992-09-22T00:00:00"/>
    <x v="10"/>
    <n v="9"/>
    <x v="1"/>
    <n v="0"/>
  </r>
  <r>
    <x v="12"/>
    <d v="1992-09-22T00:00:00"/>
    <x v="10"/>
    <n v="9"/>
    <x v="2"/>
    <n v="700"/>
  </r>
  <r>
    <x v="14"/>
    <d v="1992-09-28T00:00:00"/>
    <x v="10"/>
    <n v="9"/>
    <x v="0"/>
    <n v="4100"/>
  </r>
  <r>
    <x v="14"/>
    <d v="1992-09-28T00:00:00"/>
    <x v="10"/>
    <n v="9"/>
    <x v="1"/>
    <n v="0"/>
  </r>
  <r>
    <x v="14"/>
    <d v="1992-09-28T00:00:00"/>
    <x v="10"/>
    <n v="9"/>
    <x v="2"/>
    <n v="50"/>
  </r>
  <r>
    <x v="14"/>
    <d v="1992-09-29T00:00:00"/>
    <x v="10"/>
    <n v="9"/>
    <x v="0"/>
    <n v="2975"/>
  </r>
  <r>
    <x v="14"/>
    <d v="1992-09-29T00:00:00"/>
    <x v="10"/>
    <n v="9"/>
    <x v="1"/>
    <n v="0"/>
  </r>
  <r>
    <x v="14"/>
    <d v="1992-09-29T00:00:00"/>
    <x v="10"/>
    <n v="9"/>
    <x v="2"/>
    <n v="675"/>
  </r>
  <r>
    <x v="14"/>
    <d v="1992-09-30T00:00:00"/>
    <x v="10"/>
    <n v="9"/>
    <x v="0"/>
    <n v="3000"/>
  </r>
  <r>
    <x v="11"/>
    <d v="1992-09-30T00:00:00"/>
    <x v="10"/>
    <n v="9"/>
    <x v="0"/>
    <n v="100"/>
  </r>
  <r>
    <x v="14"/>
    <d v="1992-09-30T00:00:00"/>
    <x v="10"/>
    <n v="9"/>
    <x v="1"/>
    <n v="0"/>
  </r>
  <r>
    <x v="11"/>
    <d v="1992-09-30T00:00:00"/>
    <x v="10"/>
    <n v="9"/>
    <x v="1"/>
    <n v="0"/>
  </r>
  <r>
    <x v="14"/>
    <d v="1992-09-30T00:00:00"/>
    <x v="10"/>
    <n v="9"/>
    <x v="2"/>
    <n v="425"/>
  </r>
  <r>
    <x v="11"/>
    <d v="1992-09-30T00:00:00"/>
    <x v="10"/>
    <n v="9"/>
    <x v="2"/>
    <n v="200"/>
  </r>
  <r>
    <x v="11"/>
    <d v="1992-10-01T00:00:00"/>
    <x v="10"/>
    <n v="10"/>
    <x v="0"/>
    <n v="550"/>
  </r>
  <r>
    <x v="11"/>
    <d v="1992-10-01T00:00:00"/>
    <x v="10"/>
    <n v="10"/>
    <x v="1"/>
    <n v="0"/>
  </r>
  <r>
    <x v="11"/>
    <d v="1992-10-01T00:00:00"/>
    <x v="10"/>
    <n v="10"/>
    <x v="2"/>
    <n v="300"/>
  </r>
  <r>
    <x v="11"/>
    <d v="1992-10-03T00:00:00"/>
    <x v="10"/>
    <n v="10"/>
    <x v="0"/>
    <n v="3500"/>
  </r>
  <r>
    <x v="11"/>
    <d v="1992-10-03T00:00:00"/>
    <x v="10"/>
    <n v="10"/>
    <x v="1"/>
    <n v="0"/>
  </r>
  <r>
    <x v="11"/>
    <d v="1992-10-03T00:00:00"/>
    <x v="10"/>
    <n v="10"/>
    <x v="2"/>
    <n v="1000"/>
  </r>
  <r>
    <x v="11"/>
    <d v="1992-10-05T00:00:00"/>
    <x v="10"/>
    <n v="10"/>
    <x v="0"/>
    <n v="1000"/>
  </r>
  <r>
    <x v="11"/>
    <d v="1992-10-05T00:00:00"/>
    <x v="10"/>
    <n v="10"/>
    <x v="1"/>
    <n v="0"/>
  </r>
  <r>
    <x v="11"/>
    <d v="1992-10-05T00:00:00"/>
    <x v="10"/>
    <n v="10"/>
    <x v="2"/>
    <n v="300"/>
  </r>
  <r>
    <x v="4"/>
    <d v="1992-10-19T00:00:00"/>
    <x v="10"/>
    <n v="10"/>
    <x v="0"/>
    <n v="1200"/>
  </r>
  <r>
    <x v="4"/>
    <d v="1992-10-19T00:00:00"/>
    <x v="10"/>
    <n v="10"/>
    <x v="1"/>
    <n v="0"/>
  </r>
  <r>
    <x v="4"/>
    <d v="1992-10-19T00:00:00"/>
    <x v="10"/>
    <n v="10"/>
    <x v="2"/>
    <n v="1400"/>
  </r>
  <r>
    <x v="4"/>
    <d v="1992-10-20T00:00:00"/>
    <x v="10"/>
    <n v="10"/>
    <x v="0"/>
    <n v="0"/>
  </r>
  <r>
    <x v="4"/>
    <d v="1992-10-20T00:00:00"/>
    <x v="10"/>
    <n v="10"/>
    <x v="1"/>
    <n v="0"/>
  </r>
  <r>
    <x v="4"/>
    <d v="1992-10-20T00:00:00"/>
    <x v="10"/>
    <n v="10"/>
    <x v="2"/>
    <n v="0"/>
  </r>
  <r>
    <x v="12"/>
    <d v="1992-10-21T00:00:00"/>
    <x v="10"/>
    <n v="10"/>
    <x v="0"/>
    <n v="1100"/>
  </r>
  <r>
    <x v="12"/>
    <d v="1992-10-21T00:00:00"/>
    <x v="10"/>
    <n v="10"/>
    <x v="1"/>
    <n v="0"/>
  </r>
  <r>
    <x v="12"/>
    <d v="1992-10-21T00:00:00"/>
    <x v="10"/>
    <n v="10"/>
    <x v="2"/>
    <n v="200"/>
  </r>
  <r>
    <x v="12"/>
    <d v="1992-10-22T00:00:00"/>
    <x v="10"/>
    <n v="10"/>
    <x v="0"/>
    <n v="1200"/>
  </r>
  <r>
    <x v="12"/>
    <d v="1992-10-22T00:00:00"/>
    <x v="10"/>
    <n v="10"/>
    <x v="1"/>
    <n v="0"/>
  </r>
  <r>
    <x v="12"/>
    <d v="1992-10-22T00:00:00"/>
    <x v="10"/>
    <n v="10"/>
    <x v="2"/>
    <n v="800"/>
  </r>
  <r>
    <x v="14"/>
    <d v="1992-10-26T00:00:00"/>
    <x v="10"/>
    <n v="10"/>
    <x v="0"/>
    <n v="1700"/>
  </r>
  <r>
    <x v="14"/>
    <d v="1992-10-26T00:00:00"/>
    <x v="10"/>
    <n v="10"/>
    <x v="1"/>
    <n v="0"/>
  </r>
  <r>
    <x v="14"/>
    <d v="1992-10-26T00:00:00"/>
    <x v="10"/>
    <n v="10"/>
    <x v="2"/>
    <n v="300"/>
  </r>
  <r>
    <x v="14"/>
    <d v="1992-10-27T00:00:00"/>
    <x v="10"/>
    <n v="10"/>
    <x v="0"/>
    <n v="2700"/>
  </r>
  <r>
    <x v="14"/>
    <d v="1992-10-27T00:00:00"/>
    <x v="10"/>
    <n v="10"/>
    <x v="1"/>
    <n v="0"/>
  </r>
  <r>
    <x v="14"/>
    <d v="1992-10-27T00:00:00"/>
    <x v="10"/>
    <n v="10"/>
    <x v="2"/>
    <n v="500"/>
  </r>
  <r>
    <x v="14"/>
    <d v="1992-10-28T00:00:00"/>
    <x v="10"/>
    <n v="10"/>
    <x v="0"/>
    <n v="500"/>
  </r>
  <r>
    <x v="14"/>
    <d v="1992-10-28T00:00:00"/>
    <x v="10"/>
    <n v="10"/>
    <x v="1"/>
    <n v="0"/>
  </r>
  <r>
    <x v="14"/>
    <d v="1992-10-28T00:00:00"/>
    <x v="10"/>
    <n v="10"/>
    <x v="2"/>
    <n v="300"/>
  </r>
  <r>
    <x v="12"/>
    <d v="1992-11-19T00:00:00"/>
    <x v="10"/>
    <n v="11"/>
    <x v="0"/>
    <n v="5100"/>
  </r>
  <r>
    <x v="12"/>
    <d v="1992-11-19T00:00:00"/>
    <x v="10"/>
    <n v="11"/>
    <x v="1"/>
    <n v="0"/>
  </r>
  <r>
    <x v="12"/>
    <d v="1992-11-19T00:00:00"/>
    <x v="10"/>
    <n v="11"/>
    <x v="2"/>
    <n v="3800"/>
  </r>
  <r>
    <x v="12"/>
    <d v="1992-11-20T00:00:00"/>
    <x v="10"/>
    <n v="11"/>
    <x v="0"/>
    <n v="5600"/>
  </r>
  <r>
    <x v="12"/>
    <d v="1992-11-20T00:00:00"/>
    <x v="10"/>
    <n v="11"/>
    <x v="1"/>
    <n v="0"/>
  </r>
  <r>
    <x v="12"/>
    <d v="1992-11-20T00:00:00"/>
    <x v="10"/>
    <n v="11"/>
    <x v="2"/>
    <n v="18300"/>
  </r>
  <r>
    <x v="2"/>
    <d v="1993-04-29T00:00:00"/>
    <x v="11"/>
    <n v="4"/>
    <x v="0"/>
    <n v="6500"/>
  </r>
  <r>
    <x v="2"/>
    <d v="1993-04-29T00:00:00"/>
    <x v="11"/>
    <n v="4"/>
    <x v="1"/>
    <n v="12145"/>
  </r>
  <r>
    <x v="2"/>
    <d v="1993-04-29T00:00:00"/>
    <x v="11"/>
    <n v="4"/>
    <x v="2"/>
    <n v="13190"/>
  </r>
  <r>
    <x v="2"/>
    <d v="1993-04-30T00:00:00"/>
    <x v="11"/>
    <n v="4"/>
    <x v="0"/>
    <n v="3600"/>
  </r>
  <r>
    <x v="2"/>
    <d v="1993-04-30T00:00:00"/>
    <x v="11"/>
    <n v="4"/>
    <x v="1"/>
    <n v="650"/>
  </r>
  <r>
    <x v="2"/>
    <d v="1993-04-30T00:00:00"/>
    <x v="11"/>
    <n v="4"/>
    <x v="2"/>
    <n v="2340"/>
  </r>
  <r>
    <x v="4"/>
    <d v="1993-05-03T00:00:00"/>
    <x v="11"/>
    <n v="5"/>
    <x v="0"/>
    <n v="666"/>
  </r>
  <r>
    <x v="5"/>
    <d v="1993-05-03T00:00:00"/>
    <x v="11"/>
    <n v="5"/>
    <x v="0"/>
    <n v="650"/>
  </r>
  <r>
    <x v="4"/>
    <d v="1993-05-03T00:00:00"/>
    <x v="11"/>
    <n v="5"/>
    <x v="1"/>
    <n v="500"/>
  </r>
  <r>
    <x v="5"/>
    <d v="1993-05-03T00:00:00"/>
    <x v="11"/>
    <n v="5"/>
    <x v="1"/>
    <n v="250"/>
  </r>
  <r>
    <x v="4"/>
    <d v="1993-05-03T00:00:00"/>
    <x v="11"/>
    <n v="5"/>
    <x v="2"/>
    <n v="2140"/>
  </r>
  <r>
    <x v="5"/>
    <d v="1993-05-03T00:00:00"/>
    <x v="11"/>
    <n v="5"/>
    <x v="2"/>
    <n v="860"/>
  </r>
  <r>
    <x v="4"/>
    <d v="1993-05-04T00:00:00"/>
    <x v="11"/>
    <n v="5"/>
    <x v="0"/>
    <n v="1600"/>
  </r>
  <r>
    <x v="4"/>
    <d v="1993-05-04T00:00:00"/>
    <x v="11"/>
    <n v="5"/>
    <x v="1"/>
    <n v="200"/>
  </r>
  <r>
    <x v="4"/>
    <d v="1993-05-04T00:00:00"/>
    <x v="11"/>
    <n v="5"/>
    <x v="2"/>
    <n v="2900"/>
  </r>
  <r>
    <x v="4"/>
    <d v="1993-05-05T00:00:00"/>
    <x v="11"/>
    <n v="5"/>
    <x v="0"/>
    <n v="800"/>
  </r>
  <r>
    <x v="16"/>
    <d v="1993-05-05T00:00:00"/>
    <x v="11"/>
    <n v="5"/>
    <x v="0"/>
    <n v="1650"/>
  </r>
  <r>
    <x v="4"/>
    <d v="1993-05-05T00:00:00"/>
    <x v="11"/>
    <n v="5"/>
    <x v="1"/>
    <n v="70"/>
  </r>
  <r>
    <x v="16"/>
    <d v="1993-05-05T00:00:00"/>
    <x v="11"/>
    <n v="5"/>
    <x v="1"/>
    <n v="100"/>
  </r>
  <r>
    <x v="4"/>
    <d v="1993-05-05T00:00:00"/>
    <x v="11"/>
    <n v="5"/>
    <x v="2"/>
    <n v="1300"/>
  </r>
  <r>
    <x v="16"/>
    <d v="1993-05-05T00:00:00"/>
    <x v="11"/>
    <n v="5"/>
    <x v="2"/>
    <n v="2300"/>
  </r>
  <r>
    <x v="16"/>
    <d v="1993-05-07T00:00:00"/>
    <x v="11"/>
    <n v="5"/>
    <x v="0"/>
    <n v="4500"/>
  </r>
  <r>
    <x v="16"/>
    <d v="1993-05-07T00:00:00"/>
    <x v="11"/>
    <n v="5"/>
    <x v="1"/>
    <n v="0"/>
  </r>
  <r>
    <x v="16"/>
    <d v="1993-05-07T00:00:00"/>
    <x v="11"/>
    <n v="5"/>
    <x v="2"/>
    <n v="11200"/>
  </r>
  <r>
    <x v="16"/>
    <d v="1993-05-08T00:00:00"/>
    <x v="11"/>
    <n v="5"/>
    <x v="0"/>
    <n v="1500"/>
  </r>
  <r>
    <x v="16"/>
    <d v="1993-05-08T00:00:00"/>
    <x v="11"/>
    <n v="5"/>
    <x v="1"/>
    <n v="0"/>
  </r>
  <r>
    <x v="16"/>
    <d v="1993-05-08T00:00:00"/>
    <x v="11"/>
    <n v="5"/>
    <x v="2"/>
    <n v="10300"/>
  </r>
  <r>
    <x v="16"/>
    <d v="1993-05-10T00:00:00"/>
    <x v="11"/>
    <n v="5"/>
    <x v="0"/>
    <n v="3400"/>
  </r>
  <r>
    <x v="16"/>
    <d v="1993-05-10T00:00:00"/>
    <x v="11"/>
    <n v="5"/>
    <x v="1"/>
    <n v="0"/>
  </r>
  <r>
    <x v="16"/>
    <d v="1993-05-10T00:00:00"/>
    <x v="11"/>
    <n v="5"/>
    <x v="2"/>
    <n v="2100"/>
  </r>
  <r>
    <x v="16"/>
    <d v="1993-05-13T00:00:00"/>
    <x v="11"/>
    <n v="5"/>
    <x v="0"/>
    <n v="4400"/>
  </r>
  <r>
    <x v="16"/>
    <d v="1993-05-13T00:00:00"/>
    <x v="11"/>
    <n v="5"/>
    <x v="1"/>
    <n v="0"/>
  </r>
  <r>
    <x v="16"/>
    <d v="1993-05-13T00:00:00"/>
    <x v="11"/>
    <n v="5"/>
    <x v="2"/>
    <n v="1300"/>
  </r>
  <r>
    <x v="2"/>
    <d v="1993-05-20T00:00:00"/>
    <x v="11"/>
    <n v="5"/>
    <x v="0"/>
    <n v="1400"/>
  </r>
  <r>
    <x v="2"/>
    <d v="1993-05-20T00:00:00"/>
    <x v="11"/>
    <n v="5"/>
    <x v="1"/>
    <n v="0"/>
  </r>
  <r>
    <x v="2"/>
    <d v="1993-05-20T00:00:00"/>
    <x v="11"/>
    <n v="5"/>
    <x v="2"/>
    <n v="6800"/>
  </r>
  <r>
    <x v="2"/>
    <d v="1993-05-27T00:00:00"/>
    <x v="11"/>
    <n v="5"/>
    <x v="0"/>
    <n v="1100"/>
  </r>
  <r>
    <x v="2"/>
    <d v="1993-05-27T00:00:00"/>
    <x v="11"/>
    <n v="5"/>
    <x v="1"/>
    <n v="0"/>
  </r>
  <r>
    <x v="2"/>
    <d v="1993-05-27T00:00:00"/>
    <x v="11"/>
    <n v="5"/>
    <x v="2"/>
    <n v="1250"/>
  </r>
  <r>
    <x v="16"/>
    <d v="1993-06-03T00:00:00"/>
    <x v="11"/>
    <n v="6"/>
    <x v="0"/>
    <n v="9400"/>
  </r>
  <r>
    <x v="16"/>
    <d v="1993-06-03T00:00:00"/>
    <x v="11"/>
    <n v="6"/>
    <x v="1"/>
    <n v="0"/>
  </r>
  <r>
    <x v="16"/>
    <d v="1993-06-03T00:00:00"/>
    <x v="11"/>
    <n v="6"/>
    <x v="2"/>
    <n v="1100"/>
  </r>
  <r>
    <x v="2"/>
    <d v="1993-06-10T00:00:00"/>
    <x v="11"/>
    <n v="6"/>
    <x v="0"/>
    <n v="8800"/>
  </r>
  <r>
    <x v="2"/>
    <d v="1993-06-10T00:00:00"/>
    <x v="11"/>
    <n v="6"/>
    <x v="1"/>
    <n v="0"/>
  </r>
  <r>
    <x v="2"/>
    <d v="1993-06-10T00:00:00"/>
    <x v="11"/>
    <n v="6"/>
    <x v="2"/>
    <n v="6200"/>
  </r>
  <r>
    <x v="7"/>
    <d v="1993-07-27T00:00:00"/>
    <x v="11"/>
    <n v="7"/>
    <x v="0"/>
    <n v="0"/>
  </r>
  <r>
    <x v="7"/>
    <d v="1993-07-27T00:00:00"/>
    <x v="11"/>
    <n v="7"/>
    <x v="1"/>
    <n v="0"/>
  </r>
  <r>
    <x v="7"/>
    <d v="1993-07-27T00:00:00"/>
    <x v="11"/>
    <n v="7"/>
    <x v="2"/>
    <n v="9000"/>
  </r>
  <r>
    <x v="7"/>
    <d v="1993-07-28T00:00:00"/>
    <x v="11"/>
    <n v="7"/>
    <x v="0"/>
    <n v="0"/>
  </r>
  <r>
    <x v="7"/>
    <d v="1993-07-28T00:00:00"/>
    <x v="11"/>
    <n v="7"/>
    <x v="1"/>
    <n v="0"/>
  </r>
  <r>
    <x v="7"/>
    <d v="1993-07-28T00:00:00"/>
    <x v="11"/>
    <n v="7"/>
    <x v="2"/>
    <n v="7500"/>
  </r>
  <r>
    <x v="12"/>
    <d v="1993-09-15T00:00:00"/>
    <x v="11"/>
    <n v="9"/>
    <x v="0"/>
    <n v="1486"/>
  </r>
  <r>
    <x v="12"/>
    <d v="1993-09-15T00:00:00"/>
    <x v="11"/>
    <n v="9"/>
    <x v="1"/>
    <n v="0"/>
  </r>
  <r>
    <x v="12"/>
    <d v="1993-09-15T00:00:00"/>
    <x v="11"/>
    <n v="9"/>
    <x v="2"/>
    <n v="3100"/>
  </r>
  <r>
    <x v="14"/>
    <d v="1993-09-21T00:00:00"/>
    <x v="11"/>
    <n v="9"/>
    <x v="0"/>
    <n v="9700"/>
  </r>
  <r>
    <x v="14"/>
    <d v="1993-09-21T00:00:00"/>
    <x v="11"/>
    <n v="9"/>
    <x v="1"/>
    <n v="0"/>
  </r>
  <r>
    <x v="14"/>
    <d v="1993-09-21T00:00:00"/>
    <x v="11"/>
    <n v="9"/>
    <x v="2"/>
    <n v="275"/>
  </r>
  <r>
    <x v="14"/>
    <d v="1993-09-22T00:00:00"/>
    <x v="11"/>
    <n v="9"/>
    <x v="0"/>
    <n v="2750"/>
  </r>
  <r>
    <x v="14"/>
    <d v="1993-09-22T00:00:00"/>
    <x v="11"/>
    <n v="9"/>
    <x v="1"/>
    <n v="0"/>
  </r>
  <r>
    <x v="14"/>
    <d v="1993-09-22T00:00:00"/>
    <x v="11"/>
    <n v="9"/>
    <x v="2"/>
    <n v="750"/>
  </r>
  <r>
    <x v="14"/>
    <d v="1993-09-23T00:00:00"/>
    <x v="11"/>
    <n v="9"/>
    <x v="0"/>
    <n v="2200"/>
  </r>
  <r>
    <x v="14"/>
    <d v="1993-09-23T00:00:00"/>
    <x v="11"/>
    <n v="9"/>
    <x v="1"/>
    <n v="0"/>
  </r>
  <r>
    <x v="14"/>
    <d v="1993-09-23T00:00:00"/>
    <x v="11"/>
    <n v="9"/>
    <x v="2"/>
    <n v="50"/>
  </r>
  <r>
    <x v="14"/>
    <d v="1993-09-28T00:00:00"/>
    <x v="11"/>
    <n v="9"/>
    <x v="0"/>
    <n v="250"/>
  </r>
  <r>
    <x v="14"/>
    <d v="1993-09-28T00:00:00"/>
    <x v="11"/>
    <n v="9"/>
    <x v="1"/>
    <n v="0"/>
  </r>
  <r>
    <x v="14"/>
    <d v="1993-09-28T00:00:00"/>
    <x v="11"/>
    <n v="9"/>
    <x v="2"/>
    <n v="30"/>
  </r>
  <r>
    <x v="14"/>
    <d v="1993-09-29T00:00:00"/>
    <x v="11"/>
    <n v="9"/>
    <x v="0"/>
    <n v="8600"/>
  </r>
  <r>
    <x v="14"/>
    <d v="1993-09-29T00:00:00"/>
    <x v="11"/>
    <n v="9"/>
    <x v="1"/>
    <n v="0"/>
  </r>
  <r>
    <x v="14"/>
    <d v="1993-09-29T00:00:00"/>
    <x v="11"/>
    <n v="9"/>
    <x v="2"/>
    <n v="200"/>
  </r>
  <r>
    <x v="12"/>
    <d v="1993-09-30T00:00:00"/>
    <x v="11"/>
    <n v="9"/>
    <x v="0"/>
    <n v="35"/>
  </r>
  <r>
    <x v="12"/>
    <d v="1993-09-30T00:00:00"/>
    <x v="11"/>
    <n v="9"/>
    <x v="1"/>
    <n v="0"/>
  </r>
  <r>
    <x v="12"/>
    <d v="1993-09-30T00:00:00"/>
    <x v="11"/>
    <n v="9"/>
    <x v="2"/>
    <n v="300"/>
  </r>
  <r>
    <x v="12"/>
    <d v="1993-11-02T00:00:00"/>
    <x v="11"/>
    <n v="11"/>
    <x v="0"/>
    <n v="1600"/>
  </r>
  <r>
    <x v="12"/>
    <d v="1993-11-02T00:00:00"/>
    <x v="11"/>
    <n v="11"/>
    <x v="1"/>
    <n v="0"/>
  </r>
  <r>
    <x v="12"/>
    <d v="1993-11-02T00:00:00"/>
    <x v="11"/>
    <n v="11"/>
    <x v="2"/>
    <n v="5800"/>
  </r>
  <r>
    <x v="12"/>
    <d v="1993-11-03T00:00:00"/>
    <x v="11"/>
    <n v="11"/>
    <x v="0"/>
    <n v="1300"/>
  </r>
  <r>
    <x v="12"/>
    <d v="1993-11-03T00:00:00"/>
    <x v="11"/>
    <n v="11"/>
    <x v="1"/>
    <n v="0"/>
  </r>
  <r>
    <x v="12"/>
    <d v="1993-11-03T00:00:00"/>
    <x v="11"/>
    <n v="11"/>
    <x v="2"/>
    <n v="3000"/>
  </r>
  <r>
    <x v="14"/>
    <d v="1993-11-16T00:00:00"/>
    <x v="11"/>
    <n v="11"/>
    <x v="0"/>
    <n v="8500"/>
  </r>
  <r>
    <x v="14"/>
    <d v="1993-11-16T00:00:00"/>
    <x v="11"/>
    <n v="11"/>
    <x v="1"/>
    <n v="0"/>
  </r>
  <r>
    <x v="14"/>
    <d v="1993-11-16T00:00:00"/>
    <x v="11"/>
    <n v="11"/>
    <x v="2"/>
    <n v="1400"/>
  </r>
  <r>
    <x v="12"/>
    <d v="1993-11-17T00:00:00"/>
    <x v="11"/>
    <n v="11"/>
    <x v="0"/>
    <n v="2900"/>
  </r>
  <r>
    <x v="12"/>
    <d v="1993-11-17T00:00:00"/>
    <x v="11"/>
    <n v="11"/>
    <x v="1"/>
    <n v="0"/>
  </r>
  <r>
    <x v="12"/>
    <d v="1993-11-17T00:00:00"/>
    <x v="11"/>
    <n v="11"/>
    <x v="2"/>
    <n v="800"/>
  </r>
  <r>
    <x v="10"/>
    <d v="1994-04-04T00:00:00"/>
    <x v="12"/>
    <n v="4"/>
    <x v="0"/>
    <n v="8000"/>
  </r>
  <r>
    <x v="10"/>
    <d v="1994-04-04T00:00:00"/>
    <x v="12"/>
    <n v="4"/>
    <x v="1"/>
    <n v="0"/>
  </r>
  <r>
    <x v="10"/>
    <d v="1994-04-04T00:00:00"/>
    <x v="12"/>
    <n v="4"/>
    <x v="2"/>
    <n v="1000"/>
  </r>
  <r>
    <x v="10"/>
    <d v="1994-04-06T00:00:00"/>
    <x v="12"/>
    <n v="4"/>
    <x v="0"/>
    <n v="35500"/>
  </r>
  <r>
    <x v="10"/>
    <d v="1994-04-06T00:00:00"/>
    <x v="12"/>
    <n v="4"/>
    <x v="1"/>
    <n v="0"/>
  </r>
  <r>
    <x v="10"/>
    <d v="1994-04-06T00:00:00"/>
    <x v="12"/>
    <n v="4"/>
    <x v="2"/>
    <n v="33900"/>
  </r>
  <r>
    <x v="2"/>
    <d v="1994-04-30T00:00:00"/>
    <x v="12"/>
    <n v="4"/>
    <x v="0"/>
    <n v="100"/>
  </r>
  <r>
    <x v="2"/>
    <d v="1994-04-30T00:00:00"/>
    <x v="12"/>
    <n v="4"/>
    <x v="1"/>
    <n v="100"/>
  </r>
  <r>
    <x v="2"/>
    <d v="1994-04-30T00:00:00"/>
    <x v="12"/>
    <n v="4"/>
    <x v="2"/>
    <n v="500"/>
  </r>
  <r>
    <x v="2"/>
    <d v="1994-05-02T00:00:00"/>
    <x v="12"/>
    <n v="5"/>
    <x v="0"/>
    <n v="200"/>
  </r>
  <r>
    <x v="2"/>
    <d v="1994-05-02T00:00:00"/>
    <x v="12"/>
    <n v="5"/>
    <x v="1"/>
    <n v="150"/>
  </r>
  <r>
    <x v="2"/>
    <d v="1994-05-02T00:00:00"/>
    <x v="12"/>
    <n v="5"/>
    <x v="2"/>
    <n v="2200"/>
  </r>
  <r>
    <x v="5"/>
    <d v="1994-05-03T00:00:00"/>
    <x v="12"/>
    <n v="5"/>
    <x v="0"/>
    <n v="800"/>
  </r>
  <r>
    <x v="5"/>
    <d v="1994-05-03T00:00:00"/>
    <x v="12"/>
    <n v="5"/>
    <x v="1"/>
    <n v="100"/>
  </r>
  <r>
    <x v="5"/>
    <d v="1994-05-03T00:00:00"/>
    <x v="12"/>
    <n v="5"/>
    <x v="2"/>
    <n v="3600"/>
  </r>
  <r>
    <x v="7"/>
    <d v="1994-05-09T00:00:00"/>
    <x v="12"/>
    <n v="5"/>
    <x v="0"/>
    <n v="0"/>
  </r>
  <r>
    <x v="7"/>
    <d v="1994-05-09T00:00:00"/>
    <x v="12"/>
    <n v="5"/>
    <x v="1"/>
    <n v="0"/>
  </r>
  <r>
    <x v="7"/>
    <d v="1994-05-09T00:00:00"/>
    <x v="12"/>
    <n v="5"/>
    <x v="2"/>
    <n v="12000"/>
  </r>
  <r>
    <x v="7"/>
    <d v="1994-05-10T00:00:00"/>
    <x v="12"/>
    <n v="5"/>
    <x v="0"/>
    <n v="0"/>
  </r>
  <r>
    <x v="7"/>
    <d v="1994-05-10T00:00:00"/>
    <x v="12"/>
    <n v="5"/>
    <x v="1"/>
    <n v="0"/>
  </r>
  <r>
    <x v="7"/>
    <d v="1994-05-10T00:00:00"/>
    <x v="12"/>
    <n v="5"/>
    <x v="2"/>
    <n v="400"/>
  </r>
  <r>
    <x v="5"/>
    <d v="1994-05-12T00:00:00"/>
    <x v="12"/>
    <n v="5"/>
    <x v="0"/>
    <n v="650"/>
  </r>
  <r>
    <x v="5"/>
    <d v="1994-05-12T00:00:00"/>
    <x v="12"/>
    <n v="5"/>
    <x v="1"/>
    <n v="100"/>
  </r>
  <r>
    <x v="5"/>
    <d v="1994-05-12T00:00:00"/>
    <x v="12"/>
    <n v="5"/>
    <x v="2"/>
    <n v="2900"/>
  </r>
  <r>
    <x v="0"/>
    <d v="1994-05-13T00:00:00"/>
    <x v="12"/>
    <n v="5"/>
    <x v="0"/>
    <n v="200"/>
  </r>
  <r>
    <x v="0"/>
    <d v="1994-05-13T00:00:00"/>
    <x v="12"/>
    <n v="5"/>
    <x v="1"/>
    <n v="0"/>
  </r>
  <r>
    <x v="0"/>
    <d v="1994-05-13T00:00:00"/>
    <x v="12"/>
    <n v="5"/>
    <x v="2"/>
    <n v="1600"/>
  </r>
  <r>
    <x v="5"/>
    <d v="1994-05-14T00:00:00"/>
    <x v="12"/>
    <n v="5"/>
    <x v="0"/>
    <n v="450"/>
  </r>
  <r>
    <x v="5"/>
    <d v="1994-05-14T00:00:00"/>
    <x v="12"/>
    <n v="5"/>
    <x v="1"/>
    <n v="250"/>
  </r>
  <r>
    <x v="5"/>
    <d v="1994-05-14T00:00:00"/>
    <x v="12"/>
    <n v="5"/>
    <x v="2"/>
    <n v="2250"/>
  </r>
  <r>
    <x v="7"/>
    <d v="1994-05-16T00:00:00"/>
    <x v="12"/>
    <n v="5"/>
    <x v="0"/>
    <n v="0"/>
  </r>
  <r>
    <x v="2"/>
    <d v="1994-05-16T00:00:00"/>
    <x v="12"/>
    <n v="5"/>
    <x v="0"/>
    <n v="250"/>
  </r>
  <r>
    <x v="7"/>
    <d v="1994-05-16T00:00:00"/>
    <x v="12"/>
    <n v="5"/>
    <x v="1"/>
    <n v="0"/>
  </r>
  <r>
    <x v="2"/>
    <d v="1994-05-16T00:00:00"/>
    <x v="12"/>
    <n v="5"/>
    <x v="1"/>
    <n v="200"/>
  </r>
  <r>
    <x v="7"/>
    <d v="1994-05-16T00:00:00"/>
    <x v="12"/>
    <n v="5"/>
    <x v="2"/>
    <n v="8000"/>
  </r>
  <r>
    <x v="2"/>
    <d v="1994-05-16T00:00:00"/>
    <x v="12"/>
    <n v="5"/>
    <x v="2"/>
    <n v="3450"/>
  </r>
  <r>
    <x v="7"/>
    <d v="1994-05-17T00:00:00"/>
    <x v="12"/>
    <n v="5"/>
    <x v="0"/>
    <n v="0"/>
  </r>
  <r>
    <x v="7"/>
    <d v="1994-05-17T00:00:00"/>
    <x v="12"/>
    <n v="5"/>
    <x v="1"/>
    <n v="0"/>
  </r>
  <r>
    <x v="7"/>
    <d v="1994-05-17T00:00:00"/>
    <x v="12"/>
    <n v="5"/>
    <x v="2"/>
    <n v="1000"/>
  </r>
  <r>
    <x v="0"/>
    <d v="1994-05-18T00:00:00"/>
    <x v="12"/>
    <n v="5"/>
    <x v="0"/>
    <n v="450"/>
  </r>
  <r>
    <x v="0"/>
    <d v="1994-05-18T00:00:00"/>
    <x v="12"/>
    <n v="5"/>
    <x v="1"/>
    <n v="200"/>
  </r>
  <r>
    <x v="0"/>
    <d v="1994-05-18T00:00:00"/>
    <x v="12"/>
    <n v="5"/>
    <x v="2"/>
    <n v="2850"/>
  </r>
  <r>
    <x v="0"/>
    <d v="1994-05-19T00:00:00"/>
    <x v="12"/>
    <n v="5"/>
    <x v="0"/>
    <n v="700"/>
  </r>
  <r>
    <x v="0"/>
    <d v="1994-05-19T00:00:00"/>
    <x v="12"/>
    <n v="5"/>
    <x v="1"/>
    <n v="100"/>
  </r>
  <r>
    <x v="0"/>
    <d v="1994-05-19T00:00:00"/>
    <x v="12"/>
    <n v="5"/>
    <x v="2"/>
    <n v="5100"/>
  </r>
  <r>
    <x v="5"/>
    <d v="1994-05-20T00:00:00"/>
    <x v="12"/>
    <n v="5"/>
    <x v="0"/>
    <n v="850"/>
  </r>
  <r>
    <x v="5"/>
    <d v="1994-05-20T00:00:00"/>
    <x v="12"/>
    <n v="5"/>
    <x v="1"/>
    <n v="250"/>
  </r>
  <r>
    <x v="5"/>
    <d v="1994-05-20T00:00:00"/>
    <x v="12"/>
    <n v="5"/>
    <x v="2"/>
    <n v="7200"/>
  </r>
  <r>
    <x v="5"/>
    <d v="1994-05-21T00:00:00"/>
    <x v="12"/>
    <n v="5"/>
    <x v="0"/>
    <n v="900"/>
  </r>
  <r>
    <x v="5"/>
    <d v="1994-05-21T00:00:00"/>
    <x v="12"/>
    <n v="5"/>
    <x v="1"/>
    <n v="300"/>
  </r>
  <r>
    <x v="5"/>
    <d v="1994-05-21T00:00:00"/>
    <x v="12"/>
    <n v="5"/>
    <x v="2"/>
    <n v="4400"/>
  </r>
  <r>
    <x v="5"/>
    <d v="1994-05-24T00:00:00"/>
    <x v="12"/>
    <n v="5"/>
    <x v="0"/>
    <n v="1200"/>
  </r>
  <r>
    <x v="5"/>
    <d v="1994-05-24T00:00:00"/>
    <x v="12"/>
    <n v="5"/>
    <x v="1"/>
    <n v="300"/>
  </r>
  <r>
    <x v="5"/>
    <d v="1994-05-24T00:00:00"/>
    <x v="12"/>
    <n v="5"/>
    <x v="2"/>
    <n v="6850"/>
  </r>
  <r>
    <x v="17"/>
    <d v="1994-09-19T00:00:00"/>
    <x v="12"/>
    <n v="9"/>
    <x v="0"/>
    <n v="10535"/>
  </r>
  <r>
    <x v="17"/>
    <d v="1994-09-19T00:00:00"/>
    <x v="12"/>
    <n v="9"/>
    <x v="1"/>
    <n v="0"/>
  </r>
  <r>
    <x v="17"/>
    <d v="1994-09-19T00:00:00"/>
    <x v="12"/>
    <n v="9"/>
    <x v="2"/>
    <n v="150"/>
  </r>
  <r>
    <x v="17"/>
    <d v="1994-09-26T00:00:00"/>
    <x v="12"/>
    <n v="9"/>
    <x v="0"/>
    <n v="10800"/>
  </r>
  <r>
    <x v="17"/>
    <d v="1994-09-26T00:00:00"/>
    <x v="12"/>
    <n v="9"/>
    <x v="1"/>
    <n v="0"/>
  </r>
  <r>
    <x v="17"/>
    <d v="1994-09-26T00:00:00"/>
    <x v="12"/>
    <n v="9"/>
    <x v="2"/>
    <n v="3500"/>
  </r>
  <r>
    <x v="17"/>
    <d v="1994-09-27T00:00:00"/>
    <x v="12"/>
    <n v="9"/>
    <x v="0"/>
    <n v="5100"/>
  </r>
  <r>
    <x v="17"/>
    <d v="1994-09-27T00:00:00"/>
    <x v="12"/>
    <n v="9"/>
    <x v="1"/>
    <n v="0"/>
  </r>
  <r>
    <x v="17"/>
    <d v="1994-09-27T00:00:00"/>
    <x v="12"/>
    <n v="9"/>
    <x v="2"/>
    <n v="6100"/>
  </r>
  <r>
    <x v="11"/>
    <d v="1994-10-03T00:00:00"/>
    <x v="12"/>
    <n v="10"/>
    <x v="0"/>
    <n v="6900"/>
  </r>
  <r>
    <x v="11"/>
    <d v="1994-10-03T00:00:00"/>
    <x v="12"/>
    <n v="10"/>
    <x v="1"/>
    <n v="0"/>
  </r>
  <r>
    <x v="11"/>
    <d v="1994-10-03T00:00:00"/>
    <x v="12"/>
    <n v="10"/>
    <x v="2"/>
    <n v="300"/>
  </r>
  <r>
    <x v="11"/>
    <d v="1994-10-04T00:00:00"/>
    <x v="12"/>
    <n v="10"/>
    <x v="0"/>
    <n v="12700"/>
  </r>
  <r>
    <x v="11"/>
    <d v="1994-10-04T00:00:00"/>
    <x v="12"/>
    <n v="10"/>
    <x v="1"/>
    <n v="0"/>
  </r>
  <r>
    <x v="11"/>
    <d v="1994-10-04T00:00:00"/>
    <x v="12"/>
    <n v="10"/>
    <x v="2"/>
    <n v="900"/>
  </r>
  <r>
    <x v="14"/>
    <d v="1994-10-05T00:00:00"/>
    <x v="12"/>
    <n v="10"/>
    <x v="0"/>
    <n v="3200"/>
  </r>
  <r>
    <x v="14"/>
    <d v="1994-10-05T00:00:00"/>
    <x v="12"/>
    <n v="10"/>
    <x v="1"/>
    <n v="0"/>
  </r>
  <r>
    <x v="14"/>
    <d v="1994-10-05T00:00:00"/>
    <x v="12"/>
    <n v="10"/>
    <x v="2"/>
    <n v="1300"/>
  </r>
  <r>
    <x v="17"/>
    <d v="1994-10-06T00:00:00"/>
    <x v="12"/>
    <n v="10"/>
    <x v="0"/>
    <n v="3800"/>
  </r>
  <r>
    <x v="17"/>
    <d v="1994-10-06T00:00:00"/>
    <x v="12"/>
    <n v="10"/>
    <x v="1"/>
    <n v="0"/>
  </r>
  <r>
    <x v="17"/>
    <d v="1994-10-06T00:00:00"/>
    <x v="12"/>
    <n v="10"/>
    <x v="2"/>
    <n v="240"/>
  </r>
  <r>
    <x v="7"/>
    <d v="1994-10-24T00:00:00"/>
    <x v="12"/>
    <n v="10"/>
    <x v="0"/>
    <n v="0"/>
  </r>
  <r>
    <x v="11"/>
    <d v="1994-10-24T00:00:00"/>
    <x v="12"/>
    <n v="10"/>
    <x v="0"/>
    <n v="16700"/>
  </r>
  <r>
    <x v="7"/>
    <d v="1994-10-24T00:00:00"/>
    <x v="12"/>
    <n v="10"/>
    <x v="1"/>
    <n v="0"/>
  </r>
  <r>
    <x v="11"/>
    <d v="1994-10-24T00:00:00"/>
    <x v="12"/>
    <n v="10"/>
    <x v="1"/>
    <n v="0"/>
  </r>
  <r>
    <x v="7"/>
    <d v="1994-10-24T00:00:00"/>
    <x v="12"/>
    <n v="10"/>
    <x v="2"/>
    <n v="22900"/>
  </r>
  <r>
    <x v="11"/>
    <d v="1994-10-24T00:00:00"/>
    <x v="12"/>
    <n v="10"/>
    <x v="2"/>
    <n v="1100"/>
  </r>
  <r>
    <x v="14"/>
    <d v="1994-10-26T00:00:00"/>
    <x v="12"/>
    <n v="10"/>
    <x v="0"/>
    <n v="4900"/>
  </r>
  <r>
    <x v="14"/>
    <d v="1994-10-26T00:00:00"/>
    <x v="12"/>
    <n v="10"/>
    <x v="1"/>
    <n v="0"/>
  </r>
  <r>
    <x v="14"/>
    <d v="1994-10-26T00:00:00"/>
    <x v="12"/>
    <n v="10"/>
    <x v="2"/>
    <n v="1300"/>
  </r>
  <r>
    <x v="11"/>
    <d v="1994-10-27T00:00:00"/>
    <x v="12"/>
    <n v="10"/>
    <x v="0"/>
    <n v="13400"/>
  </r>
  <r>
    <x v="11"/>
    <d v="1994-10-27T00:00:00"/>
    <x v="12"/>
    <n v="10"/>
    <x v="1"/>
    <n v="0"/>
  </r>
  <r>
    <x v="11"/>
    <d v="1994-10-27T00:00:00"/>
    <x v="12"/>
    <n v="10"/>
    <x v="2"/>
    <n v="1300"/>
  </r>
  <r>
    <x v="7"/>
    <d v="1994-10-31T00:00:00"/>
    <x v="12"/>
    <n v="10"/>
    <x v="0"/>
    <n v="0"/>
  </r>
  <r>
    <x v="7"/>
    <d v="1994-10-31T00:00:00"/>
    <x v="12"/>
    <n v="10"/>
    <x v="1"/>
    <n v="0"/>
  </r>
  <r>
    <x v="7"/>
    <d v="1994-10-31T00:00:00"/>
    <x v="12"/>
    <n v="10"/>
    <x v="2"/>
    <n v="4700"/>
  </r>
  <r>
    <x v="7"/>
    <d v="1994-11-01T00:00:00"/>
    <x v="12"/>
    <n v="11"/>
    <x v="0"/>
    <n v="0"/>
  </r>
  <r>
    <x v="7"/>
    <d v="1994-11-01T00:00:00"/>
    <x v="12"/>
    <n v="11"/>
    <x v="1"/>
    <n v="0"/>
  </r>
  <r>
    <x v="7"/>
    <d v="1994-11-01T00:00:00"/>
    <x v="12"/>
    <n v="11"/>
    <x v="2"/>
    <n v="4300"/>
  </r>
  <r>
    <x v="7"/>
    <d v="1994-11-02T00:00:00"/>
    <x v="12"/>
    <n v="11"/>
    <x v="0"/>
    <n v="0"/>
  </r>
  <r>
    <x v="7"/>
    <d v="1994-11-02T00:00:00"/>
    <x v="12"/>
    <n v="11"/>
    <x v="1"/>
    <n v="0"/>
  </r>
  <r>
    <x v="7"/>
    <d v="1994-11-02T00:00:00"/>
    <x v="12"/>
    <n v="11"/>
    <x v="2"/>
    <n v="3500"/>
  </r>
  <r>
    <x v="7"/>
    <d v="1994-11-07T00:00:00"/>
    <x v="12"/>
    <n v="11"/>
    <x v="0"/>
    <n v="0"/>
  </r>
  <r>
    <x v="7"/>
    <d v="1994-11-07T00:00:00"/>
    <x v="12"/>
    <n v="11"/>
    <x v="1"/>
    <n v="0"/>
  </r>
  <r>
    <x v="7"/>
    <d v="1994-11-07T00:00:00"/>
    <x v="12"/>
    <n v="11"/>
    <x v="2"/>
    <n v="8500"/>
  </r>
  <r>
    <x v="7"/>
    <d v="1994-11-08T00:00:00"/>
    <x v="12"/>
    <n v="11"/>
    <x v="0"/>
    <n v="0"/>
  </r>
  <r>
    <x v="6"/>
    <d v="1994-11-08T00:00:00"/>
    <x v="12"/>
    <n v="11"/>
    <x v="0"/>
    <n v="400"/>
  </r>
  <r>
    <x v="4"/>
    <d v="1994-11-08T00:00:00"/>
    <x v="12"/>
    <n v="11"/>
    <x v="0"/>
    <n v="100"/>
  </r>
  <r>
    <x v="7"/>
    <d v="1994-11-08T00:00:00"/>
    <x v="12"/>
    <n v="11"/>
    <x v="1"/>
    <n v="0"/>
  </r>
  <r>
    <x v="6"/>
    <d v="1994-11-08T00:00:00"/>
    <x v="12"/>
    <n v="11"/>
    <x v="1"/>
    <n v="0"/>
  </r>
  <r>
    <x v="4"/>
    <d v="1994-11-08T00:00:00"/>
    <x v="12"/>
    <n v="11"/>
    <x v="1"/>
    <n v="0"/>
  </r>
  <r>
    <x v="7"/>
    <d v="1994-11-08T00:00:00"/>
    <x v="12"/>
    <n v="11"/>
    <x v="2"/>
    <n v="17800"/>
  </r>
  <r>
    <x v="6"/>
    <d v="1994-11-08T00:00:00"/>
    <x v="12"/>
    <n v="11"/>
    <x v="2"/>
    <n v="13000"/>
  </r>
  <r>
    <x v="4"/>
    <d v="1994-11-08T00:00:00"/>
    <x v="12"/>
    <n v="11"/>
    <x v="2"/>
    <n v="1000"/>
  </r>
  <r>
    <x v="4"/>
    <d v="1994-11-09T00:00:00"/>
    <x v="12"/>
    <n v="11"/>
    <x v="0"/>
    <n v="4300"/>
  </r>
  <r>
    <x v="4"/>
    <d v="1994-11-09T00:00:00"/>
    <x v="12"/>
    <n v="11"/>
    <x v="1"/>
    <n v="0"/>
  </r>
  <r>
    <x v="4"/>
    <d v="1994-11-09T00:00:00"/>
    <x v="12"/>
    <n v="11"/>
    <x v="2"/>
    <n v="1300"/>
  </r>
  <r>
    <x v="6"/>
    <d v="1994-11-10T00:00:00"/>
    <x v="12"/>
    <n v="11"/>
    <x v="0"/>
    <n v="5000"/>
  </r>
  <r>
    <x v="11"/>
    <d v="1994-11-10T00:00:00"/>
    <x v="12"/>
    <n v="11"/>
    <x v="0"/>
    <n v="8800"/>
  </r>
  <r>
    <x v="6"/>
    <d v="1994-11-10T00:00:00"/>
    <x v="12"/>
    <n v="11"/>
    <x v="1"/>
    <n v="500"/>
  </r>
  <r>
    <x v="11"/>
    <d v="1994-11-10T00:00:00"/>
    <x v="12"/>
    <n v="11"/>
    <x v="1"/>
    <n v="0"/>
  </r>
  <r>
    <x v="6"/>
    <d v="1994-11-10T00:00:00"/>
    <x v="12"/>
    <n v="11"/>
    <x v="2"/>
    <n v="15000"/>
  </r>
  <r>
    <x v="11"/>
    <d v="1994-11-10T00:00:00"/>
    <x v="12"/>
    <n v="11"/>
    <x v="2"/>
    <n v="22750"/>
  </r>
  <r>
    <x v="6"/>
    <d v="1994-11-14T00:00:00"/>
    <x v="12"/>
    <n v="11"/>
    <x v="0"/>
    <n v="700"/>
  </r>
  <r>
    <x v="6"/>
    <d v="1994-11-14T00:00:00"/>
    <x v="12"/>
    <n v="11"/>
    <x v="1"/>
    <n v="50"/>
  </r>
  <r>
    <x v="6"/>
    <d v="1994-11-14T00:00:00"/>
    <x v="12"/>
    <n v="11"/>
    <x v="2"/>
    <n v="3000"/>
  </r>
  <r>
    <x v="6"/>
    <d v="1994-11-16T00:00:00"/>
    <x v="12"/>
    <n v="11"/>
    <x v="0"/>
    <n v="0"/>
  </r>
  <r>
    <x v="6"/>
    <d v="1994-11-16T00:00:00"/>
    <x v="12"/>
    <n v="11"/>
    <x v="1"/>
    <n v="0"/>
  </r>
  <r>
    <x v="6"/>
    <d v="1994-11-16T00:00:00"/>
    <x v="12"/>
    <n v="11"/>
    <x v="2"/>
    <n v="0"/>
  </r>
  <r>
    <x v="6"/>
    <d v="1994-11-19T00:00:00"/>
    <x v="12"/>
    <n v="11"/>
    <x v="0"/>
    <n v="3000"/>
  </r>
  <r>
    <x v="6"/>
    <d v="1994-11-19T00:00:00"/>
    <x v="12"/>
    <n v="11"/>
    <x v="1"/>
    <n v="100"/>
  </r>
  <r>
    <x v="6"/>
    <d v="1994-11-19T00:00:00"/>
    <x v="12"/>
    <n v="11"/>
    <x v="2"/>
    <n v="6000"/>
  </r>
  <r>
    <x v="10"/>
    <d v="1995-03-27T00:00:00"/>
    <x v="13"/>
    <n v="3"/>
    <x v="0"/>
    <n v="600"/>
  </r>
  <r>
    <x v="10"/>
    <d v="1995-03-27T00:00:00"/>
    <x v="13"/>
    <n v="3"/>
    <x v="1"/>
    <n v="0"/>
  </r>
  <r>
    <x v="10"/>
    <d v="1995-03-27T00:00:00"/>
    <x v="13"/>
    <n v="3"/>
    <x v="2"/>
    <n v="1400"/>
  </r>
  <r>
    <x v="17"/>
    <d v="1995-03-28T00:00:00"/>
    <x v="13"/>
    <n v="3"/>
    <x v="0"/>
    <n v="7000"/>
  </r>
  <r>
    <x v="17"/>
    <d v="1995-03-28T00:00:00"/>
    <x v="13"/>
    <n v="3"/>
    <x v="1"/>
    <n v="0"/>
  </r>
  <r>
    <x v="17"/>
    <d v="1995-03-28T00:00:00"/>
    <x v="13"/>
    <n v="3"/>
    <x v="2"/>
    <n v="1500"/>
  </r>
  <r>
    <x v="12"/>
    <d v="1995-04-03T00:00:00"/>
    <x v="13"/>
    <n v="4"/>
    <x v="0"/>
    <n v="810"/>
  </r>
  <r>
    <x v="12"/>
    <d v="1995-04-03T00:00:00"/>
    <x v="13"/>
    <n v="4"/>
    <x v="1"/>
    <n v="0"/>
  </r>
  <r>
    <x v="12"/>
    <d v="1995-04-03T00:00:00"/>
    <x v="13"/>
    <n v="4"/>
    <x v="2"/>
    <s v="."/>
  </r>
  <r>
    <x v="11"/>
    <d v="1995-04-04T00:00:00"/>
    <x v="13"/>
    <n v="4"/>
    <x v="0"/>
    <n v="3000"/>
  </r>
  <r>
    <x v="11"/>
    <d v="1995-04-04T00:00:00"/>
    <x v="13"/>
    <n v="4"/>
    <x v="1"/>
    <n v="0"/>
  </r>
  <r>
    <x v="11"/>
    <d v="1995-04-04T00:00:00"/>
    <x v="13"/>
    <n v="4"/>
    <x v="2"/>
    <n v="160"/>
  </r>
  <r>
    <x v="10"/>
    <d v="1995-04-05T00:00:00"/>
    <x v="13"/>
    <n v="4"/>
    <x v="0"/>
    <n v="10620"/>
  </r>
  <r>
    <x v="10"/>
    <d v="1995-04-05T00:00:00"/>
    <x v="13"/>
    <n v="4"/>
    <x v="1"/>
    <n v="0"/>
  </r>
  <r>
    <x v="10"/>
    <d v="1995-04-05T00:00:00"/>
    <x v="13"/>
    <n v="4"/>
    <x v="2"/>
    <n v="1780"/>
  </r>
  <r>
    <x v="10"/>
    <d v="1995-04-06T00:00:00"/>
    <x v="13"/>
    <n v="4"/>
    <x v="0"/>
    <n v="21540"/>
  </r>
  <r>
    <x v="10"/>
    <d v="1995-04-06T00:00:00"/>
    <x v="13"/>
    <n v="4"/>
    <x v="1"/>
    <n v="0"/>
  </r>
  <r>
    <x v="10"/>
    <d v="1995-04-06T00:00:00"/>
    <x v="13"/>
    <n v="4"/>
    <x v="2"/>
    <n v="14450"/>
  </r>
  <r>
    <x v="7"/>
    <d v="1995-05-01T00:00:00"/>
    <x v="13"/>
    <n v="5"/>
    <x v="0"/>
    <n v="0"/>
  </r>
  <r>
    <x v="7"/>
    <d v="1995-05-01T00:00:00"/>
    <x v="13"/>
    <n v="5"/>
    <x v="1"/>
    <n v="0"/>
  </r>
  <r>
    <x v="7"/>
    <d v="1995-05-01T00:00:00"/>
    <x v="13"/>
    <n v="5"/>
    <x v="2"/>
    <n v="200"/>
  </r>
  <r>
    <x v="7"/>
    <d v="1995-05-02T00:00:00"/>
    <x v="13"/>
    <n v="5"/>
    <x v="0"/>
    <n v="0"/>
  </r>
  <r>
    <x v="7"/>
    <d v="1995-05-02T00:00:00"/>
    <x v="13"/>
    <n v="5"/>
    <x v="1"/>
    <n v="0"/>
  </r>
  <r>
    <x v="7"/>
    <d v="1995-05-02T00:00:00"/>
    <x v="13"/>
    <n v="5"/>
    <x v="2"/>
    <n v="600"/>
  </r>
  <r>
    <x v="2"/>
    <d v="1995-05-16T00:00:00"/>
    <x v="13"/>
    <n v="5"/>
    <x v="0"/>
    <n v="0"/>
  </r>
  <r>
    <x v="2"/>
    <d v="1995-05-16T00:00:00"/>
    <x v="13"/>
    <n v="5"/>
    <x v="1"/>
    <n v="0"/>
  </r>
  <r>
    <x v="2"/>
    <d v="1995-05-16T00:00:00"/>
    <x v="13"/>
    <n v="5"/>
    <x v="2"/>
    <n v="14600"/>
  </r>
  <r>
    <x v="2"/>
    <d v="1995-05-17T00:00:00"/>
    <x v="13"/>
    <n v="5"/>
    <x v="0"/>
    <n v="350"/>
  </r>
  <r>
    <x v="2"/>
    <d v="1995-05-17T00:00:00"/>
    <x v="13"/>
    <n v="5"/>
    <x v="1"/>
    <n v="0"/>
  </r>
  <r>
    <x v="2"/>
    <d v="1995-05-17T00:00:00"/>
    <x v="13"/>
    <n v="5"/>
    <x v="2"/>
    <n v="4200"/>
  </r>
  <r>
    <x v="2"/>
    <d v="1995-05-18T00:00:00"/>
    <x v="13"/>
    <n v="5"/>
    <x v="0"/>
    <n v="650"/>
  </r>
  <r>
    <x v="2"/>
    <d v="1995-05-18T00:00:00"/>
    <x v="13"/>
    <n v="5"/>
    <x v="1"/>
    <n v="0"/>
  </r>
  <r>
    <x v="2"/>
    <d v="1995-05-18T00:00:00"/>
    <x v="13"/>
    <n v="5"/>
    <x v="2"/>
    <n v="900"/>
  </r>
  <r>
    <x v="2"/>
    <d v="1995-05-19T00:00:00"/>
    <x v="13"/>
    <n v="5"/>
    <x v="0"/>
    <n v="300"/>
  </r>
  <r>
    <x v="2"/>
    <d v="1995-05-19T00:00:00"/>
    <x v="13"/>
    <n v="5"/>
    <x v="0"/>
    <n v="0"/>
  </r>
  <r>
    <x v="2"/>
    <d v="1995-05-19T00:00:00"/>
    <x v="13"/>
    <n v="5"/>
    <x v="1"/>
    <n v="0"/>
  </r>
  <r>
    <x v="2"/>
    <d v="1995-05-19T00:00:00"/>
    <x v="13"/>
    <n v="5"/>
    <x v="1"/>
    <n v="0"/>
  </r>
  <r>
    <x v="2"/>
    <d v="1995-05-19T00:00:00"/>
    <x v="13"/>
    <n v="5"/>
    <x v="2"/>
    <n v="2200"/>
  </r>
  <r>
    <x v="2"/>
    <d v="1995-05-19T00:00:00"/>
    <x v="13"/>
    <n v="5"/>
    <x v="2"/>
    <n v="1700"/>
  </r>
  <r>
    <x v="5"/>
    <d v="1995-05-20T00:00:00"/>
    <x v="13"/>
    <n v="5"/>
    <x v="0"/>
    <n v="100"/>
  </r>
  <r>
    <x v="5"/>
    <d v="1995-05-20T00:00:00"/>
    <x v="13"/>
    <n v="5"/>
    <x v="1"/>
    <n v="100"/>
  </r>
  <r>
    <x v="5"/>
    <d v="1995-05-20T00:00:00"/>
    <x v="13"/>
    <n v="5"/>
    <x v="2"/>
    <n v="3800"/>
  </r>
  <r>
    <x v="5"/>
    <d v="1995-05-25T00:00:00"/>
    <x v="13"/>
    <n v="5"/>
    <x v="0"/>
    <n v="500"/>
  </r>
  <r>
    <x v="5"/>
    <d v="1995-05-25T00:00:00"/>
    <x v="13"/>
    <n v="5"/>
    <x v="1"/>
    <n v="250"/>
  </r>
  <r>
    <x v="5"/>
    <d v="1995-05-25T00:00:00"/>
    <x v="13"/>
    <n v="5"/>
    <x v="2"/>
    <n v="7600"/>
  </r>
  <r>
    <x v="16"/>
    <d v="1995-05-31T00:00:00"/>
    <x v="13"/>
    <n v="5"/>
    <x v="0"/>
    <n v="1000"/>
  </r>
  <r>
    <x v="16"/>
    <d v="1995-05-31T00:00:00"/>
    <x v="13"/>
    <n v="5"/>
    <x v="1"/>
    <n v="0"/>
  </r>
  <r>
    <x v="16"/>
    <d v="1995-05-31T00:00:00"/>
    <x v="13"/>
    <n v="5"/>
    <x v="2"/>
    <n v="1600"/>
  </r>
  <r>
    <x v="2"/>
    <d v="1995-06-01T00:00:00"/>
    <x v="13"/>
    <n v="6"/>
    <x v="0"/>
    <n v="400"/>
  </r>
  <r>
    <x v="2"/>
    <d v="1995-06-01T00:00:00"/>
    <x v="13"/>
    <n v="6"/>
    <x v="1"/>
    <n v="450"/>
  </r>
  <r>
    <x v="2"/>
    <d v="1995-06-01T00:00:00"/>
    <x v="13"/>
    <n v="6"/>
    <x v="2"/>
    <n v="4100"/>
  </r>
  <r>
    <x v="2"/>
    <d v="1995-06-02T00:00:00"/>
    <x v="13"/>
    <n v="6"/>
    <x v="0"/>
    <n v="5600"/>
  </r>
  <r>
    <x v="2"/>
    <d v="1995-06-02T00:00:00"/>
    <x v="13"/>
    <n v="6"/>
    <x v="1"/>
    <n v="1400"/>
  </r>
  <r>
    <x v="2"/>
    <d v="1995-06-02T00:00:00"/>
    <x v="13"/>
    <n v="6"/>
    <x v="2"/>
    <n v="8100"/>
  </r>
  <r>
    <x v="16"/>
    <d v="1995-06-05T00:00:00"/>
    <x v="13"/>
    <n v="6"/>
    <x v="0"/>
    <n v="200"/>
  </r>
  <r>
    <x v="16"/>
    <d v="1995-06-05T00:00:00"/>
    <x v="13"/>
    <n v="6"/>
    <x v="1"/>
    <n v="100"/>
  </r>
  <r>
    <x v="16"/>
    <d v="1995-06-05T00:00:00"/>
    <x v="13"/>
    <n v="6"/>
    <x v="2"/>
    <n v="14600"/>
  </r>
  <r>
    <x v="2"/>
    <d v="1995-06-07T00:00:00"/>
    <x v="13"/>
    <n v="6"/>
    <x v="0"/>
    <n v="400"/>
  </r>
  <r>
    <x v="2"/>
    <d v="1995-06-07T00:00:00"/>
    <x v="13"/>
    <n v="6"/>
    <x v="1"/>
    <n v="100"/>
  </r>
  <r>
    <x v="2"/>
    <d v="1995-06-07T00:00:00"/>
    <x v="13"/>
    <n v="6"/>
    <x v="2"/>
    <n v="17200"/>
  </r>
  <r>
    <x v="2"/>
    <d v="1995-06-13T00:00:00"/>
    <x v="13"/>
    <n v="6"/>
    <x v="0"/>
    <n v="0"/>
  </r>
  <r>
    <x v="2"/>
    <d v="1995-06-13T00:00:00"/>
    <x v="13"/>
    <n v="6"/>
    <x v="1"/>
    <n v="0"/>
  </r>
  <r>
    <x v="2"/>
    <d v="1995-06-13T00:00:00"/>
    <x v="13"/>
    <n v="6"/>
    <x v="2"/>
    <n v="300"/>
  </r>
  <r>
    <x v="2"/>
    <d v="1995-06-15T00:00:00"/>
    <x v="13"/>
    <n v="6"/>
    <x v="0"/>
    <n v="700"/>
  </r>
  <r>
    <x v="2"/>
    <d v="1995-06-15T00:00:00"/>
    <x v="13"/>
    <n v="6"/>
    <x v="1"/>
    <n v="100"/>
  </r>
  <r>
    <x v="2"/>
    <d v="1995-06-15T00:00:00"/>
    <x v="13"/>
    <n v="6"/>
    <x v="2"/>
    <n v="4200"/>
  </r>
  <r>
    <x v="10"/>
    <d v="1995-09-19T00:00:00"/>
    <x v="13"/>
    <n v="9"/>
    <x v="0"/>
    <n v="2100"/>
  </r>
  <r>
    <x v="10"/>
    <d v="1995-09-19T00:00:00"/>
    <x v="13"/>
    <n v="9"/>
    <x v="1"/>
    <n v="0"/>
  </r>
  <r>
    <x v="10"/>
    <d v="1995-09-19T00:00:00"/>
    <x v="13"/>
    <n v="9"/>
    <x v="2"/>
    <n v="5900"/>
  </r>
  <r>
    <x v="17"/>
    <d v="1995-09-20T00:00:00"/>
    <x v="13"/>
    <n v="9"/>
    <x v="0"/>
    <n v="4900"/>
  </r>
  <r>
    <x v="17"/>
    <d v="1995-09-20T00:00:00"/>
    <x v="13"/>
    <n v="9"/>
    <x v="1"/>
    <n v="0"/>
  </r>
  <r>
    <x v="17"/>
    <d v="1995-09-20T00:00:00"/>
    <x v="13"/>
    <n v="9"/>
    <x v="2"/>
    <n v="5600"/>
  </r>
  <r>
    <x v="17"/>
    <d v="1995-09-21T00:00:00"/>
    <x v="13"/>
    <n v="9"/>
    <x v="0"/>
    <n v="7600"/>
  </r>
  <r>
    <x v="17"/>
    <d v="1995-09-21T00:00:00"/>
    <x v="13"/>
    <n v="9"/>
    <x v="1"/>
    <n v="0"/>
  </r>
  <r>
    <x v="17"/>
    <d v="1995-09-21T00:00:00"/>
    <x v="13"/>
    <n v="9"/>
    <x v="2"/>
    <n v="9400"/>
  </r>
  <r>
    <x v="14"/>
    <d v="1995-09-26T00:00:00"/>
    <x v="13"/>
    <n v="9"/>
    <x v="0"/>
    <n v="450"/>
  </r>
  <r>
    <x v="14"/>
    <d v="1995-09-26T00:00:00"/>
    <x v="13"/>
    <n v="9"/>
    <x v="1"/>
    <n v="0"/>
  </r>
  <r>
    <x v="14"/>
    <d v="1995-09-26T00:00:00"/>
    <x v="13"/>
    <n v="9"/>
    <x v="2"/>
    <n v="4200"/>
  </r>
  <r>
    <x v="14"/>
    <d v="1995-09-27T00:00:00"/>
    <x v="13"/>
    <n v="9"/>
    <x v="0"/>
    <n v="13250"/>
  </r>
  <r>
    <x v="14"/>
    <d v="1995-09-27T00:00:00"/>
    <x v="13"/>
    <n v="9"/>
    <x v="1"/>
    <n v="0"/>
  </r>
  <r>
    <x v="14"/>
    <d v="1995-09-27T00:00:00"/>
    <x v="13"/>
    <n v="9"/>
    <x v="2"/>
    <n v="3200"/>
  </r>
  <r>
    <x v="12"/>
    <d v="1995-09-28T00:00:00"/>
    <x v="13"/>
    <n v="9"/>
    <x v="0"/>
    <n v="200"/>
  </r>
  <r>
    <x v="12"/>
    <d v="1995-09-28T00:00:00"/>
    <x v="13"/>
    <n v="9"/>
    <x v="1"/>
    <n v="0"/>
  </r>
  <r>
    <x v="12"/>
    <d v="1995-09-28T00:00:00"/>
    <x v="13"/>
    <n v="9"/>
    <x v="2"/>
    <n v="5200"/>
  </r>
  <r>
    <x v="11"/>
    <d v="1995-10-04T00:00:00"/>
    <x v="13"/>
    <n v="10"/>
    <x v="0"/>
    <n v="7200"/>
  </r>
  <r>
    <x v="11"/>
    <d v="1995-10-04T00:00:00"/>
    <x v="13"/>
    <n v="10"/>
    <x v="1"/>
    <n v="0"/>
  </r>
  <r>
    <x v="11"/>
    <d v="1995-10-04T00:00:00"/>
    <x v="13"/>
    <n v="10"/>
    <x v="2"/>
    <n v="4000"/>
  </r>
  <r>
    <x v="12"/>
    <d v="1995-10-05T00:00:00"/>
    <x v="13"/>
    <n v="10"/>
    <x v="0"/>
    <n v="200"/>
  </r>
  <r>
    <x v="12"/>
    <d v="1995-10-05T00:00:00"/>
    <x v="13"/>
    <n v="10"/>
    <x v="1"/>
    <n v="0"/>
  </r>
  <r>
    <x v="12"/>
    <d v="1995-10-05T00:00:00"/>
    <x v="13"/>
    <n v="10"/>
    <x v="2"/>
    <n v="300"/>
  </r>
  <r>
    <x v="7"/>
    <d v="1995-10-23T00:00:00"/>
    <x v="13"/>
    <n v="10"/>
    <x v="0"/>
    <n v="0"/>
  </r>
  <r>
    <x v="7"/>
    <d v="1995-10-23T00:00:00"/>
    <x v="13"/>
    <n v="10"/>
    <x v="1"/>
    <n v="0"/>
  </r>
  <r>
    <x v="7"/>
    <d v="1995-10-23T00:00:00"/>
    <x v="13"/>
    <n v="10"/>
    <x v="2"/>
    <n v="5200"/>
  </r>
  <r>
    <x v="7"/>
    <d v="1995-10-24T00:00:00"/>
    <x v="13"/>
    <n v="10"/>
    <x v="0"/>
    <n v="0"/>
  </r>
  <r>
    <x v="11"/>
    <d v="1995-10-24T00:00:00"/>
    <x v="13"/>
    <n v="10"/>
    <x v="0"/>
    <n v="9900"/>
  </r>
  <r>
    <x v="7"/>
    <d v="1995-10-24T00:00:00"/>
    <x v="13"/>
    <n v="10"/>
    <x v="1"/>
    <n v="0"/>
  </r>
  <r>
    <x v="11"/>
    <d v="1995-10-24T00:00:00"/>
    <x v="13"/>
    <n v="10"/>
    <x v="1"/>
    <n v="0"/>
  </r>
  <r>
    <x v="7"/>
    <d v="1995-10-24T00:00:00"/>
    <x v="13"/>
    <n v="10"/>
    <x v="2"/>
    <n v="21800"/>
  </r>
  <r>
    <x v="11"/>
    <d v="1995-10-24T00:00:00"/>
    <x v="13"/>
    <n v="10"/>
    <x v="2"/>
    <n v="5400"/>
  </r>
  <r>
    <x v="11"/>
    <d v="1995-10-25T00:00:00"/>
    <x v="13"/>
    <n v="10"/>
    <x v="0"/>
    <n v="14300"/>
  </r>
  <r>
    <x v="11"/>
    <d v="1995-10-25T00:00:00"/>
    <x v="13"/>
    <n v="10"/>
    <x v="1"/>
    <n v="0"/>
  </r>
  <r>
    <x v="11"/>
    <d v="1995-10-25T00:00:00"/>
    <x v="13"/>
    <n v="10"/>
    <x v="2"/>
    <n v="25540"/>
  </r>
  <r>
    <x v="18"/>
    <d v="1995-10-30T00:00:00"/>
    <x v="13"/>
    <n v="10"/>
    <x v="0"/>
    <n v="0"/>
  </r>
  <r>
    <x v="18"/>
    <d v="1995-10-30T00:00:00"/>
    <x v="13"/>
    <n v="10"/>
    <x v="1"/>
    <n v="0"/>
  </r>
  <r>
    <x v="18"/>
    <d v="1995-10-30T00:00:00"/>
    <x v="13"/>
    <n v="10"/>
    <x v="2"/>
    <n v="1900"/>
  </r>
  <r>
    <x v="7"/>
    <d v="1995-10-31T00:00:00"/>
    <x v="13"/>
    <n v="10"/>
    <x v="0"/>
    <n v="0"/>
  </r>
  <r>
    <x v="7"/>
    <d v="1995-10-31T00:00:00"/>
    <x v="13"/>
    <n v="10"/>
    <x v="1"/>
    <n v="0"/>
  </r>
  <r>
    <x v="7"/>
    <d v="1995-10-31T00:00:00"/>
    <x v="13"/>
    <n v="10"/>
    <x v="2"/>
    <n v="8500"/>
  </r>
  <r>
    <x v="14"/>
    <d v="1995-11-01T00:00:00"/>
    <x v="13"/>
    <n v="11"/>
    <x v="0"/>
    <n v="2630"/>
  </r>
  <r>
    <x v="14"/>
    <d v="1995-11-01T00:00:00"/>
    <x v="13"/>
    <n v="11"/>
    <x v="1"/>
    <n v="0"/>
  </r>
  <r>
    <x v="14"/>
    <d v="1995-11-01T00:00:00"/>
    <x v="13"/>
    <n v="11"/>
    <x v="2"/>
    <n v="9600"/>
  </r>
  <r>
    <x v="11"/>
    <d v="1995-11-03T00:00:00"/>
    <x v="13"/>
    <n v="11"/>
    <x v="0"/>
    <n v="1300"/>
  </r>
  <r>
    <x v="11"/>
    <d v="1995-11-03T00:00:00"/>
    <x v="13"/>
    <n v="11"/>
    <x v="1"/>
    <n v="0"/>
  </r>
  <r>
    <x v="11"/>
    <d v="1995-11-03T00:00:00"/>
    <x v="13"/>
    <n v="11"/>
    <x v="2"/>
    <n v="300"/>
  </r>
  <r>
    <x v="4"/>
    <d v="1996-03-26T00:00:00"/>
    <x v="14"/>
    <n v="3"/>
    <x v="0"/>
    <n v="0"/>
  </r>
  <r>
    <x v="4"/>
    <d v="1996-03-26T00:00:00"/>
    <x v="14"/>
    <n v="3"/>
    <x v="1"/>
    <n v="50"/>
  </r>
  <r>
    <x v="4"/>
    <d v="1996-03-26T00:00:00"/>
    <x v="14"/>
    <n v="3"/>
    <x v="2"/>
    <n v="3500"/>
  </r>
  <r>
    <x v="10"/>
    <d v="1996-04-08T00:00:00"/>
    <x v="14"/>
    <n v="4"/>
    <x v="0"/>
    <n v="19200"/>
  </r>
  <r>
    <x v="10"/>
    <d v="1996-04-08T00:00:00"/>
    <x v="14"/>
    <n v="4"/>
    <x v="1"/>
    <n v="0"/>
  </r>
  <r>
    <x v="10"/>
    <d v="1996-04-08T00:00:00"/>
    <x v="14"/>
    <n v="4"/>
    <x v="2"/>
    <n v="12700"/>
  </r>
  <r>
    <x v="10"/>
    <d v="1996-04-09T00:00:00"/>
    <x v="14"/>
    <n v="4"/>
    <x v="0"/>
    <n v="11050"/>
  </r>
  <r>
    <x v="10"/>
    <d v="1996-04-09T00:00:00"/>
    <x v="14"/>
    <n v="4"/>
    <x v="1"/>
    <n v="0"/>
  </r>
  <r>
    <x v="10"/>
    <d v="1996-04-09T00:00:00"/>
    <x v="14"/>
    <n v="4"/>
    <x v="2"/>
    <n v="8500"/>
  </r>
  <r>
    <x v="4"/>
    <d v="1996-04-10T00:00:00"/>
    <x v="14"/>
    <n v="4"/>
    <x v="0"/>
    <n v="44000"/>
  </r>
  <r>
    <x v="4"/>
    <d v="1996-04-10T00:00:00"/>
    <x v="14"/>
    <n v="4"/>
    <x v="1"/>
    <n v="500"/>
  </r>
  <r>
    <x v="4"/>
    <d v="1996-04-10T00:00:00"/>
    <x v="14"/>
    <n v="4"/>
    <x v="2"/>
    <n v="4500"/>
  </r>
  <r>
    <x v="13"/>
    <d v="1996-04-20T00:00:00"/>
    <x v="14"/>
    <n v="4"/>
    <x v="0"/>
    <n v="1400"/>
  </r>
  <r>
    <x v="13"/>
    <d v="1996-04-20T00:00:00"/>
    <x v="14"/>
    <n v="4"/>
    <x v="1"/>
    <n v="0"/>
  </r>
  <r>
    <x v="13"/>
    <d v="1996-04-20T00:00:00"/>
    <x v="14"/>
    <n v="4"/>
    <x v="2"/>
    <n v="1500"/>
  </r>
  <r>
    <x v="13"/>
    <d v="1996-04-21T00:00:00"/>
    <x v="14"/>
    <n v="4"/>
    <x v="0"/>
    <n v="0"/>
  </r>
  <r>
    <x v="13"/>
    <d v="1996-04-21T00:00:00"/>
    <x v="14"/>
    <n v="4"/>
    <x v="1"/>
    <n v="0"/>
  </r>
  <r>
    <x v="13"/>
    <d v="1996-04-21T00:00:00"/>
    <x v="14"/>
    <n v="4"/>
    <x v="2"/>
    <n v="0"/>
  </r>
  <r>
    <x v="2"/>
    <d v="1996-04-24T00:00:00"/>
    <x v="14"/>
    <n v="4"/>
    <x v="0"/>
    <n v="0"/>
  </r>
  <r>
    <x v="2"/>
    <d v="1996-04-24T00:00:00"/>
    <x v="14"/>
    <n v="4"/>
    <x v="1"/>
    <n v="200"/>
  </r>
  <r>
    <x v="2"/>
    <d v="1996-04-24T00:00:00"/>
    <x v="14"/>
    <n v="4"/>
    <x v="2"/>
    <n v="6500"/>
  </r>
  <r>
    <x v="9"/>
    <d v="1996-04-25T00:00:00"/>
    <x v="14"/>
    <n v="4"/>
    <x v="0"/>
    <n v="1600"/>
  </r>
  <r>
    <x v="9"/>
    <d v="1996-04-25T00:00:00"/>
    <x v="14"/>
    <n v="4"/>
    <x v="1"/>
    <n v="500"/>
  </r>
  <r>
    <x v="9"/>
    <d v="1996-04-25T00:00:00"/>
    <x v="14"/>
    <n v="4"/>
    <x v="2"/>
    <n v="3600"/>
  </r>
  <r>
    <x v="9"/>
    <d v="1996-04-26T00:00:00"/>
    <x v="14"/>
    <n v="4"/>
    <x v="0"/>
    <n v="2400"/>
  </r>
  <r>
    <x v="9"/>
    <d v="1996-04-26T00:00:00"/>
    <x v="14"/>
    <n v="4"/>
    <x v="1"/>
    <n v="3100"/>
  </r>
  <r>
    <x v="9"/>
    <d v="1996-04-26T00:00:00"/>
    <x v="14"/>
    <n v="4"/>
    <x v="2"/>
    <n v="5600"/>
  </r>
  <r>
    <x v="10"/>
    <d v="1996-04-29T00:00:00"/>
    <x v="14"/>
    <n v="4"/>
    <x v="0"/>
    <n v="12900"/>
  </r>
  <r>
    <x v="8"/>
    <d v="1996-04-29T00:00:00"/>
    <x v="14"/>
    <n v="4"/>
    <x v="0"/>
    <n v="2300"/>
  </r>
  <r>
    <x v="10"/>
    <d v="1996-04-29T00:00:00"/>
    <x v="14"/>
    <n v="4"/>
    <x v="1"/>
    <n v="0"/>
  </r>
  <r>
    <x v="8"/>
    <d v="1996-04-29T00:00:00"/>
    <x v="14"/>
    <n v="4"/>
    <x v="1"/>
    <n v="2200"/>
  </r>
  <r>
    <x v="10"/>
    <d v="1996-04-29T00:00:00"/>
    <x v="14"/>
    <n v="4"/>
    <x v="2"/>
    <n v="3200"/>
  </r>
  <r>
    <x v="8"/>
    <d v="1996-04-29T00:00:00"/>
    <x v="14"/>
    <n v="4"/>
    <x v="2"/>
    <n v="7600"/>
  </r>
  <r>
    <x v="10"/>
    <d v="1996-04-30T00:00:00"/>
    <x v="14"/>
    <n v="4"/>
    <x v="0"/>
    <n v="9480"/>
  </r>
  <r>
    <x v="10"/>
    <d v="1996-04-30T00:00:00"/>
    <x v="14"/>
    <n v="4"/>
    <x v="1"/>
    <n v="0"/>
  </r>
  <r>
    <x v="10"/>
    <d v="1996-04-30T00:00:00"/>
    <x v="14"/>
    <n v="4"/>
    <x v="2"/>
    <n v="8000"/>
  </r>
  <r>
    <x v="2"/>
    <d v="1996-05-06T00:00:00"/>
    <x v="14"/>
    <n v="5"/>
    <x v="0"/>
    <n v="12400"/>
  </r>
  <r>
    <x v="2"/>
    <d v="1996-05-06T00:00:00"/>
    <x v="14"/>
    <n v="5"/>
    <x v="1"/>
    <n v="15500"/>
  </r>
  <r>
    <x v="2"/>
    <d v="1996-05-06T00:00:00"/>
    <x v="14"/>
    <n v="5"/>
    <x v="2"/>
    <n v="13200"/>
  </r>
  <r>
    <x v="10"/>
    <d v="1996-05-07T00:00:00"/>
    <x v="14"/>
    <n v="5"/>
    <x v="0"/>
    <n v="2420"/>
  </r>
  <r>
    <x v="10"/>
    <d v="1996-05-07T00:00:00"/>
    <x v="14"/>
    <n v="5"/>
    <x v="1"/>
    <n v="0"/>
  </r>
  <r>
    <x v="10"/>
    <d v="1996-05-07T00:00:00"/>
    <x v="14"/>
    <n v="5"/>
    <x v="2"/>
    <n v="8800"/>
  </r>
  <r>
    <x v="10"/>
    <d v="1996-05-08T00:00:00"/>
    <x v="14"/>
    <n v="5"/>
    <x v="0"/>
    <n v="9255"/>
  </r>
  <r>
    <x v="2"/>
    <d v="1996-05-08T00:00:00"/>
    <x v="14"/>
    <n v="5"/>
    <x v="0"/>
    <n v="1100"/>
  </r>
  <r>
    <x v="10"/>
    <d v="1996-05-08T00:00:00"/>
    <x v="14"/>
    <n v="5"/>
    <x v="1"/>
    <n v="0"/>
  </r>
  <r>
    <x v="2"/>
    <d v="1996-05-08T00:00:00"/>
    <x v="14"/>
    <n v="5"/>
    <x v="1"/>
    <n v="3100"/>
  </r>
  <r>
    <x v="10"/>
    <d v="1996-05-08T00:00:00"/>
    <x v="14"/>
    <n v="5"/>
    <x v="2"/>
    <n v="8500"/>
  </r>
  <r>
    <x v="2"/>
    <d v="1996-05-08T00:00:00"/>
    <x v="14"/>
    <n v="5"/>
    <x v="2"/>
    <n v="1700"/>
  </r>
  <r>
    <x v="5"/>
    <d v="1996-05-11T00:00:00"/>
    <x v="14"/>
    <n v="5"/>
    <x v="0"/>
    <n v="1100"/>
  </r>
  <r>
    <x v="5"/>
    <d v="1996-05-11T00:00:00"/>
    <x v="14"/>
    <n v="5"/>
    <x v="1"/>
    <n v="5700"/>
  </r>
  <r>
    <x v="5"/>
    <d v="1996-05-11T00:00:00"/>
    <x v="14"/>
    <n v="5"/>
    <x v="2"/>
    <n v="17200"/>
  </r>
  <r>
    <x v="7"/>
    <d v="1996-05-13T00:00:00"/>
    <x v="14"/>
    <n v="5"/>
    <x v="0"/>
    <n v="0"/>
  </r>
  <r>
    <x v="2"/>
    <d v="1996-05-13T00:00:00"/>
    <x v="14"/>
    <n v="5"/>
    <x v="0"/>
    <n v="600"/>
  </r>
  <r>
    <x v="7"/>
    <d v="1996-05-13T00:00:00"/>
    <x v="14"/>
    <n v="5"/>
    <x v="1"/>
    <n v="0"/>
  </r>
  <r>
    <x v="2"/>
    <d v="1996-05-13T00:00:00"/>
    <x v="14"/>
    <n v="5"/>
    <x v="1"/>
    <n v="2700"/>
  </r>
  <r>
    <x v="7"/>
    <d v="1996-05-13T00:00:00"/>
    <x v="14"/>
    <n v="5"/>
    <x v="2"/>
    <n v="800"/>
  </r>
  <r>
    <x v="2"/>
    <d v="1996-05-13T00:00:00"/>
    <x v="14"/>
    <n v="5"/>
    <x v="2"/>
    <n v="37500"/>
  </r>
  <r>
    <x v="8"/>
    <d v="1996-05-17T00:00:00"/>
    <x v="14"/>
    <n v="5"/>
    <x v="0"/>
    <n v="1500"/>
  </r>
  <r>
    <x v="8"/>
    <d v="1996-05-17T00:00:00"/>
    <x v="14"/>
    <n v="5"/>
    <x v="1"/>
    <n v="3200"/>
  </r>
  <r>
    <x v="8"/>
    <d v="1996-05-17T00:00:00"/>
    <x v="14"/>
    <n v="5"/>
    <x v="2"/>
    <n v="500"/>
  </r>
  <r>
    <x v="5"/>
    <d v="1996-05-20T00:00:00"/>
    <x v="14"/>
    <n v="5"/>
    <x v="0"/>
    <n v="3100"/>
  </r>
  <r>
    <x v="5"/>
    <d v="1996-05-20T00:00:00"/>
    <x v="14"/>
    <n v="5"/>
    <x v="1"/>
    <n v="5400"/>
  </r>
  <r>
    <x v="5"/>
    <d v="1996-05-20T00:00:00"/>
    <x v="14"/>
    <n v="5"/>
    <x v="2"/>
    <n v="23200"/>
  </r>
  <r>
    <x v="2"/>
    <d v="1996-05-22T00:00:00"/>
    <x v="14"/>
    <n v="5"/>
    <x v="0"/>
    <n v="15500"/>
  </r>
  <r>
    <x v="2"/>
    <d v="1996-05-22T00:00:00"/>
    <x v="14"/>
    <n v="5"/>
    <x v="1"/>
    <n v="8100"/>
  </r>
  <r>
    <x v="2"/>
    <d v="1996-05-22T00:00:00"/>
    <x v="14"/>
    <n v="5"/>
    <x v="2"/>
    <n v="92500"/>
  </r>
  <r>
    <x v="2"/>
    <d v="1996-05-30T00:00:00"/>
    <x v="14"/>
    <n v="5"/>
    <x v="0"/>
    <n v="200"/>
  </r>
  <r>
    <x v="2"/>
    <d v="1996-05-30T00:00:00"/>
    <x v="14"/>
    <n v="5"/>
    <x v="1"/>
    <n v="1500"/>
  </r>
  <r>
    <x v="2"/>
    <d v="1996-05-30T00:00:00"/>
    <x v="14"/>
    <n v="5"/>
    <x v="2"/>
    <n v="9500"/>
  </r>
  <r>
    <x v="5"/>
    <d v="1996-05-31T00:00:00"/>
    <x v="14"/>
    <n v="5"/>
    <x v="0"/>
    <n v="2700"/>
  </r>
  <r>
    <x v="5"/>
    <d v="1996-05-31T00:00:00"/>
    <x v="14"/>
    <n v="5"/>
    <x v="1"/>
    <n v="3600"/>
  </r>
  <r>
    <x v="5"/>
    <d v="1996-05-31T00:00:00"/>
    <x v="14"/>
    <n v="5"/>
    <x v="2"/>
    <n v="9300"/>
  </r>
  <r>
    <x v="2"/>
    <d v="1996-06-03T00:00:00"/>
    <x v="14"/>
    <n v="6"/>
    <x v="0"/>
    <n v="200"/>
  </r>
  <r>
    <x v="2"/>
    <d v="1996-06-03T00:00:00"/>
    <x v="14"/>
    <n v="6"/>
    <x v="1"/>
    <n v="2100"/>
  </r>
  <r>
    <x v="2"/>
    <d v="1996-06-03T00:00:00"/>
    <x v="14"/>
    <n v="6"/>
    <x v="2"/>
    <n v="19700"/>
  </r>
  <r>
    <x v="2"/>
    <d v="1996-06-04T00:00:00"/>
    <x v="14"/>
    <n v="6"/>
    <x v="0"/>
    <n v="0"/>
  </r>
  <r>
    <x v="2"/>
    <d v="1996-06-04T00:00:00"/>
    <x v="14"/>
    <n v="6"/>
    <x v="1"/>
    <n v="0"/>
  </r>
  <r>
    <x v="2"/>
    <d v="1996-06-04T00:00:00"/>
    <x v="14"/>
    <n v="6"/>
    <x v="2"/>
    <n v="0"/>
  </r>
  <r>
    <x v="2"/>
    <d v="1996-06-06T00:00:00"/>
    <x v="14"/>
    <n v="6"/>
    <x v="0"/>
    <n v="5100"/>
  </r>
  <r>
    <x v="2"/>
    <d v="1996-06-06T00:00:00"/>
    <x v="14"/>
    <n v="6"/>
    <x v="1"/>
    <n v="1600"/>
  </r>
  <r>
    <x v="2"/>
    <d v="1996-06-06T00:00:00"/>
    <x v="14"/>
    <n v="6"/>
    <x v="2"/>
    <n v="18300"/>
  </r>
  <r>
    <x v="5"/>
    <d v="1996-06-10T00:00:00"/>
    <x v="14"/>
    <n v="6"/>
    <x v="0"/>
    <n v="1800"/>
  </r>
  <r>
    <x v="5"/>
    <d v="1996-06-10T00:00:00"/>
    <x v="14"/>
    <n v="6"/>
    <x v="1"/>
    <n v="1700"/>
  </r>
  <r>
    <x v="5"/>
    <d v="1996-06-10T00:00:00"/>
    <x v="14"/>
    <n v="6"/>
    <x v="2"/>
    <n v="8600"/>
  </r>
  <r>
    <x v="19"/>
    <d v="1996-09-23T00:00:00"/>
    <x v="14"/>
    <n v="9"/>
    <x v="0"/>
    <n v="625"/>
  </r>
  <r>
    <x v="19"/>
    <d v="1996-09-23T00:00:00"/>
    <x v="14"/>
    <n v="9"/>
    <x v="1"/>
    <n v="0"/>
  </r>
  <r>
    <x v="19"/>
    <d v="1996-09-23T00:00:00"/>
    <x v="14"/>
    <n v="9"/>
    <x v="2"/>
    <n v="4700"/>
  </r>
  <r>
    <x v="11"/>
    <d v="1996-09-24T00:00:00"/>
    <x v="14"/>
    <n v="9"/>
    <x v="0"/>
    <n v="1225"/>
  </r>
  <r>
    <x v="11"/>
    <d v="1996-09-24T00:00:00"/>
    <x v="14"/>
    <n v="9"/>
    <x v="1"/>
    <n v="0"/>
  </r>
  <r>
    <x v="11"/>
    <d v="1996-09-24T00:00:00"/>
    <x v="14"/>
    <n v="9"/>
    <x v="2"/>
    <n v="4100"/>
  </r>
  <r>
    <x v="11"/>
    <d v="1996-09-25T00:00:00"/>
    <x v="14"/>
    <n v="9"/>
    <x v="0"/>
    <n v="3100"/>
  </r>
  <r>
    <x v="11"/>
    <d v="1996-09-25T00:00:00"/>
    <x v="14"/>
    <n v="9"/>
    <x v="1"/>
    <n v="0"/>
  </r>
  <r>
    <x v="11"/>
    <d v="1996-09-25T00:00:00"/>
    <x v="14"/>
    <n v="9"/>
    <x v="2"/>
    <n v="4800"/>
  </r>
  <r>
    <x v="17"/>
    <d v="1996-09-30T00:00:00"/>
    <x v="14"/>
    <n v="9"/>
    <x v="0"/>
    <n v="4200"/>
  </r>
  <r>
    <x v="17"/>
    <d v="1996-09-30T00:00:00"/>
    <x v="14"/>
    <n v="9"/>
    <x v="1"/>
    <n v="0"/>
  </r>
  <r>
    <x v="17"/>
    <d v="1996-09-30T00:00:00"/>
    <x v="14"/>
    <n v="9"/>
    <x v="2"/>
    <n v="1040"/>
  </r>
  <r>
    <x v="17"/>
    <d v="1996-10-01T00:00:00"/>
    <x v="14"/>
    <n v="10"/>
    <x v="0"/>
    <n v="3480"/>
  </r>
  <r>
    <x v="17"/>
    <d v="1996-10-01T00:00:00"/>
    <x v="14"/>
    <n v="10"/>
    <x v="1"/>
    <n v="0"/>
  </r>
  <r>
    <x v="17"/>
    <d v="1996-10-01T00:00:00"/>
    <x v="14"/>
    <n v="10"/>
    <x v="2"/>
    <n v="1125"/>
  </r>
  <r>
    <x v="10"/>
    <d v="1996-10-03T00:00:00"/>
    <x v="14"/>
    <n v="10"/>
    <x v="0"/>
    <n v="1025"/>
  </r>
  <r>
    <x v="10"/>
    <d v="1996-10-03T00:00:00"/>
    <x v="14"/>
    <n v="10"/>
    <x v="1"/>
    <n v="0"/>
  </r>
  <r>
    <x v="10"/>
    <d v="1996-10-03T00:00:00"/>
    <x v="14"/>
    <n v="10"/>
    <x v="2"/>
    <n v="13810"/>
  </r>
  <r>
    <x v="16"/>
    <d v="1996-10-07T00:00:00"/>
    <x v="14"/>
    <n v="10"/>
    <x v="0"/>
    <n v="300"/>
  </r>
  <r>
    <x v="16"/>
    <d v="1996-10-07T00:00:00"/>
    <x v="14"/>
    <n v="10"/>
    <x v="1"/>
    <n v="250"/>
  </r>
  <r>
    <x v="16"/>
    <d v="1996-10-07T00:00:00"/>
    <x v="14"/>
    <n v="10"/>
    <x v="2"/>
    <n v="16500"/>
  </r>
  <r>
    <x v="16"/>
    <d v="1996-10-10T00:00:00"/>
    <x v="14"/>
    <n v="10"/>
    <x v="0"/>
    <n v="350"/>
  </r>
  <r>
    <x v="16"/>
    <d v="1996-10-10T00:00:00"/>
    <x v="14"/>
    <n v="10"/>
    <x v="1"/>
    <n v="700"/>
  </r>
  <r>
    <x v="16"/>
    <d v="1996-10-10T00:00:00"/>
    <x v="14"/>
    <n v="10"/>
    <x v="2"/>
    <n v="6500"/>
  </r>
  <r>
    <x v="14"/>
    <d v="1996-10-21T00:00:00"/>
    <x v="14"/>
    <n v="10"/>
    <x v="0"/>
    <n v="3450"/>
  </r>
  <r>
    <x v="13"/>
    <d v="1996-10-21T00:00:00"/>
    <x v="14"/>
    <n v="10"/>
    <x v="0"/>
    <n v="800"/>
  </r>
  <r>
    <x v="14"/>
    <d v="1996-10-21T00:00:00"/>
    <x v="14"/>
    <n v="10"/>
    <x v="1"/>
    <n v="0"/>
  </r>
  <r>
    <x v="13"/>
    <d v="1996-10-21T00:00:00"/>
    <x v="14"/>
    <n v="10"/>
    <x v="1"/>
    <n v="400"/>
  </r>
  <r>
    <x v="14"/>
    <d v="1996-10-21T00:00:00"/>
    <x v="14"/>
    <n v="10"/>
    <x v="2"/>
    <n v="3420"/>
  </r>
  <r>
    <x v="13"/>
    <d v="1996-10-21T00:00:00"/>
    <x v="14"/>
    <n v="10"/>
    <x v="2"/>
    <n v="1400"/>
  </r>
  <r>
    <x v="14"/>
    <d v="1996-10-22T00:00:00"/>
    <x v="14"/>
    <n v="10"/>
    <x v="0"/>
    <n v="2100"/>
  </r>
  <r>
    <x v="6"/>
    <d v="1996-10-22T00:00:00"/>
    <x v="14"/>
    <n v="10"/>
    <x v="0"/>
    <n v="550"/>
  </r>
  <r>
    <x v="14"/>
    <d v="1996-10-22T00:00:00"/>
    <x v="14"/>
    <n v="10"/>
    <x v="1"/>
    <n v="0"/>
  </r>
  <r>
    <x v="6"/>
    <d v="1996-10-22T00:00:00"/>
    <x v="14"/>
    <n v="10"/>
    <x v="1"/>
    <n v="100"/>
  </r>
  <r>
    <x v="14"/>
    <d v="1996-10-22T00:00:00"/>
    <x v="14"/>
    <n v="10"/>
    <x v="2"/>
    <n v="175"/>
  </r>
  <r>
    <x v="6"/>
    <d v="1996-10-22T00:00:00"/>
    <x v="14"/>
    <n v="10"/>
    <x v="2"/>
    <n v="1000"/>
  </r>
  <r>
    <x v="11"/>
    <d v="1996-10-23T00:00:00"/>
    <x v="14"/>
    <n v="10"/>
    <x v="0"/>
    <n v="2720"/>
  </r>
  <r>
    <x v="11"/>
    <d v="1996-10-23T00:00:00"/>
    <x v="14"/>
    <n v="10"/>
    <x v="1"/>
    <n v="0"/>
  </r>
  <r>
    <x v="11"/>
    <d v="1996-10-23T00:00:00"/>
    <x v="14"/>
    <n v="10"/>
    <x v="2"/>
    <n v="13365"/>
  </r>
  <r>
    <x v="6"/>
    <d v="1996-10-24T00:00:00"/>
    <x v="14"/>
    <n v="10"/>
    <x v="0"/>
    <n v="4200"/>
  </r>
  <r>
    <x v="6"/>
    <d v="1996-10-24T00:00:00"/>
    <x v="14"/>
    <n v="10"/>
    <x v="1"/>
    <n v="200"/>
  </r>
  <r>
    <x v="6"/>
    <d v="1996-10-24T00:00:00"/>
    <x v="14"/>
    <n v="10"/>
    <x v="2"/>
    <n v="2000"/>
  </r>
  <r>
    <x v="5"/>
    <d v="1996-10-25T00:00:00"/>
    <x v="14"/>
    <n v="10"/>
    <x v="0"/>
    <n v="0"/>
  </r>
  <r>
    <x v="5"/>
    <d v="1996-10-25T00:00:00"/>
    <x v="14"/>
    <n v="10"/>
    <x v="1"/>
    <n v="1200"/>
  </r>
  <r>
    <x v="5"/>
    <d v="1996-10-25T00:00:00"/>
    <x v="14"/>
    <n v="10"/>
    <x v="2"/>
    <n v="50"/>
  </r>
  <r>
    <x v="6"/>
    <d v="1996-10-26T00:00:00"/>
    <x v="14"/>
    <n v="10"/>
    <x v="0"/>
    <n v="100"/>
  </r>
  <r>
    <x v="6"/>
    <d v="1996-10-26T00:00:00"/>
    <x v="14"/>
    <n v="10"/>
    <x v="1"/>
    <n v="50"/>
  </r>
  <r>
    <x v="6"/>
    <d v="1996-10-26T00:00:00"/>
    <x v="14"/>
    <n v="10"/>
    <x v="2"/>
    <n v="100"/>
  </r>
  <r>
    <x v="6"/>
    <d v="1996-10-28T00:00:00"/>
    <x v="14"/>
    <n v="10"/>
    <x v="0"/>
    <n v="2500"/>
  </r>
  <r>
    <x v="6"/>
    <d v="1996-10-28T00:00:00"/>
    <x v="14"/>
    <n v="10"/>
    <x v="1"/>
    <n v="0"/>
  </r>
  <r>
    <x v="6"/>
    <d v="1996-10-28T00:00:00"/>
    <x v="14"/>
    <n v="10"/>
    <x v="2"/>
    <n v="5000"/>
  </r>
  <r>
    <x v="12"/>
    <d v="1996-10-31T00:00:00"/>
    <x v="14"/>
    <n v="10"/>
    <x v="0"/>
    <n v="1900"/>
  </r>
  <r>
    <x v="12"/>
    <d v="1996-10-31T00:00:00"/>
    <x v="14"/>
    <n v="10"/>
    <x v="1"/>
    <n v="0"/>
  </r>
  <r>
    <x v="12"/>
    <d v="1996-10-31T00:00:00"/>
    <x v="14"/>
    <n v="10"/>
    <x v="2"/>
    <n v="13600"/>
  </r>
  <r>
    <x v="12"/>
    <d v="1996-11-01T00:00:00"/>
    <x v="14"/>
    <n v="11"/>
    <x v="0"/>
    <n v="17100"/>
  </r>
  <r>
    <x v="12"/>
    <d v="1996-11-01T00:00:00"/>
    <x v="14"/>
    <n v="11"/>
    <x v="1"/>
    <n v="0"/>
  </r>
  <r>
    <x v="12"/>
    <d v="1996-11-01T00:00:00"/>
    <x v="14"/>
    <n v="11"/>
    <x v="2"/>
    <n v="132095"/>
  </r>
  <r>
    <x v="6"/>
    <d v="1996-11-05T00:00:00"/>
    <x v="14"/>
    <n v="11"/>
    <x v="0"/>
    <n v="700"/>
  </r>
  <r>
    <x v="6"/>
    <d v="1996-11-05T00:00:00"/>
    <x v="14"/>
    <n v="11"/>
    <x v="1"/>
    <n v="50"/>
  </r>
  <r>
    <x v="6"/>
    <d v="1996-11-05T00:00:00"/>
    <x v="14"/>
    <n v="11"/>
    <x v="2"/>
    <n v="10400"/>
  </r>
  <r>
    <x v="0"/>
    <d v="1997-02-06T00:00:00"/>
    <x v="15"/>
    <n v="2"/>
    <x v="0"/>
    <n v="0"/>
  </r>
  <r>
    <x v="0"/>
    <d v="1997-02-06T00:00:00"/>
    <x v="15"/>
    <n v="2"/>
    <x v="1"/>
    <n v="0"/>
  </r>
  <r>
    <x v="0"/>
    <d v="1997-02-06T00:00:00"/>
    <x v="15"/>
    <n v="2"/>
    <x v="2"/>
    <n v="0"/>
  </r>
  <r>
    <x v="0"/>
    <d v="1997-02-12T00:00:00"/>
    <x v="15"/>
    <n v="2"/>
    <x v="0"/>
    <n v="1100"/>
  </r>
  <r>
    <x v="0"/>
    <d v="1997-02-12T00:00:00"/>
    <x v="15"/>
    <n v="2"/>
    <x v="1"/>
    <n v="0"/>
  </r>
  <r>
    <x v="0"/>
    <d v="1997-02-12T00:00:00"/>
    <x v="15"/>
    <n v="2"/>
    <x v="2"/>
    <n v="15700"/>
  </r>
  <r>
    <x v="0"/>
    <d v="1997-02-13T00:00:00"/>
    <x v="15"/>
    <n v="2"/>
    <x v="0"/>
    <n v="16100"/>
  </r>
  <r>
    <x v="0"/>
    <d v="1997-02-13T00:00:00"/>
    <x v="15"/>
    <n v="2"/>
    <x v="1"/>
    <n v="0"/>
  </r>
  <r>
    <x v="0"/>
    <d v="1997-02-13T00:00:00"/>
    <x v="15"/>
    <n v="2"/>
    <x v="2"/>
    <n v="29200"/>
  </r>
  <r>
    <x v="0"/>
    <d v="1997-02-14T00:00:00"/>
    <x v="15"/>
    <n v="2"/>
    <x v="0"/>
    <n v="6200"/>
  </r>
  <r>
    <x v="0"/>
    <d v="1997-02-14T00:00:00"/>
    <x v="15"/>
    <n v="2"/>
    <x v="1"/>
    <n v="0"/>
  </r>
  <r>
    <x v="0"/>
    <d v="1997-02-14T00:00:00"/>
    <x v="15"/>
    <n v="2"/>
    <x v="2"/>
    <n v="13500"/>
  </r>
  <r>
    <x v="0"/>
    <d v="1997-02-17T00:00:00"/>
    <x v="15"/>
    <n v="2"/>
    <x v="0"/>
    <n v="14300"/>
  </r>
  <r>
    <x v="0"/>
    <d v="1997-02-17T00:00:00"/>
    <x v="15"/>
    <n v="2"/>
    <x v="1"/>
    <n v="0"/>
  </r>
  <r>
    <x v="0"/>
    <d v="1997-02-17T00:00:00"/>
    <x v="15"/>
    <n v="2"/>
    <x v="2"/>
    <n v="42900"/>
  </r>
  <r>
    <x v="5"/>
    <d v="1997-02-19T00:00:00"/>
    <x v="15"/>
    <n v="2"/>
    <x v="0"/>
    <n v="0"/>
  </r>
  <r>
    <x v="5"/>
    <d v="1997-02-19T00:00:00"/>
    <x v="15"/>
    <n v="2"/>
    <x v="1"/>
    <n v="0"/>
  </r>
  <r>
    <x v="5"/>
    <d v="1997-02-19T00:00:00"/>
    <x v="15"/>
    <n v="2"/>
    <x v="2"/>
    <n v="3200"/>
  </r>
  <r>
    <x v="0"/>
    <d v="1997-02-20T00:00:00"/>
    <x v="15"/>
    <n v="2"/>
    <x v="0"/>
    <n v="0"/>
  </r>
  <r>
    <x v="0"/>
    <d v="1997-02-20T00:00:00"/>
    <x v="15"/>
    <n v="2"/>
    <x v="1"/>
    <n v="0"/>
  </r>
  <r>
    <x v="0"/>
    <d v="1997-02-20T00:00:00"/>
    <x v="15"/>
    <n v="2"/>
    <x v="2"/>
    <n v="0"/>
  </r>
  <r>
    <x v="0"/>
    <d v="1997-02-24T00:00:00"/>
    <x v="15"/>
    <n v="2"/>
    <x v="0"/>
    <n v="0"/>
  </r>
  <r>
    <x v="0"/>
    <d v="1997-02-24T00:00:00"/>
    <x v="15"/>
    <n v="2"/>
    <x v="1"/>
    <n v="0"/>
  </r>
  <r>
    <x v="0"/>
    <d v="1997-02-24T00:00:00"/>
    <x v="15"/>
    <n v="2"/>
    <x v="2"/>
    <n v="0"/>
  </r>
  <r>
    <x v="0"/>
    <d v="1997-02-25T00:00:00"/>
    <x v="15"/>
    <n v="2"/>
    <x v="0"/>
    <n v="8100"/>
  </r>
  <r>
    <x v="0"/>
    <d v="1997-02-25T00:00:00"/>
    <x v="15"/>
    <n v="2"/>
    <x v="1"/>
    <n v="0"/>
  </r>
  <r>
    <x v="0"/>
    <d v="1997-02-25T00:00:00"/>
    <x v="15"/>
    <n v="2"/>
    <x v="2"/>
    <n v="31500"/>
  </r>
  <r>
    <x v="0"/>
    <d v="1997-02-26T00:00:00"/>
    <x v="15"/>
    <n v="2"/>
    <x v="0"/>
    <n v="2500"/>
  </r>
  <r>
    <x v="0"/>
    <d v="1997-02-26T00:00:00"/>
    <x v="15"/>
    <n v="2"/>
    <x v="1"/>
    <n v="0"/>
  </r>
  <r>
    <x v="0"/>
    <d v="1997-02-26T00:00:00"/>
    <x v="15"/>
    <n v="2"/>
    <x v="2"/>
    <n v="17500"/>
  </r>
  <r>
    <x v="5"/>
    <d v="1997-02-27T00:00:00"/>
    <x v="15"/>
    <n v="2"/>
    <x v="0"/>
    <n v="10500"/>
  </r>
  <r>
    <x v="5"/>
    <d v="1997-02-27T00:00:00"/>
    <x v="15"/>
    <n v="2"/>
    <x v="1"/>
    <n v="0"/>
  </r>
  <r>
    <x v="5"/>
    <d v="1997-02-27T00:00:00"/>
    <x v="15"/>
    <n v="2"/>
    <x v="2"/>
    <n v="37900"/>
  </r>
  <r>
    <x v="2"/>
    <d v="1997-03-02T00:00:00"/>
    <x v="15"/>
    <n v="3"/>
    <x v="0"/>
    <n v="300"/>
  </r>
  <r>
    <x v="2"/>
    <d v="1997-03-02T00:00:00"/>
    <x v="15"/>
    <n v="3"/>
    <x v="1"/>
    <n v="550"/>
  </r>
  <r>
    <x v="2"/>
    <d v="1997-03-02T00:00:00"/>
    <x v="15"/>
    <n v="3"/>
    <x v="2"/>
    <n v="390"/>
  </r>
  <r>
    <x v="5"/>
    <d v="1997-03-03T00:00:00"/>
    <x v="15"/>
    <n v="3"/>
    <x v="0"/>
    <n v="22900"/>
  </r>
  <r>
    <x v="5"/>
    <d v="1997-03-03T00:00:00"/>
    <x v="15"/>
    <n v="3"/>
    <x v="1"/>
    <n v="4800"/>
  </r>
  <r>
    <x v="5"/>
    <d v="1997-03-03T00:00:00"/>
    <x v="15"/>
    <n v="3"/>
    <x v="2"/>
    <n v="123500"/>
  </r>
  <r>
    <x v="5"/>
    <d v="1997-03-05T00:00:00"/>
    <x v="15"/>
    <n v="3"/>
    <x v="0"/>
    <n v="200"/>
  </r>
  <r>
    <x v="5"/>
    <d v="1997-03-05T00:00:00"/>
    <x v="15"/>
    <n v="3"/>
    <x v="1"/>
    <n v="4200"/>
  </r>
  <r>
    <x v="5"/>
    <d v="1997-03-05T00:00:00"/>
    <x v="15"/>
    <n v="3"/>
    <x v="2"/>
    <n v="6050"/>
  </r>
  <r>
    <x v="5"/>
    <d v="1997-03-06T00:00:00"/>
    <x v="15"/>
    <n v="3"/>
    <x v="0"/>
    <n v="2100"/>
  </r>
  <r>
    <x v="5"/>
    <d v="1997-03-06T00:00:00"/>
    <x v="15"/>
    <n v="3"/>
    <x v="1"/>
    <n v="4300"/>
  </r>
  <r>
    <x v="5"/>
    <d v="1997-03-06T00:00:00"/>
    <x v="15"/>
    <n v="3"/>
    <x v="2"/>
    <n v="10400"/>
  </r>
  <r>
    <x v="5"/>
    <d v="1997-03-07T00:00:00"/>
    <x v="15"/>
    <n v="3"/>
    <x v="0"/>
    <n v="1800"/>
  </r>
  <r>
    <x v="5"/>
    <d v="1997-03-07T00:00:00"/>
    <x v="15"/>
    <n v="3"/>
    <x v="1"/>
    <n v="100"/>
  </r>
  <r>
    <x v="5"/>
    <d v="1997-03-07T00:00:00"/>
    <x v="15"/>
    <n v="3"/>
    <x v="2"/>
    <n v="17900"/>
  </r>
  <r>
    <x v="0"/>
    <d v="1997-03-16T00:00:00"/>
    <x v="15"/>
    <n v="3"/>
    <x v="0"/>
    <n v="10500"/>
  </r>
  <r>
    <x v="0"/>
    <d v="1997-03-16T00:00:00"/>
    <x v="15"/>
    <n v="3"/>
    <x v="1"/>
    <n v="0"/>
  </r>
  <r>
    <x v="0"/>
    <d v="1997-03-16T00:00:00"/>
    <x v="15"/>
    <n v="3"/>
    <x v="2"/>
    <n v="67300"/>
  </r>
  <r>
    <x v="19"/>
    <d v="1997-04-04T00:00:00"/>
    <x v="15"/>
    <n v="4"/>
    <x v="0"/>
    <n v="6455"/>
  </r>
  <r>
    <x v="19"/>
    <d v="1997-04-04T00:00:00"/>
    <x v="15"/>
    <n v="4"/>
    <x v="1"/>
    <n v="870"/>
  </r>
  <r>
    <x v="19"/>
    <d v="1997-04-04T00:00:00"/>
    <x v="15"/>
    <n v="4"/>
    <x v="2"/>
    <n v="4300"/>
  </r>
  <r>
    <x v="18"/>
    <d v="1997-04-15T00:00:00"/>
    <x v="15"/>
    <n v="4"/>
    <x v="0"/>
    <n v="3200"/>
  </r>
  <r>
    <x v="18"/>
    <d v="1997-04-15T00:00:00"/>
    <x v="15"/>
    <n v="4"/>
    <x v="1"/>
    <n v="0"/>
  </r>
  <r>
    <x v="18"/>
    <d v="1997-04-15T00:00:00"/>
    <x v="15"/>
    <n v="4"/>
    <x v="2"/>
    <n v="3300"/>
  </r>
  <r>
    <x v="5"/>
    <d v="1997-04-16T00:00:00"/>
    <x v="15"/>
    <n v="4"/>
    <x v="0"/>
    <n v="900"/>
  </r>
  <r>
    <x v="5"/>
    <d v="1997-04-16T00:00:00"/>
    <x v="15"/>
    <n v="4"/>
    <x v="1"/>
    <n v="1100"/>
  </r>
  <r>
    <x v="5"/>
    <d v="1997-04-16T00:00:00"/>
    <x v="15"/>
    <n v="4"/>
    <x v="2"/>
    <n v="8400"/>
  </r>
  <r>
    <x v="18"/>
    <d v="1997-04-17T00:00:00"/>
    <x v="15"/>
    <n v="4"/>
    <x v="0"/>
    <n v="10700"/>
  </r>
  <r>
    <x v="13"/>
    <d v="1997-04-17T00:00:00"/>
    <x v="15"/>
    <n v="4"/>
    <x v="0"/>
    <n v="0"/>
  </r>
  <r>
    <x v="18"/>
    <d v="1997-04-17T00:00:00"/>
    <x v="15"/>
    <n v="4"/>
    <x v="1"/>
    <n v="0"/>
  </r>
  <r>
    <x v="13"/>
    <d v="1997-04-17T00:00:00"/>
    <x v="15"/>
    <n v="4"/>
    <x v="1"/>
    <n v="0"/>
  </r>
  <r>
    <x v="18"/>
    <d v="1997-04-17T00:00:00"/>
    <x v="15"/>
    <n v="4"/>
    <x v="2"/>
    <n v="5700"/>
  </r>
  <r>
    <x v="13"/>
    <d v="1997-04-17T00:00:00"/>
    <x v="15"/>
    <n v="4"/>
    <x v="2"/>
    <n v="299"/>
  </r>
  <r>
    <x v="2"/>
    <d v="1997-04-21T00:00:00"/>
    <x v="15"/>
    <n v="4"/>
    <x v="0"/>
    <n v="18600"/>
  </r>
  <r>
    <x v="2"/>
    <d v="1997-04-21T00:00:00"/>
    <x v="15"/>
    <n v="4"/>
    <x v="1"/>
    <n v="16950"/>
  </r>
  <r>
    <x v="2"/>
    <d v="1997-04-21T00:00:00"/>
    <x v="15"/>
    <n v="4"/>
    <x v="2"/>
    <n v="42500"/>
  </r>
  <r>
    <x v="2"/>
    <d v="1997-04-23T00:00:00"/>
    <x v="15"/>
    <n v="4"/>
    <x v="0"/>
    <n v="0"/>
  </r>
  <r>
    <x v="2"/>
    <d v="1997-04-23T00:00:00"/>
    <x v="15"/>
    <n v="4"/>
    <x v="1"/>
    <n v="1500"/>
  </r>
  <r>
    <x v="2"/>
    <d v="1997-04-23T00:00:00"/>
    <x v="15"/>
    <n v="4"/>
    <x v="2"/>
    <n v="2100"/>
  </r>
  <r>
    <x v="2"/>
    <d v="1997-04-24T00:00:00"/>
    <x v="15"/>
    <n v="4"/>
    <x v="0"/>
    <n v="0"/>
  </r>
  <r>
    <x v="2"/>
    <d v="1997-04-24T00:00:00"/>
    <x v="15"/>
    <n v="4"/>
    <x v="1"/>
    <n v="0"/>
  </r>
  <r>
    <x v="2"/>
    <d v="1997-04-24T00:00:00"/>
    <x v="15"/>
    <n v="4"/>
    <x v="2"/>
    <n v="900"/>
  </r>
  <r>
    <x v="2"/>
    <d v="1997-04-25T00:00:00"/>
    <x v="15"/>
    <n v="4"/>
    <x v="0"/>
    <n v="0"/>
  </r>
  <r>
    <x v="2"/>
    <d v="1997-04-25T00:00:00"/>
    <x v="15"/>
    <n v="4"/>
    <x v="0"/>
    <n v="0"/>
  </r>
  <r>
    <x v="2"/>
    <d v="1997-04-25T00:00:00"/>
    <x v="15"/>
    <n v="4"/>
    <x v="1"/>
    <n v="0"/>
  </r>
  <r>
    <x v="2"/>
    <d v="1997-04-25T00:00:00"/>
    <x v="15"/>
    <n v="4"/>
    <x v="1"/>
    <n v="3300"/>
  </r>
  <r>
    <x v="2"/>
    <d v="1997-04-25T00:00:00"/>
    <x v="15"/>
    <n v="4"/>
    <x v="2"/>
    <n v="6500"/>
  </r>
  <r>
    <x v="2"/>
    <d v="1997-04-25T00:00:00"/>
    <x v="15"/>
    <n v="4"/>
    <x v="2"/>
    <n v="7800"/>
  </r>
  <r>
    <x v="16"/>
    <d v="1997-04-28T00:00:00"/>
    <x v="15"/>
    <n v="4"/>
    <x v="0"/>
    <n v="0"/>
  </r>
  <r>
    <x v="16"/>
    <d v="1997-04-28T00:00:00"/>
    <x v="15"/>
    <n v="4"/>
    <x v="1"/>
    <n v="350"/>
  </r>
  <r>
    <x v="16"/>
    <d v="1997-04-28T00:00:00"/>
    <x v="15"/>
    <n v="4"/>
    <x v="2"/>
    <n v="10340"/>
  </r>
  <r>
    <x v="13"/>
    <d v="1997-04-29T00:00:00"/>
    <x v="15"/>
    <n v="4"/>
    <x v="0"/>
    <n v="0"/>
  </r>
  <r>
    <x v="13"/>
    <d v="1997-04-29T00:00:00"/>
    <x v="15"/>
    <n v="4"/>
    <x v="1"/>
    <n v="0"/>
  </r>
  <r>
    <x v="13"/>
    <d v="1997-04-29T00:00:00"/>
    <x v="15"/>
    <n v="4"/>
    <x v="2"/>
    <n v="220"/>
  </r>
  <r>
    <x v="2"/>
    <d v="1997-04-30T00:00:00"/>
    <x v="15"/>
    <n v="4"/>
    <x v="0"/>
    <n v="0"/>
  </r>
  <r>
    <x v="2"/>
    <d v="1997-04-30T00:00:00"/>
    <x v="15"/>
    <n v="4"/>
    <x v="1"/>
    <n v="0"/>
  </r>
  <r>
    <x v="2"/>
    <d v="1997-04-30T00:00:00"/>
    <x v="15"/>
    <n v="4"/>
    <x v="2"/>
    <n v="7050"/>
  </r>
  <r>
    <x v="2"/>
    <d v="1997-05-05T00:00:00"/>
    <x v="15"/>
    <n v="5"/>
    <x v="0"/>
    <n v="0"/>
  </r>
  <r>
    <x v="2"/>
    <d v="1997-05-05T00:00:00"/>
    <x v="15"/>
    <n v="5"/>
    <x v="1"/>
    <n v="0"/>
  </r>
  <r>
    <x v="2"/>
    <d v="1997-05-05T00:00:00"/>
    <x v="15"/>
    <n v="5"/>
    <x v="2"/>
    <n v="0"/>
  </r>
  <r>
    <x v="5"/>
    <d v="1997-05-06T00:00:00"/>
    <x v="15"/>
    <n v="5"/>
    <x v="0"/>
    <n v="6625"/>
  </r>
  <r>
    <x v="13"/>
    <d v="1997-05-06T00:00:00"/>
    <x v="15"/>
    <n v="5"/>
    <x v="0"/>
    <n v="400"/>
  </r>
  <r>
    <x v="5"/>
    <d v="1997-05-06T00:00:00"/>
    <x v="15"/>
    <n v="5"/>
    <x v="1"/>
    <n v="5140"/>
  </r>
  <r>
    <x v="13"/>
    <d v="1997-05-06T00:00:00"/>
    <x v="15"/>
    <n v="5"/>
    <x v="1"/>
    <n v="0"/>
  </r>
  <r>
    <x v="5"/>
    <d v="1997-05-06T00:00:00"/>
    <x v="15"/>
    <n v="5"/>
    <x v="2"/>
    <n v="23160"/>
  </r>
  <r>
    <x v="13"/>
    <d v="1997-05-06T00:00:00"/>
    <x v="15"/>
    <n v="5"/>
    <x v="2"/>
    <n v="17111"/>
  </r>
  <r>
    <x v="2"/>
    <d v="1997-05-09T00:00:00"/>
    <x v="15"/>
    <n v="5"/>
    <x v="0"/>
    <n v="0"/>
  </r>
  <r>
    <x v="2"/>
    <d v="1997-05-09T00:00:00"/>
    <x v="15"/>
    <n v="5"/>
    <x v="1"/>
    <n v="0"/>
  </r>
  <r>
    <x v="2"/>
    <d v="1997-05-09T00:00:00"/>
    <x v="15"/>
    <n v="5"/>
    <x v="2"/>
    <n v="7810"/>
  </r>
  <r>
    <x v="16"/>
    <d v="1997-05-12T00:00:00"/>
    <x v="15"/>
    <n v="5"/>
    <x v="0"/>
    <n v="0"/>
  </r>
  <r>
    <x v="16"/>
    <d v="1997-05-12T00:00:00"/>
    <x v="15"/>
    <n v="5"/>
    <x v="1"/>
    <n v="660"/>
  </r>
  <r>
    <x v="16"/>
    <d v="1997-05-12T00:00:00"/>
    <x v="15"/>
    <n v="5"/>
    <x v="2"/>
    <n v="10770"/>
  </r>
  <r>
    <x v="16"/>
    <d v="1997-05-16T00:00:00"/>
    <x v="15"/>
    <n v="5"/>
    <x v="0"/>
    <n v="110"/>
  </r>
  <r>
    <x v="16"/>
    <d v="1997-05-16T00:00:00"/>
    <x v="15"/>
    <n v="5"/>
    <x v="1"/>
    <n v="140"/>
  </r>
  <r>
    <x v="16"/>
    <d v="1997-05-16T00:00:00"/>
    <x v="15"/>
    <n v="5"/>
    <x v="2"/>
    <n v="640"/>
  </r>
  <r>
    <x v="5"/>
    <d v="1997-05-19T00:00:00"/>
    <x v="15"/>
    <n v="5"/>
    <x v="0"/>
    <n v="1550"/>
  </r>
  <r>
    <x v="5"/>
    <d v="1997-05-19T00:00:00"/>
    <x v="15"/>
    <n v="5"/>
    <x v="1"/>
    <n v="920"/>
  </r>
  <r>
    <x v="5"/>
    <d v="1997-05-19T00:00:00"/>
    <x v="15"/>
    <n v="5"/>
    <x v="2"/>
    <n v="8940"/>
  </r>
  <r>
    <x v="2"/>
    <d v="1997-05-20T00:00:00"/>
    <x v="15"/>
    <n v="5"/>
    <x v="0"/>
    <n v="2000"/>
  </r>
  <r>
    <x v="2"/>
    <d v="1997-05-20T00:00:00"/>
    <x v="15"/>
    <n v="5"/>
    <x v="1"/>
    <n v="1750"/>
  </r>
  <r>
    <x v="2"/>
    <d v="1997-05-20T00:00:00"/>
    <x v="15"/>
    <n v="5"/>
    <x v="2"/>
    <n v="12700"/>
  </r>
  <r>
    <x v="2"/>
    <d v="1997-05-21T00:00:00"/>
    <x v="15"/>
    <n v="5"/>
    <x v="0"/>
    <n v="700"/>
  </r>
  <r>
    <x v="2"/>
    <d v="1997-05-21T00:00:00"/>
    <x v="15"/>
    <n v="5"/>
    <x v="1"/>
    <n v="1100"/>
  </r>
  <r>
    <x v="2"/>
    <d v="1997-05-21T00:00:00"/>
    <x v="15"/>
    <n v="5"/>
    <x v="2"/>
    <n v="5400"/>
  </r>
  <r>
    <x v="2"/>
    <d v="1997-05-27T00:00:00"/>
    <x v="15"/>
    <n v="5"/>
    <x v="0"/>
    <n v="300"/>
  </r>
  <r>
    <x v="2"/>
    <d v="1997-05-27T00:00:00"/>
    <x v="15"/>
    <n v="5"/>
    <x v="1"/>
    <n v="275"/>
  </r>
  <r>
    <x v="2"/>
    <d v="1997-05-27T00:00:00"/>
    <x v="15"/>
    <n v="5"/>
    <x v="2"/>
    <n v="1700"/>
  </r>
  <r>
    <x v="2"/>
    <d v="1997-05-28T00:00:00"/>
    <x v="15"/>
    <n v="5"/>
    <x v="0"/>
    <n v="0"/>
  </r>
  <r>
    <x v="2"/>
    <d v="1997-05-28T00:00:00"/>
    <x v="15"/>
    <n v="5"/>
    <x v="0"/>
    <n v="900"/>
  </r>
  <r>
    <x v="2"/>
    <d v="1997-05-28T00:00:00"/>
    <x v="15"/>
    <n v="5"/>
    <x v="1"/>
    <n v="0"/>
  </r>
  <r>
    <x v="2"/>
    <d v="1997-05-28T00:00:00"/>
    <x v="15"/>
    <n v="5"/>
    <x v="1"/>
    <n v="1100"/>
  </r>
  <r>
    <x v="2"/>
    <d v="1997-05-28T00:00:00"/>
    <x v="15"/>
    <n v="5"/>
    <x v="2"/>
    <n v="11200"/>
  </r>
  <r>
    <x v="2"/>
    <d v="1997-05-28T00:00:00"/>
    <x v="15"/>
    <n v="5"/>
    <x v="2"/>
    <n v="17100"/>
  </r>
  <r>
    <x v="2"/>
    <d v="1997-05-30T00:00:00"/>
    <x v="15"/>
    <n v="5"/>
    <x v="0"/>
    <n v="100"/>
  </r>
  <r>
    <x v="2"/>
    <d v="1997-05-30T00:00:00"/>
    <x v="15"/>
    <n v="5"/>
    <x v="1"/>
    <n v="0"/>
  </r>
  <r>
    <x v="2"/>
    <d v="1997-05-30T00:00:00"/>
    <x v="15"/>
    <n v="5"/>
    <x v="2"/>
    <n v="350"/>
  </r>
  <r>
    <x v="13"/>
    <d v="1997-06-02T00:00:00"/>
    <x v="15"/>
    <n v="6"/>
    <x v="0"/>
    <n v="478"/>
  </r>
  <r>
    <x v="13"/>
    <d v="1997-06-02T00:00:00"/>
    <x v="15"/>
    <n v="6"/>
    <x v="1"/>
    <n v="0"/>
  </r>
  <r>
    <x v="13"/>
    <d v="1997-06-02T00:00:00"/>
    <x v="15"/>
    <n v="6"/>
    <x v="2"/>
    <n v="4466"/>
  </r>
  <r>
    <x v="9"/>
    <d v="1997-06-03T00:00:00"/>
    <x v="15"/>
    <n v="6"/>
    <x v="0"/>
    <n v="1200"/>
  </r>
  <r>
    <x v="9"/>
    <d v="1997-06-03T00:00:00"/>
    <x v="15"/>
    <n v="6"/>
    <x v="1"/>
    <n v="3500"/>
  </r>
  <r>
    <x v="9"/>
    <d v="1997-06-03T00:00:00"/>
    <x v="15"/>
    <n v="6"/>
    <x v="2"/>
    <n v="11200"/>
  </r>
  <r>
    <x v="9"/>
    <d v="1997-06-04T00:00:00"/>
    <x v="15"/>
    <n v="6"/>
    <x v="0"/>
    <n v="800"/>
  </r>
  <r>
    <x v="9"/>
    <d v="1997-06-04T00:00:00"/>
    <x v="15"/>
    <n v="6"/>
    <x v="1"/>
    <n v="3600"/>
  </r>
  <r>
    <x v="9"/>
    <d v="1997-06-04T00:00:00"/>
    <x v="15"/>
    <n v="6"/>
    <x v="2"/>
    <n v="3900"/>
  </r>
  <r>
    <x v="2"/>
    <d v="1997-06-05T00:00:00"/>
    <x v="15"/>
    <n v="6"/>
    <x v="0"/>
    <n v="16200"/>
  </r>
  <r>
    <x v="2"/>
    <d v="1997-06-05T00:00:00"/>
    <x v="15"/>
    <n v="6"/>
    <x v="1"/>
    <n v="4600"/>
  </r>
  <r>
    <x v="2"/>
    <d v="1997-06-05T00:00:00"/>
    <x v="15"/>
    <n v="6"/>
    <x v="2"/>
    <n v="31400"/>
  </r>
  <r>
    <x v="5"/>
    <d v="1997-06-11T00:00:00"/>
    <x v="15"/>
    <n v="6"/>
    <x v="0"/>
    <n v="650"/>
  </r>
  <r>
    <x v="5"/>
    <d v="1997-06-11T00:00:00"/>
    <x v="15"/>
    <n v="6"/>
    <x v="1"/>
    <n v="400"/>
  </r>
  <r>
    <x v="5"/>
    <d v="1997-06-11T00:00:00"/>
    <x v="15"/>
    <n v="6"/>
    <x v="2"/>
    <n v="5600"/>
  </r>
  <r>
    <x v="19"/>
    <d v="1997-09-22T00:00:00"/>
    <x v="15"/>
    <n v="9"/>
    <x v="0"/>
    <n v="250"/>
  </r>
  <r>
    <x v="19"/>
    <d v="1997-09-22T00:00:00"/>
    <x v="15"/>
    <n v="9"/>
    <x v="1"/>
    <n v="175"/>
  </r>
  <r>
    <x v="19"/>
    <d v="1997-09-22T00:00:00"/>
    <x v="15"/>
    <n v="9"/>
    <x v="2"/>
    <n v="3460"/>
  </r>
  <r>
    <x v="14"/>
    <d v="1997-09-23T00:00:00"/>
    <x v="15"/>
    <n v="9"/>
    <x v="0"/>
    <n v="2250"/>
  </r>
  <r>
    <x v="14"/>
    <d v="1997-09-23T00:00:00"/>
    <x v="15"/>
    <n v="9"/>
    <x v="1"/>
    <n v="0"/>
  </r>
  <r>
    <x v="14"/>
    <d v="1997-09-23T00:00:00"/>
    <x v="15"/>
    <n v="9"/>
    <x v="2"/>
    <n v="6700"/>
  </r>
  <r>
    <x v="14"/>
    <d v="1997-09-24T00:00:00"/>
    <x v="15"/>
    <n v="9"/>
    <x v="0"/>
    <n v="1623"/>
  </r>
  <r>
    <x v="14"/>
    <d v="1997-09-24T00:00:00"/>
    <x v="15"/>
    <n v="9"/>
    <x v="1"/>
    <n v="0"/>
  </r>
  <r>
    <x v="14"/>
    <d v="1997-09-24T00:00:00"/>
    <x v="15"/>
    <n v="9"/>
    <x v="2"/>
    <n v="20840"/>
  </r>
  <r>
    <x v="18"/>
    <d v="1997-10-20T00:00:00"/>
    <x v="15"/>
    <n v="10"/>
    <x v="0"/>
    <n v="5000"/>
  </r>
  <r>
    <x v="18"/>
    <d v="1997-10-20T00:00:00"/>
    <x v="15"/>
    <n v="10"/>
    <x v="1"/>
    <n v="0"/>
  </r>
  <r>
    <x v="18"/>
    <d v="1997-10-20T00:00:00"/>
    <x v="15"/>
    <n v="10"/>
    <x v="2"/>
    <n v="1150"/>
  </r>
  <r>
    <x v="18"/>
    <d v="1997-10-21T00:00:00"/>
    <x v="15"/>
    <n v="10"/>
    <x v="0"/>
    <n v="1900"/>
  </r>
  <r>
    <x v="18"/>
    <d v="1997-10-21T00:00:00"/>
    <x v="15"/>
    <n v="10"/>
    <x v="1"/>
    <n v="0"/>
  </r>
  <r>
    <x v="18"/>
    <d v="1997-10-21T00:00:00"/>
    <x v="15"/>
    <n v="10"/>
    <x v="2"/>
    <n v="3236"/>
  </r>
  <r>
    <x v="18"/>
    <d v="1997-10-22T00:00:00"/>
    <x v="15"/>
    <n v="10"/>
    <x v="0"/>
    <n v="3000"/>
  </r>
  <r>
    <x v="18"/>
    <d v="1997-10-22T00:00:00"/>
    <x v="15"/>
    <n v="10"/>
    <x v="1"/>
    <n v="0"/>
  </r>
  <r>
    <x v="18"/>
    <d v="1997-10-22T00:00:00"/>
    <x v="15"/>
    <n v="10"/>
    <x v="2"/>
    <n v="2850"/>
  </r>
  <r>
    <x v="6"/>
    <d v="1997-10-25T00:00:00"/>
    <x v="15"/>
    <n v="10"/>
    <x v="0"/>
    <n v="200"/>
  </r>
  <r>
    <x v="6"/>
    <d v="1997-10-25T00:00:00"/>
    <x v="15"/>
    <n v="10"/>
    <x v="1"/>
    <n v="150"/>
  </r>
  <r>
    <x v="6"/>
    <d v="1997-10-25T00:00:00"/>
    <x v="15"/>
    <n v="10"/>
    <x v="2"/>
    <n v="400"/>
  </r>
  <r>
    <x v="6"/>
    <d v="1997-10-26T00:00:00"/>
    <x v="15"/>
    <n v="10"/>
    <x v="0"/>
    <n v="350"/>
  </r>
  <r>
    <x v="6"/>
    <d v="1997-10-26T00:00:00"/>
    <x v="15"/>
    <n v="10"/>
    <x v="1"/>
    <n v="160"/>
  </r>
  <r>
    <x v="6"/>
    <d v="1997-10-26T00:00:00"/>
    <x v="15"/>
    <n v="10"/>
    <x v="2"/>
    <n v="900"/>
  </r>
  <r>
    <x v="20"/>
    <d v="1997-10-28T00:00:00"/>
    <x v="15"/>
    <n v="10"/>
    <x v="0"/>
    <n v="1100"/>
  </r>
  <r>
    <x v="20"/>
    <d v="1997-10-28T00:00:00"/>
    <x v="15"/>
    <n v="10"/>
    <x v="1"/>
    <n v="0"/>
  </r>
  <r>
    <x v="20"/>
    <d v="1997-10-28T00:00:00"/>
    <x v="15"/>
    <n v="10"/>
    <x v="2"/>
    <n v="24800"/>
  </r>
  <r>
    <x v="6"/>
    <d v="1997-10-29T00:00:00"/>
    <x v="15"/>
    <n v="10"/>
    <x v="0"/>
    <n v="26050"/>
  </r>
  <r>
    <x v="6"/>
    <d v="1997-10-29T00:00:00"/>
    <x v="15"/>
    <n v="10"/>
    <x v="1"/>
    <n v="750"/>
  </r>
  <r>
    <x v="6"/>
    <d v="1997-10-29T00:00:00"/>
    <x v="15"/>
    <n v="10"/>
    <x v="2"/>
    <n v="24300"/>
  </r>
  <r>
    <x v="12"/>
    <d v="1997-10-30T00:00:00"/>
    <x v="15"/>
    <n v="10"/>
    <x v="0"/>
    <n v="1900"/>
  </r>
  <r>
    <x v="12"/>
    <d v="1997-10-30T00:00:00"/>
    <x v="15"/>
    <n v="10"/>
    <x v="1"/>
    <n v="0"/>
  </r>
  <r>
    <x v="12"/>
    <d v="1997-10-30T00:00:00"/>
    <x v="15"/>
    <n v="10"/>
    <x v="2"/>
    <n v="750"/>
  </r>
  <r>
    <x v="14"/>
    <d v="1997-11-04T00:00:00"/>
    <x v="15"/>
    <n v="11"/>
    <x v="0"/>
    <n v="10950"/>
  </r>
  <r>
    <x v="6"/>
    <d v="1997-11-04T00:00:00"/>
    <x v="15"/>
    <n v="11"/>
    <x v="0"/>
    <n v="1500"/>
  </r>
  <r>
    <x v="14"/>
    <d v="1997-11-04T00:00:00"/>
    <x v="15"/>
    <n v="11"/>
    <x v="1"/>
    <n v="0"/>
  </r>
  <r>
    <x v="6"/>
    <d v="1997-11-04T00:00:00"/>
    <x v="15"/>
    <n v="11"/>
    <x v="1"/>
    <n v="580"/>
  </r>
  <r>
    <x v="14"/>
    <d v="1997-11-04T00:00:00"/>
    <x v="15"/>
    <n v="11"/>
    <x v="2"/>
    <n v="130"/>
  </r>
  <r>
    <x v="6"/>
    <d v="1997-11-04T00:00:00"/>
    <x v="15"/>
    <n v="11"/>
    <x v="2"/>
    <n v="5600"/>
  </r>
  <r>
    <x v="12"/>
    <d v="1997-11-05T00:00:00"/>
    <x v="15"/>
    <n v="11"/>
    <x v="0"/>
    <n v="7250"/>
  </r>
  <r>
    <x v="12"/>
    <d v="1997-11-05T00:00:00"/>
    <x v="15"/>
    <n v="11"/>
    <x v="1"/>
    <n v="0"/>
  </r>
  <r>
    <x v="12"/>
    <d v="1997-11-05T00:00:00"/>
    <x v="15"/>
    <n v="11"/>
    <x v="2"/>
    <n v="33900"/>
  </r>
  <r>
    <x v="6"/>
    <d v="1997-11-06T00:00:00"/>
    <x v="15"/>
    <n v="11"/>
    <x v="0"/>
    <n v="8500"/>
  </r>
  <r>
    <x v="6"/>
    <d v="1997-11-06T00:00:00"/>
    <x v="15"/>
    <n v="11"/>
    <x v="1"/>
    <n v="1920"/>
  </r>
  <r>
    <x v="6"/>
    <d v="1997-11-06T00:00:00"/>
    <x v="15"/>
    <n v="11"/>
    <x v="2"/>
    <n v="14850"/>
  </r>
  <r>
    <x v="6"/>
    <d v="1997-11-08T00:00:00"/>
    <x v="15"/>
    <n v="11"/>
    <x v="0"/>
    <n v="1050"/>
  </r>
  <r>
    <x v="6"/>
    <d v="1997-11-08T00:00:00"/>
    <x v="15"/>
    <n v="11"/>
    <x v="1"/>
    <n v="900"/>
  </r>
  <r>
    <x v="6"/>
    <d v="1997-11-08T00:00:00"/>
    <x v="15"/>
    <n v="11"/>
    <x v="2"/>
    <n v="9500"/>
  </r>
  <r>
    <x v="6"/>
    <d v="1997-11-09T00:00:00"/>
    <x v="15"/>
    <n v="11"/>
    <x v="0"/>
    <n v="4100"/>
  </r>
  <r>
    <x v="6"/>
    <d v="1997-11-09T00:00:00"/>
    <x v="15"/>
    <n v="11"/>
    <x v="1"/>
    <n v="800"/>
  </r>
  <r>
    <x v="6"/>
    <d v="1997-11-09T00:00:00"/>
    <x v="15"/>
    <n v="11"/>
    <x v="2"/>
    <n v="350"/>
  </r>
  <r>
    <x v="0"/>
    <d v="1998-01-21T00:00:00"/>
    <x v="16"/>
    <n v="1"/>
    <x v="0"/>
    <n v="750"/>
  </r>
  <r>
    <x v="0"/>
    <d v="1998-01-21T00:00:00"/>
    <x v="16"/>
    <n v="1"/>
    <x v="1"/>
    <n v="0"/>
  </r>
  <r>
    <x v="0"/>
    <d v="1998-01-21T00:00:00"/>
    <x v="16"/>
    <n v="1"/>
    <x v="2"/>
    <n v="2550"/>
  </r>
  <r>
    <x v="0"/>
    <d v="1998-01-22T00:00:00"/>
    <x v="16"/>
    <n v="1"/>
    <x v="0"/>
    <n v="0"/>
  </r>
  <r>
    <x v="0"/>
    <d v="1998-01-22T00:00:00"/>
    <x v="16"/>
    <n v="1"/>
    <x v="1"/>
    <n v="0"/>
  </r>
  <r>
    <x v="0"/>
    <d v="1998-01-22T00:00:00"/>
    <x v="16"/>
    <n v="1"/>
    <x v="2"/>
    <n v="0"/>
  </r>
  <r>
    <x v="0"/>
    <d v="1998-02-03T00:00:00"/>
    <x v="16"/>
    <n v="2"/>
    <x v="0"/>
    <n v="2700"/>
  </r>
  <r>
    <x v="0"/>
    <d v="1998-02-03T00:00:00"/>
    <x v="16"/>
    <n v="2"/>
    <x v="1"/>
    <n v="0"/>
  </r>
  <r>
    <x v="0"/>
    <d v="1998-02-03T00:00:00"/>
    <x v="16"/>
    <n v="2"/>
    <x v="2"/>
    <n v="14300"/>
  </r>
  <r>
    <x v="5"/>
    <d v="1998-02-04T00:00:00"/>
    <x v="16"/>
    <n v="2"/>
    <x v="0"/>
    <n v="4500"/>
  </r>
  <r>
    <x v="5"/>
    <d v="1998-02-04T00:00:00"/>
    <x v="16"/>
    <n v="2"/>
    <x v="1"/>
    <n v="2100"/>
  </r>
  <r>
    <x v="5"/>
    <d v="1998-02-04T00:00:00"/>
    <x v="16"/>
    <n v="2"/>
    <x v="2"/>
    <n v="129200"/>
  </r>
  <r>
    <x v="5"/>
    <d v="1998-02-05T00:00:00"/>
    <x v="16"/>
    <n v="2"/>
    <x v="0"/>
    <n v="75"/>
  </r>
  <r>
    <x v="5"/>
    <d v="1998-02-05T00:00:00"/>
    <x v="16"/>
    <n v="2"/>
    <x v="1"/>
    <n v="240"/>
  </r>
  <r>
    <x v="5"/>
    <d v="1998-02-05T00:00:00"/>
    <x v="16"/>
    <n v="2"/>
    <x v="2"/>
    <n v="2900"/>
  </r>
  <r>
    <x v="0"/>
    <d v="1998-02-09T00:00:00"/>
    <x v="16"/>
    <n v="2"/>
    <x v="0"/>
    <n v="0"/>
  </r>
  <r>
    <x v="0"/>
    <d v="1998-02-09T00:00:00"/>
    <x v="16"/>
    <n v="2"/>
    <x v="0"/>
    <n v="0"/>
  </r>
  <r>
    <x v="0"/>
    <d v="1998-02-09T00:00:00"/>
    <x v="16"/>
    <n v="2"/>
    <x v="1"/>
    <n v="0"/>
  </r>
  <r>
    <x v="0"/>
    <d v="1998-02-09T00:00:00"/>
    <x v="16"/>
    <n v="2"/>
    <x v="1"/>
    <n v="0"/>
  </r>
  <r>
    <x v="0"/>
    <d v="1998-02-09T00:00:00"/>
    <x v="16"/>
    <n v="2"/>
    <x v="2"/>
    <n v="0"/>
  </r>
  <r>
    <x v="0"/>
    <d v="1998-02-09T00:00:00"/>
    <x v="16"/>
    <n v="2"/>
    <x v="2"/>
    <n v="0"/>
  </r>
  <r>
    <x v="0"/>
    <d v="1998-02-10T00:00:00"/>
    <x v="16"/>
    <n v="2"/>
    <x v="0"/>
    <n v="1100"/>
  </r>
  <r>
    <x v="0"/>
    <d v="1998-02-10T00:00:00"/>
    <x v="16"/>
    <n v="2"/>
    <x v="1"/>
    <n v="0"/>
  </r>
  <r>
    <x v="0"/>
    <d v="1998-02-10T00:00:00"/>
    <x v="16"/>
    <n v="2"/>
    <x v="2"/>
    <n v="19700"/>
  </r>
  <r>
    <x v="10"/>
    <d v="1998-02-12T00:00:00"/>
    <x v="16"/>
    <n v="2"/>
    <x v="0"/>
    <n v="900"/>
  </r>
  <r>
    <x v="10"/>
    <d v="1998-02-12T00:00:00"/>
    <x v="16"/>
    <n v="2"/>
    <x v="1"/>
    <n v="0"/>
  </r>
  <r>
    <x v="10"/>
    <d v="1998-02-12T00:00:00"/>
    <x v="16"/>
    <n v="2"/>
    <x v="2"/>
    <n v="11550"/>
  </r>
  <r>
    <x v="4"/>
    <d v="1998-04-06T00:00:00"/>
    <x v="16"/>
    <n v="4"/>
    <x v="0"/>
    <n v="6650"/>
  </r>
  <r>
    <x v="4"/>
    <d v="1998-04-06T00:00:00"/>
    <x v="16"/>
    <n v="4"/>
    <x v="1"/>
    <n v="220"/>
  </r>
  <r>
    <x v="4"/>
    <d v="1998-04-06T00:00:00"/>
    <x v="16"/>
    <n v="4"/>
    <x v="2"/>
    <n v="11705"/>
  </r>
  <r>
    <x v="4"/>
    <d v="1998-04-09T00:00:00"/>
    <x v="16"/>
    <n v="4"/>
    <x v="0"/>
    <n v="1850"/>
  </r>
  <r>
    <x v="4"/>
    <d v="1998-04-09T00:00:00"/>
    <x v="16"/>
    <n v="4"/>
    <x v="1"/>
    <n v="0"/>
  </r>
  <r>
    <x v="4"/>
    <d v="1998-04-09T00:00:00"/>
    <x v="16"/>
    <n v="4"/>
    <x v="2"/>
    <n v="3865"/>
  </r>
  <r>
    <x v="4"/>
    <d v="1998-04-13T00:00:00"/>
    <x v="16"/>
    <n v="4"/>
    <x v="0"/>
    <n v="400"/>
  </r>
  <r>
    <x v="19"/>
    <d v="1998-04-13T00:00:00"/>
    <x v="16"/>
    <n v="4"/>
    <x v="0"/>
    <n v="13880"/>
  </r>
  <r>
    <x v="4"/>
    <d v="1998-04-13T00:00:00"/>
    <x v="16"/>
    <n v="4"/>
    <x v="1"/>
    <n v="0"/>
  </r>
  <r>
    <x v="19"/>
    <d v="1998-04-13T00:00:00"/>
    <x v="16"/>
    <n v="4"/>
    <x v="1"/>
    <n v="320"/>
  </r>
  <r>
    <x v="4"/>
    <d v="1998-04-13T00:00:00"/>
    <x v="16"/>
    <n v="4"/>
    <x v="2"/>
    <n v="539"/>
  </r>
  <r>
    <x v="19"/>
    <d v="1998-04-13T00:00:00"/>
    <x v="16"/>
    <n v="4"/>
    <x v="2"/>
    <n v="1200"/>
  </r>
  <r>
    <x v="4"/>
    <d v="1998-04-14T00:00:00"/>
    <x v="16"/>
    <n v="4"/>
    <x v="0"/>
    <n v="6650"/>
  </r>
  <r>
    <x v="18"/>
    <d v="1998-04-14T00:00:00"/>
    <x v="16"/>
    <n v="4"/>
    <x v="0"/>
    <n v="2850"/>
  </r>
  <r>
    <x v="4"/>
    <d v="1998-04-14T00:00:00"/>
    <x v="16"/>
    <n v="4"/>
    <x v="1"/>
    <n v="0"/>
  </r>
  <r>
    <x v="18"/>
    <d v="1998-04-14T00:00:00"/>
    <x v="16"/>
    <n v="4"/>
    <x v="1"/>
    <n v="0"/>
  </r>
  <r>
    <x v="4"/>
    <d v="1998-04-14T00:00:00"/>
    <x v="16"/>
    <n v="4"/>
    <x v="2"/>
    <n v="1039"/>
  </r>
  <r>
    <x v="18"/>
    <d v="1998-04-14T00:00:00"/>
    <x v="16"/>
    <n v="4"/>
    <x v="2"/>
    <n v="2900"/>
  </r>
  <r>
    <x v="18"/>
    <d v="1998-04-15T00:00:00"/>
    <x v="16"/>
    <n v="4"/>
    <x v="0"/>
    <n v="530"/>
  </r>
  <r>
    <x v="18"/>
    <d v="1998-04-15T00:00:00"/>
    <x v="16"/>
    <n v="4"/>
    <x v="1"/>
    <n v="0"/>
  </r>
  <r>
    <x v="18"/>
    <d v="1998-04-15T00:00:00"/>
    <x v="16"/>
    <n v="4"/>
    <x v="2"/>
    <n v="600"/>
  </r>
  <r>
    <x v="11"/>
    <d v="1998-04-16T00:00:00"/>
    <x v="16"/>
    <n v="4"/>
    <x v="0"/>
    <n v="0"/>
  </r>
  <r>
    <x v="11"/>
    <d v="1998-04-16T00:00:00"/>
    <x v="16"/>
    <n v="4"/>
    <x v="1"/>
    <n v="0"/>
  </r>
  <r>
    <x v="11"/>
    <d v="1998-04-16T00:00:00"/>
    <x v="16"/>
    <n v="4"/>
    <x v="2"/>
    <n v="250"/>
  </r>
  <r>
    <x v="4"/>
    <d v="1998-04-20T00:00:00"/>
    <x v="16"/>
    <n v="4"/>
    <x v="0"/>
    <n v="550"/>
  </r>
  <r>
    <x v="4"/>
    <d v="1998-04-20T00:00:00"/>
    <x v="16"/>
    <n v="4"/>
    <x v="1"/>
    <n v="0"/>
  </r>
  <r>
    <x v="4"/>
    <d v="1998-04-20T00:00:00"/>
    <x v="16"/>
    <n v="4"/>
    <x v="2"/>
    <n v="4826"/>
  </r>
  <r>
    <x v="4"/>
    <d v="1998-04-21T00:00:00"/>
    <x v="16"/>
    <n v="4"/>
    <x v="0"/>
    <n v="0"/>
  </r>
  <r>
    <x v="4"/>
    <d v="1998-04-21T00:00:00"/>
    <x v="16"/>
    <n v="4"/>
    <x v="1"/>
    <n v="0"/>
  </r>
  <r>
    <x v="4"/>
    <d v="1998-04-21T00:00:00"/>
    <x v="16"/>
    <n v="4"/>
    <x v="2"/>
    <n v="5945"/>
  </r>
  <r>
    <x v="4"/>
    <d v="1998-04-22T00:00:00"/>
    <x v="16"/>
    <n v="4"/>
    <x v="0"/>
    <n v="1750"/>
  </r>
  <r>
    <x v="4"/>
    <d v="1998-04-22T00:00:00"/>
    <x v="16"/>
    <n v="4"/>
    <x v="1"/>
    <n v="0"/>
  </r>
  <r>
    <x v="4"/>
    <d v="1998-04-22T00:00:00"/>
    <x v="16"/>
    <n v="4"/>
    <x v="2"/>
    <n v="900"/>
  </r>
  <r>
    <x v="13"/>
    <d v="1998-04-23T00:00:00"/>
    <x v="16"/>
    <n v="4"/>
    <x v="0"/>
    <n v="1450"/>
  </r>
  <r>
    <x v="13"/>
    <d v="1998-04-23T00:00:00"/>
    <x v="16"/>
    <n v="4"/>
    <x v="1"/>
    <n v="275"/>
  </r>
  <r>
    <x v="13"/>
    <d v="1998-04-23T00:00:00"/>
    <x v="16"/>
    <n v="4"/>
    <x v="2"/>
    <n v="2817"/>
  </r>
  <r>
    <x v="13"/>
    <d v="1998-04-24T00:00:00"/>
    <x v="16"/>
    <n v="4"/>
    <x v="0"/>
    <n v="0"/>
  </r>
  <r>
    <x v="13"/>
    <d v="1998-04-24T00:00:00"/>
    <x v="16"/>
    <n v="4"/>
    <x v="1"/>
    <n v="0"/>
  </r>
  <r>
    <x v="13"/>
    <d v="1998-04-24T00:00:00"/>
    <x v="16"/>
    <n v="4"/>
    <x v="2"/>
    <n v="0"/>
  </r>
  <r>
    <x v="2"/>
    <d v="1998-04-27T00:00:00"/>
    <x v="16"/>
    <n v="4"/>
    <x v="0"/>
    <n v="100"/>
  </r>
  <r>
    <x v="2"/>
    <d v="1998-04-27T00:00:00"/>
    <x v="16"/>
    <n v="4"/>
    <x v="1"/>
    <n v="1400"/>
  </r>
  <r>
    <x v="2"/>
    <d v="1998-04-27T00:00:00"/>
    <x v="16"/>
    <n v="4"/>
    <x v="2"/>
    <n v="2740"/>
  </r>
  <r>
    <x v="5"/>
    <d v="1998-04-28T00:00:00"/>
    <x v="16"/>
    <n v="4"/>
    <x v="0"/>
    <n v="150"/>
  </r>
  <r>
    <x v="5"/>
    <d v="1998-04-28T00:00:00"/>
    <x v="16"/>
    <n v="4"/>
    <x v="1"/>
    <n v="896"/>
  </r>
  <r>
    <x v="5"/>
    <d v="1998-04-28T00:00:00"/>
    <x v="16"/>
    <n v="4"/>
    <x v="2"/>
    <n v="305"/>
  </r>
  <r>
    <x v="13"/>
    <d v="1998-05-05T00:00:00"/>
    <x v="16"/>
    <n v="5"/>
    <x v="0"/>
    <n v="0"/>
  </r>
  <r>
    <x v="13"/>
    <d v="1998-05-05T00:00:00"/>
    <x v="16"/>
    <n v="5"/>
    <x v="1"/>
    <n v="0"/>
  </r>
  <r>
    <x v="13"/>
    <d v="1998-05-05T00:00:00"/>
    <x v="16"/>
    <n v="5"/>
    <x v="2"/>
    <n v="2200"/>
  </r>
  <r>
    <x v="4"/>
    <d v="1998-05-06T00:00:00"/>
    <x v="16"/>
    <n v="5"/>
    <x v="0"/>
    <n v="7300"/>
  </r>
  <r>
    <x v="4"/>
    <d v="1998-05-06T00:00:00"/>
    <x v="16"/>
    <n v="5"/>
    <x v="1"/>
    <n v="100"/>
  </r>
  <r>
    <x v="4"/>
    <d v="1998-05-06T00:00:00"/>
    <x v="16"/>
    <n v="5"/>
    <x v="2"/>
    <n v="2000"/>
  </r>
  <r>
    <x v="4"/>
    <d v="1998-05-07T00:00:00"/>
    <x v="16"/>
    <n v="5"/>
    <x v="0"/>
    <n v="19200"/>
  </r>
  <r>
    <x v="4"/>
    <d v="1998-05-07T00:00:00"/>
    <x v="16"/>
    <n v="5"/>
    <x v="1"/>
    <n v="150"/>
  </r>
  <r>
    <x v="4"/>
    <d v="1998-05-07T00:00:00"/>
    <x v="16"/>
    <n v="5"/>
    <x v="2"/>
    <n v="4600"/>
  </r>
  <r>
    <x v="4"/>
    <d v="1998-05-11T00:00:00"/>
    <x v="16"/>
    <n v="5"/>
    <x v="0"/>
    <n v="5000"/>
  </r>
  <r>
    <x v="4"/>
    <d v="1998-05-11T00:00:00"/>
    <x v="16"/>
    <n v="5"/>
    <x v="1"/>
    <n v="50"/>
  </r>
  <r>
    <x v="4"/>
    <d v="1998-05-11T00:00:00"/>
    <x v="16"/>
    <n v="5"/>
    <x v="2"/>
    <n v="10650"/>
  </r>
  <r>
    <x v="4"/>
    <d v="1998-05-12T00:00:00"/>
    <x v="16"/>
    <n v="5"/>
    <x v="0"/>
    <n v="950"/>
  </r>
  <r>
    <x v="4"/>
    <d v="1998-05-12T00:00:00"/>
    <x v="16"/>
    <n v="5"/>
    <x v="1"/>
    <n v="50"/>
  </r>
  <r>
    <x v="4"/>
    <d v="1998-05-12T00:00:00"/>
    <x v="16"/>
    <n v="5"/>
    <x v="2"/>
    <n v="6200"/>
  </r>
  <r>
    <x v="4"/>
    <d v="1998-05-13T00:00:00"/>
    <x v="16"/>
    <n v="5"/>
    <x v="0"/>
    <n v="2000"/>
  </r>
  <r>
    <x v="4"/>
    <d v="1998-05-13T00:00:00"/>
    <x v="16"/>
    <n v="5"/>
    <x v="1"/>
    <n v="20"/>
  </r>
  <r>
    <x v="4"/>
    <d v="1998-05-13T00:00:00"/>
    <x v="16"/>
    <n v="5"/>
    <x v="2"/>
    <n v="4100"/>
  </r>
  <r>
    <x v="4"/>
    <d v="1998-05-14T00:00:00"/>
    <x v="16"/>
    <n v="5"/>
    <x v="0"/>
    <n v="150"/>
  </r>
  <r>
    <x v="4"/>
    <d v="1998-05-14T00:00:00"/>
    <x v="16"/>
    <n v="5"/>
    <x v="1"/>
    <n v="0"/>
  </r>
  <r>
    <x v="4"/>
    <d v="1998-05-14T00:00:00"/>
    <x v="16"/>
    <n v="5"/>
    <x v="2"/>
    <n v="10100"/>
  </r>
  <r>
    <x v="2"/>
    <d v="1998-05-18T00:00:00"/>
    <x v="16"/>
    <n v="5"/>
    <x v="0"/>
    <n v="3650"/>
  </r>
  <r>
    <x v="2"/>
    <d v="1998-05-18T00:00:00"/>
    <x v="16"/>
    <n v="5"/>
    <x v="1"/>
    <n v="250"/>
  </r>
  <r>
    <x v="2"/>
    <d v="1998-05-18T00:00:00"/>
    <x v="16"/>
    <n v="5"/>
    <x v="2"/>
    <n v="1200"/>
  </r>
  <r>
    <x v="5"/>
    <d v="1998-05-20T00:00:00"/>
    <x v="16"/>
    <n v="5"/>
    <x v="0"/>
    <n v="700"/>
  </r>
  <r>
    <x v="5"/>
    <d v="1998-05-20T00:00:00"/>
    <x v="16"/>
    <n v="5"/>
    <x v="1"/>
    <n v="650"/>
  </r>
  <r>
    <x v="5"/>
    <d v="1998-05-20T00:00:00"/>
    <x v="16"/>
    <n v="5"/>
    <x v="2"/>
    <n v="3100"/>
  </r>
  <r>
    <x v="2"/>
    <d v="1998-05-21T00:00:00"/>
    <x v="16"/>
    <n v="5"/>
    <x v="0"/>
    <n v="7500"/>
  </r>
  <r>
    <x v="2"/>
    <d v="1998-05-21T00:00:00"/>
    <x v="16"/>
    <n v="5"/>
    <x v="1"/>
    <n v="650"/>
  </r>
  <r>
    <x v="2"/>
    <d v="1998-05-21T00:00:00"/>
    <x v="16"/>
    <n v="5"/>
    <x v="2"/>
    <n v="800"/>
  </r>
  <r>
    <x v="17"/>
    <d v="1998-05-26T00:00:00"/>
    <x v="16"/>
    <n v="5"/>
    <x v="0"/>
    <n v="4150"/>
  </r>
  <r>
    <x v="17"/>
    <d v="1998-05-26T00:00:00"/>
    <x v="16"/>
    <n v="5"/>
    <x v="1"/>
    <n v="0"/>
  </r>
  <r>
    <x v="17"/>
    <d v="1998-05-26T00:00:00"/>
    <x v="16"/>
    <n v="5"/>
    <x v="2"/>
    <n v="2100"/>
  </r>
  <r>
    <x v="4"/>
    <d v="1998-05-27T00:00:00"/>
    <x v="16"/>
    <n v="5"/>
    <x v="0"/>
    <n v="2400"/>
  </r>
  <r>
    <x v="4"/>
    <d v="1998-05-27T00:00:00"/>
    <x v="16"/>
    <n v="5"/>
    <x v="1"/>
    <n v="250"/>
  </r>
  <r>
    <x v="4"/>
    <d v="1998-05-27T00:00:00"/>
    <x v="16"/>
    <n v="5"/>
    <x v="2"/>
    <n v="25400"/>
  </r>
  <r>
    <x v="4"/>
    <d v="1998-05-29T00:00:00"/>
    <x v="16"/>
    <n v="5"/>
    <x v="0"/>
    <n v="12800"/>
  </r>
  <r>
    <x v="4"/>
    <d v="1998-05-29T00:00:00"/>
    <x v="16"/>
    <n v="5"/>
    <x v="1"/>
    <n v="200"/>
  </r>
  <r>
    <x v="4"/>
    <d v="1998-05-29T00:00:00"/>
    <x v="16"/>
    <n v="5"/>
    <x v="2"/>
    <n v="14050"/>
  </r>
  <r>
    <x v="4"/>
    <d v="1998-06-02T00:00:00"/>
    <x v="16"/>
    <n v="6"/>
    <x v="0"/>
    <n v="2000"/>
  </r>
  <r>
    <x v="4"/>
    <d v="1998-06-02T00:00:00"/>
    <x v="16"/>
    <n v="6"/>
    <x v="1"/>
    <n v="50"/>
  </r>
  <r>
    <x v="4"/>
    <d v="1998-06-02T00:00:00"/>
    <x v="16"/>
    <n v="6"/>
    <x v="2"/>
    <n v="2500"/>
  </r>
  <r>
    <x v="4"/>
    <d v="1998-06-03T00:00:00"/>
    <x v="16"/>
    <n v="6"/>
    <x v="0"/>
    <n v="11900"/>
  </r>
  <r>
    <x v="4"/>
    <d v="1998-06-03T00:00:00"/>
    <x v="16"/>
    <n v="6"/>
    <x v="1"/>
    <n v="100"/>
  </r>
  <r>
    <x v="4"/>
    <d v="1998-06-03T00:00:00"/>
    <x v="16"/>
    <n v="6"/>
    <x v="2"/>
    <n v="6500"/>
  </r>
  <r>
    <x v="4"/>
    <d v="1998-06-04T00:00:00"/>
    <x v="16"/>
    <n v="6"/>
    <x v="0"/>
    <n v="7800"/>
  </r>
  <r>
    <x v="4"/>
    <d v="1998-06-04T00:00:00"/>
    <x v="16"/>
    <n v="6"/>
    <x v="1"/>
    <n v="100"/>
  </r>
  <r>
    <x v="4"/>
    <d v="1998-06-04T00:00:00"/>
    <x v="16"/>
    <n v="6"/>
    <x v="2"/>
    <n v="6400"/>
  </r>
  <r>
    <x v="4"/>
    <d v="1998-06-09T00:00:00"/>
    <x v="16"/>
    <n v="6"/>
    <x v="0"/>
    <n v="5300"/>
  </r>
  <r>
    <x v="4"/>
    <d v="1998-06-09T00:00:00"/>
    <x v="16"/>
    <n v="6"/>
    <x v="1"/>
    <n v="50"/>
  </r>
  <r>
    <x v="4"/>
    <d v="1998-06-09T00:00:00"/>
    <x v="16"/>
    <n v="6"/>
    <x v="2"/>
    <n v="550"/>
  </r>
  <r>
    <x v="19"/>
    <d v="1998-09-21T00:00:00"/>
    <x v="16"/>
    <n v="9"/>
    <x v="0"/>
    <n v="200"/>
  </r>
  <r>
    <x v="19"/>
    <d v="1998-09-21T00:00:00"/>
    <x v="16"/>
    <n v="9"/>
    <x v="1"/>
    <n v="0"/>
  </r>
  <r>
    <x v="19"/>
    <d v="1998-09-21T00:00:00"/>
    <x v="16"/>
    <n v="9"/>
    <x v="2"/>
    <n v="800"/>
  </r>
  <r>
    <x v="11"/>
    <d v="1998-09-22T00:00:00"/>
    <x v="16"/>
    <n v="9"/>
    <x v="0"/>
    <n v="750"/>
  </r>
  <r>
    <x v="11"/>
    <d v="1998-09-22T00:00:00"/>
    <x v="16"/>
    <n v="9"/>
    <x v="1"/>
    <n v="0"/>
  </r>
  <r>
    <x v="11"/>
    <d v="1998-09-22T00:00:00"/>
    <x v="16"/>
    <n v="9"/>
    <x v="2"/>
    <n v="75"/>
  </r>
  <r>
    <x v="12"/>
    <d v="1998-09-23T00:00:00"/>
    <x v="16"/>
    <n v="9"/>
    <x v="0"/>
    <n v="1350"/>
  </r>
  <r>
    <x v="12"/>
    <d v="1998-09-23T00:00:00"/>
    <x v="16"/>
    <n v="9"/>
    <x v="1"/>
    <n v="0"/>
  </r>
  <r>
    <x v="12"/>
    <d v="1998-09-23T00:00:00"/>
    <x v="16"/>
    <n v="9"/>
    <x v="2"/>
    <n v="3000"/>
  </r>
  <r>
    <x v="12"/>
    <d v="1998-09-24T00:00:00"/>
    <x v="16"/>
    <n v="9"/>
    <x v="0"/>
    <n v="33070"/>
  </r>
  <r>
    <x v="12"/>
    <d v="1998-09-24T00:00:00"/>
    <x v="16"/>
    <n v="9"/>
    <x v="1"/>
    <n v="0"/>
  </r>
  <r>
    <x v="12"/>
    <d v="1998-09-24T00:00:00"/>
    <x v="16"/>
    <n v="9"/>
    <x v="2"/>
    <n v="13100"/>
  </r>
  <r>
    <x v="6"/>
    <d v="1998-10-11T00:00:00"/>
    <x v="16"/>
    <n v="10"/>
    <x v="0"/>
    <n v="130"/>
  </r>
  <r>
    <x v="6"/>
    <d v="1998-10-11T00:00:00"/>
    <x v="16"/>
    <n v="10"/>
    <x v="1"/>
    <n v="75"/>
  </r>
  <r>
    <x v="6"/>
    <d v="1998-10-11T00:00:00"/>
    <x v="16"/>
    <n v="10"/>
    <x v="2"/>
    <n v="300"/>
  </r>
  <r>
    <x v="6"/>
    <d v="1998-10-13T00:00:00"/>
    <x v="16"/>
    <n v="10"/>
    <x v="0"/>
    <n v="3300"/>
  </r>
  <r>
    <x v="6"/>
    <d v="1998-10-13T00:00:00"/>
    <x v="16"/>
    <n v="10"/>
    <x v="1"/>
    <n v="850"/>
  </r>
  <r>
    <x v="6"/>
    <d v="1998-10-13T00:00:00"/>
    <x v="16"/>
    <n v="10"/>
    <x v="2"/>
    <n v="1800"/>
  </r>
  <r>
    <x v="17"/>
    <d v="1998-10-14T00:00:00"/>
    <x v="16"/>
    <n v="10"/>
    <x v="0"/>
    <n v="7800"/>
  </r>
  <r>
    <x v="17"/>
    <d v="1998-10-14T00:00:00"/>
    <x v="16"/>
    <n v="10"/>
    <x v="1"/>
    <n v="0"/>
  </r>
  <r>
    <x v="17"/>
    <d v="1998-10-14T00:00:00"/>
    <x v="16"/>
    <n v="10"/>
    <x v="2"/>
    <n v="28400"/>
  </r>
  <r>
    <x v="11"/>
    <d v="1998-10-19T00:00:00"/>
    <x v="16"/>
    <n v="10"/>
    <x v="0"/>
    <n v="22675"/>
  </r>
  <r>
    <x v="7"/>
    <d v="1998-10-19T00:00:00"/>
    <x v="16"/>
    <n v="10"/>
    <x v="0"/>
    <n v="0"/>
  </r>
  <r>
    <x v="10"/>
    <d v="1998-10-19T00:00:00"/>
    <x v="16"/>
    <n v="10"/>
    <x v="0"/>
    <n v="1500"/>
  </r>
  <r>
    <x v="11"/>
    <d v="1998-10-19T00:00:00"/>
    <x v="16"/>
    <n v="10"/>
    <x v="1"/>
    <n v="0"/>
  </r>
  <r>
    <x v="7"/>
    <d v="1998-10-19T00:00:00"/>
    <x v="16"/>
    <n v="10"/>
    <x v="1"/>
    <n v="0"/>
  </r>
  <r>
    <x v="10"/>
    <d v="1998-10-19T00:00:00"/>
    <x v="16"/>
    <n v="10"/>
    <x v="1"/>
    <n v="0"/>
  </r>
  <r>
    <x v="11"/>
    <d v="1998-10-19T00:00:00"/>
    <x v="16"/>
    <n v="10"/>
    <x v="2"/>
    <n v="675"/>
  </r>
  <r>
    <x v="7"/>
    <d v="1998-10-19T00:00:00"/>
    <x v="16"/>
    <n v="10"/>
    <x v="2"/>
    <n v="8200"/>
  </r>
  <r>
    <x v="10"/>
    <d v="1998-10-19T00:00:00"/>
    <x v="16"/>
    <n v="10"/>
    <x v="2"/>
    <n v="16200"/>
  </r>
  <r>
    <x v="14"/>
    <d v="1998-10-20T00:00:00"/>
    <x v="16"/>
    <n v="10"/>
    <x v="0"/>
    <n v="9575"/>
  </r>
  <r>
    <x v="7"/>
    <d v="1998-10-20T00:00:00"/>
    <x v="16"/>
    <n v="10"/>
    <x v="0"/>
    <n v="0"/>
  </r>
  <r>
    <x v="14"/>
    <d v="1998-10-20T00:00:00"/>
    <x v="16"/>
    <n v="10"/>
    <x v="1"/>
    <n v="0"/>
  </r>
  <r>
    <x v="7"/>
    <d v="1998-10-20T00:00:00"/>
    <x v="16"/>
    <n v="10"/>
    <x v="1"/>
    <n v="0"/>
  </r>
  <r>
    <x v="14"/>
    <d v="1998-10-20T00:00:00"/>
    <x v="16"/>
    <n v="10"/>
    <x v="2"/>
    <n v="12200"/>
  </r>
  <r>
    <x v="7"/>
    <d v="1998-10-20T00:00:00"/>
    <x v="16"/>
    <n v="10"/>
    <x v="2"/>
    <n v="2000"/>
  </r>
  <r>
    <x v="10"/>
    <d v="1998-10-21T00:00:00"/>
    <x v="16"/>
    <n v="10"/>
    <x v="0"/>
    <n v="300"/>
  </r>
  <r>
    <x v="10"/>
    <d v="1998-10-21T00:00:00"/>
    <x v="16"/>
    <n v="10"/>
    <x v="1"/>
    <n v="0"/>
  </r>
  <r>
    <x v="10"/>
    <d v="1998-10-21T00:00:00"/>
    <x v="16"/>
    <n v="10"/>
    <x v="2"/>
    <n v="4800"/>
  </r>
  <r>
    <x v="1"/>
    <d v="1998-10-26T00:00:00"/>
    <x v="16"/>
    <n v="10"/>
    <x v="0"/>
    <n v="50"/>
  </r>
  <r>
    <x v="1"/>
    <d v="1998-10-26T00:00:00"/>
    <x v="16"/>
    <n v="10"/>
    <x v="1"/>
    <n v="0"/>
  </r>
  <r>
    <x v="1"/>
    <d v="1998-10-26T00:00:00"/>
    <x v="16"/>
    <n v="10"/>
    <x v="2"/>
    <n v="1200"/>
  </r>
  <r>
    <x v="1"/>
    <d v="1998-10-27T00:00:00"/>
    <x v="16"/>
    <n v="10"/>
    <x v="0"/>
    <n v="3300"/>
  </r>
  <r>
    <x v="1"/>
    <d v="1998-10-27T00:00:00"/>
    <x v="16"/>
    <n v="10"/>
    <x v="1"/>
    <n v="0"/>
  </r>
  <r>
    <x v="1"/>
    <d v="1998-10-27T00:00:00"/>
    <x v="16"/>
    <n v="10"/>
    <x v="2"/>
    <n v="10600"/>
  </r>
  <r>
    <x v="1"/>
    <d v="1998-10-28T00:00:00"/>
    <x v="16"/>
    <n v="10"/>
    <x v="0"/>
    <n v="1500"/>
  </r>
  <r>
    <x v="1"/>
    <d v="1998-10-28T00:00:00"/>
    <x v="16"/>
    <n v="10"/>
    <x v="1"/>
    <n v="0"/>
  </r>
  <r>
    <x v="1"/>
    <d v="1998-10-28T00:00:00"/>
    <x v="16"/>
    <n v="10"/>
    <x v="2"/>
    <n v="1900"/>
  </r>
  <r>
    <x v="1"/>
    <d v="1998-10-29T00:00:00"/>
    <x v="16"/>
    <n v="10"/>
    <x v="0"/>
    <n v="600"/>
  </r>
  <r>
    <x v="1"/>
    <d v="1998-10-29T00:00:00"/>
    <x v="16"/>
    <n v="10"/>
    <x v="1"/>
    <n v="0"/>
  </r>
  <r>
    <x v="1"/>
    <d v="1998-10-29T00:00:00"/>
    <x v="16"/>
    <n v="10"/>
    <x v="2"/>
    <n v="2500"/>
  </r>
  <r>
    <x v="1"/>
    <d v="1998-10-30T00:00:00"/>
    <x v="16"/>
    <n v="10"/>
    <x v="0"/>
    <n v="4600"/>
  </r>
  <r>
    <x v="1"/>
    <d v="1998-10-30T00:00:00"/>
    <x v="16"/>
    <n v="10"/>
    <x v="1"/>
    <n v="0"/>
  </r>
  <r>
    <x v="1"/>
    <d v="1998-10-30T00:00:00"/>
    <x v="16"/>
    <n v="10"/>
    <x v="2"/>
    <n v="1400"/>
  </r>
  <r>
    <x v="1"/>
    <d v="1998-11-01T00:00:00"/>
    <x v="16"/>
    <n v="11"/>
    <x v="0"/>
    <n v="1200"/>
  </r>
  <r>
    <x v="1"/>
    <d v="1998-11-01T00:00:00"/>
    <x v="16"/>
    <n v="11"/>
    <x v="1"/>
    <n v="0"/>
  </r>
  <r>
    <x v="1"/>
    <d v="1998-11-01T00:00:00"/>
    <x v="16"/>
    <n v="11"/>
    <x v="2"/>
    <n v="16400"/>
  </r>
  <r>
    <x v="11"/>
    <d v="1998-11-02T00:00:00"/>
    <x v="16"/>
    <n v="11"/>
    <x v="0"/>
    <n v="1050"/>
  </r>
  <r>
    <x v="11"/>
    <d v="1998-11-02T00:00:00"/>
    <x v="16"/>
    <n v="11"/>
    <x v="1"/>
    <n v="0"/>
  </r>
  <r>
    <x v="11"/>
    <d v="1998-11-02T00:00:00"/>
    <x v="16"/>
    <n v="11"/>
    <x v="2"/>
    <n v="2200"/>
  </r>
  <r>
    <x v="18"/>
    <d v="1998-11-03T00:00:00"/>
    <x v="16"/>
    <n v="11"/>
    <x v="0"/>
    <n v="1350"/>
  </r>
  <r>
    <x v="18"/>
    <d v="1998-11-03T00:00:00"/>
    <x v="16"/>
    <n v="11"/>
    <x v="1"/>
    <n v="0"/>
  </r>
  <r>
    <x v="18"/>
    <d v="1998-11-03T00:00:00"/>
    <x v="16"/>
    <n v="11"/>
    <x v="2"/>
    <n v="1400"/>
  </r>
  <r>
    <x v="20"/>
    <d v="1998-11-04T00:00:00"/>
    <x v="16"/>
    <n v="11"/>
    <x v="0"/>
    <n v="0"/>
  </r>
  <r>
    <x v="20"/>
    <d v="1998-11-04T00:00:00"/>
    <x v="16"/>
    <n v="11"/>
    <x v="1"/>
    <n v="0"/>
  </r>
  <r>
    <x v="20"/>
    <d v="1998-11-04T00:00:00"/>
    <x v="16"/>
    <n v="11"/>
    <x v="2"/>
    <n v="500"/>
  </r>
  <r>
    <x v="14"/>
    <d v="1998-11-05T00:00:00"/>
    <x v="16"/>
    <n v="11"/>
    <x v="0"/>
    <n v="4500"/>
  </r>
  <r>
    <x v="1"/>
    <d v="1998-11-05T00:00:00"/>
    <x v="16"/>
    <n v="11"/>
    <x v="0"/>
    <n v="1350"/>
  </r>
  <r>
    <x v="14"/>
    <d v="1998-11-05T00:00:00"/>
    <x v="16"/>
    <n v="11"/>
    <x v="1"/>
    <n v="0"/>
  </r>
  <r>
    <x v="1"/>
    <d v="1998-11-05T00:00:00"/>
    <x v="16"/>
    <n v="11"/>
    <x v="1"/>
    <n v="0"/>
  </r>
  <r>
    <x v="14"/>
    <d v="1998-11-05T00:00:00"/>
    <x v="16"/>
    <n v="11"/>
    <x v="2"/>
    <n v="3700"/>
  </r>
  <r>
    <x v="1"/>
    <d v="1998-11-05T00:00:00"/>
    <x v="16"/>
    <n v="11"/>
    <x v="2"/>
    <n v="9200"/>
  </r>
  <r>
    <x v="1"/>
    <d v="1998-11-06T00:00:00"/>
    <x v="16"/>
    <n v="11"/>
    <x v="0"/>
    <n v="2800"/>
  </r>
  <r>
    <x v="1"/>
    <d v="1998-11-06T00:00:00"/>
    <x v="16"/>
    <n v="11"/>
    <x v="1"/>
    <n v="0"/>
  </r>
  <r>
    <x v="1"/>
    <d v="1998-11-06T00:00:00"/>
    <x v="16"/>
    <n v="11"/>
    <x v="2"/>
    <n v="11000"/>
  </r>
  <r>
    <x v="1"/>
    <d v="1998-11-07T00:00:00"/>
    <x v="16"/>
    <n v="11"/>
    <x v="0"/>
    <n v="800"/>
  </r>
  <r>
    <x v="1"/>
    <d v="1998-11-07T00:00:00"/>
    <x v="16"/>
    <n v="11"/>
    <x v="1"/>
    <n v="0"/>
  </r>
  <r>
    <x v="1"/>
    <d v="1998-11-07T00:00:00"/>
    <x v="16"/>
    <n v="11"/>
    <x v="2"/>
    <n v="200"/>
  </r>
  <r>
    <x v="1"/>
    <d v="1998-11-08T00:00:00"/>
    <x v="16"/>
    <n v="11"/>
    <x v="0"/>
    <n v="600"/>
  </r>
  <r>
    <x v="1"/>
    <d v="1998-11-08T00:00:00"/>
    <x v="16"/>
    <n v="11"/>
    <x v="1"/>
    <n v="0"/>
  </r>
  <r>
    <x v="1"/>
    <d v="1998-11-08T00:00:00"/>
    <x v="16"/>
    <n v="11"/>
    <x v="2"/>
    <n v="1200"/>
  </r>
  <r>
    <x v="1"/>
    <d v="1998-11-09T00:00:00"/>
    <x v="16"/>
    <n v="11"/>
    <x v="0"/>
    <n v="0"/>
  </r>
  <r>
    <x v="1"/>
    <d v="1998-11-09T00:00:00"/>
    <x v="16"/>
    <n v="11"/>
    <x v="1"/>
    <n v="0"/>
  </r>
  <r>
    <x v="1"/>
    <d v="1998-11-09T00:00:00"/>
    <x v="16"/>
    <n v="11"/>
    <x v="2"/>
    <n v="0"/>
  </r>
  <r>
    <x v="19"/>
    <d v="1998-11-11T00:00:00"/>
    <x v="16"/>
    <n v="11"/>
    <x v="0"/>
    <n v="3350"/>
  </r>
  <r>
    <x v="19"/>
    <d v="1998-11-11T00:00:00"/>
    <x v="16"/>
    <n v="11"/>
    <x v="0"/>
    <n v="0"/>
  </r>
  <r>
    <x v="19"/>
    <d v="1998-11-11T00:00:00"/>
    <x v="16"/>
    <n v="11"/>
    <x v="1"/>
    <n v="45"/>
  </r>
  <r>
    <x v="19"/>
    <d v="1998-11-11T00:00:00"/>
    <x v="16"/>
    <n v="11"/>
    <x v="1"/>
    <n v="0"/>
  </r>
  <r>
    <x v="19"/>
    <d v="1998-11-11T00:00:00"/>
    <x v="16"/>
    <n v="11"/>
    <x v="2"/>
    <n v="7650"/>
  </r>
  <r>
    <x v="19"/>
    <d v="1998-11-11T00:00:00"/>
    <x v="16"/>
    <n v="11"/>
    <x v="2"/>
    <n v="0"/>
  </r>
  <r>
    <x v="1"/>
    <d v="1998-11-12T00:00:00"/>
    <x v="16"/>
    <n v="11"/>
    <x v="0"/>
    <n v="900"/>
  </r>
  <r>
    <x v="1"/>
    <d v="1998-11-12T00:00:00"/>
    <x v="16"/>
    <n v="11"/>
    <x v="1"/>
    <n v="0"/>
  </r>
  <r>
    <x v="1"/>
    <d v="1998-11-12T00:00:00"/>
    <x v="16"/>
    <n v="11"/>
    <x v="2"/>
    <n v="200"/>
  </r>
  <r>
    <x v="12"/>
    <d v="1998-11-13T00:00:00"/>
    <x v="16"/>
    <n v="11"/>
    <x v="0"/>
    <n v="1200"/>
  </r>
  <r>
    <x v="1"/>
    <d v="1998-11-13T00:00:00"/>
    <x v="16"/>
    <n v="11"/>
    <x v="0"/>
    <n v="400"/>
  </r>
  <r>
    <x v="12"/>
    <d v="1998-11-13T00:00:00"/>
    <x v="16"/>
    <n v="11"/>
    <x v="1"/>
    <n v="0"/>
  </r>
  <r>
    <x v="1"/>
    <d v="1998-11-13T00:00:00"/>
    <x v="16"/>
    <n v="11"/>
    <x v="1"/>
    <n v="0"/>
  </r>
  <r>
    <x v="12"/>
    <d v="1998-11-13T00:00:00"/>
    <x v="16"/>
    <n v="11"/>
    <x v="2"/>
    <n v="564"/>
  </r>
  <r>
    <x v="1"/>
    <d v="1998-11-13T00:00:00"/>
    <x v="16"/>
    <n v="11"/>
    <x v="2"/>
    <n v="9200"/>
  </r>
  <r>
    <x v="13"/>
    <d v="1998-11-14T00:00:00"/>
    <x v="16"/>
    <n v="11"/>
    <x v="0"/>
    <n v="1100"/>
  </r>
  <r>
    <x v="13"/>
    <d v="1998-11-14T00:00:00"/>
    <x v="16"/>
    <n v="11"/>
    <x v="1"/>
    <n v="0"/>
  </r>
  <r>
    <x v="13"/>
    <d v="1998-11-14T00:00:00"/>
    <x v="16"/>
    <n v="11"/>
    <x v="2"/>
    <n v="3200"/>
  </r>
  <r>
    <x v="6"/>
    <d v="1998-11-15T00:00:00"/>
    <x v="16"/>
    <n v="11"/>
    <x v="0"/>
    <n v="100"/>
  </r>
  <r>
    <x v="6"/>
    <d v="1998-11-15T00:00:00"/>
    <x v="16"/>
    <n v="11"/>
    <x v="1"/>
    <n v="50"/>
  </r>
  <r>
    <x v="6"/>
    <d v="1998-11-15T00:00:00"/>
    <x v="16"/>
    <n v="11"/>
    <x v="2"/>
    <n v="1100"/>
  </r>
  <r>
    <x v="6"/>
    <d v="1998-11-16T00:00:00"/>
    <x v="16"/>
    <n v="11"/>
    <x v="0"/>
    <n v="300"/>
  </r>
  <r>
    <x v="6"/>
    <d v="1998-11-16T00:00:00"/>
    <x v="16"/>
    <n v="11"/>
    <x v="1"/>
    <n v="400"/>
  </r>
  <r>
    <x v="6"/>
    <d v="1998-11-16T00:00:00"/>
    <x v="16"/>
    <n v="11"/>
    <x v="2"/>
    <n v="2200"/>
  </r>
  <r>
    <x v="6"/>
    <d v="1998-11-17T00:00:00"/>
    <x v="16"/>
    <n v="11"/>
    <x v="0"/>
    <n v="300"/>
  </r>
  <r>
    <x v="6"/>
    <d v="1998-11-17T00:00:00"/>
    <x v="16"/>
    <n v="11"/>
    <x v="1"/>
    <n v="50"/>
  </r>
  <r>
    <x v="6"/>
    <d v="1998-11-17T00:00:00"/>
    <x v="16"/>
    <n v="11"/>
    <x v="2"/>
    <n v="2500"/>
  </r>
  <r>
    <x v="13"/>
    <d v="1998-11-20T00:00:00"/>
    <x v="16"/>
    <n v="11"/>
    <x v="0"/>
    <n v="1350"/>
  </r>
  <r>
    <x v="13"/>
    <d v="1998-11-20T00:00:00"/>
    <x v="16"/>
    <n v="11"/>
    <x v="1"/>
    <n v="100"/>
  </r>
  <r>
    <x v="13"/>
    <d v="1998-11-20T00:00:00"/>
    <x v="16"/>
    <n v="11"/>
    <x v="2"/>
    <n v="34200"/>
  </r>
  <r>
    <x v="13"/>
    <d v="1999-02-04T00:00:00"/>
    <x v="17"/>
    <n v="2"/>
    <x v="0"/>
    <n v="40"/>
  </r>
  <r>
    <x v="13"/>
    <d v="1999-02-04T00:00:00"/>
    <x v="17"/>
    <n v="2"/>
    <x v="1"/>
    <n v="0"/>
  </r>
  <r>
    <x v="13"/>
    <d v="1999-02-04T00:00:00"/>
    <x v="17"/>
    <n v="2"/>
    <x v="2"/>
    <n v="447"/>
  </r>
  <r>
    <x v="16"/>
    <d v="1999-02-05T00:00:00"/>
    <x v="17"/>
    <n v="2"/>
    <x v="0"/>
    <n v="908"/>
  </r>
  <r>
    <x v="16"/>
    <d v="1999-02-05T00:00:00"/>
    <x v="17"/>
    <n v="2"/>
    <x v="1"/>
    <n v="0"/>
  </r>
  <r>
    <x v="16"/>
    <d v="1999-02-05T00:00:00"/>
    <x v="17"/>
    <n v="2"/>
    <x v="2"/>
    <n v="14475"/>
  </r>
  <r>
    <x v="19"/>
    <d v="1999-04-06T00:00:00"/>
    <x v="17"/>
    <n v="4"/>
    <x v="0"/>
    <n v="14300"/>
  </r>
  <r>
    <x v="19"/>
    <d v="1999-04-06T00:00:00"/>
    <x v="17"/>
    <n v="4"/>
    <x v="1"/>
    <n v="1800"/>
  </r>
  <r>
    <x v="19"/>
    <d v="1999-04-06T00:00:00"/>
    <x v="17"/>
    <n v="4"/>
    <x v="2"/>
    <n v="1100"/>
  </r>
  <r>
    <x v="13"/>
    <d v="1999-04-09T00:00:00"/>
    <x v="17"/>
    <n v="4"/>
    <x v="0"/>
    <n v="30"/>
  </r>
  <r>
    <x v="13"/>
    <d v="1999-04-09T00:00:00"/>
    <x v="17"/>
    <n v="4"/>
    <x v="1"/>
    <n v="7"/>
  </r>
  <r>
    <x v="13"/>
    <d v="1999-04-09T00:00:00"/>
    <x v="17"/>
    <n v="4"/>
    <x v="2"/>
    <n v="10"/>
  </r>
  <r>
    <x v="19"/>
    <d v="1999-04-12T00:00:00"/>
    <x v="17"/>
    <n v="4"/>
    <x v="0"/>
    <n v="4000"/>
  </r>
  <r>
    <x v="19"/>
    <d v="1999-04-12T00:00:00"/>
    <x v="17"/>
    <n v="4"/>
    <x v="1"/>
    <n v="800"/>
  </r>
  <r>
    <x v="19"/>
    <d v="1999-04-12T00:00:00"/>
    <x v="17"/>
    <n v="4"/>
    <x v="2"/>
    <n v="4600"/>
  </r>
  <r>
    <x v="11"/>
    <d v="1999-04-13T00:00:00"/>
    <x v="17"/>
    <n v="4"/>
    <x v="0"/>
    <n v="4500"/>
  </r>
  <r>
    <x v="11"/>
    <d v="1999-04-13T00:00:00"/>
    <x v="17"/>
    <n v="4"/>
    <x v="1"/>
    <n v="0"/>
  </r>
  <r>
    <x v="11"/>
    <d v="1999-04-13T00:00:00"/>
    <x v="17"/>
    <n v="4"/>
    <x v="2"/>
    <n v="4700"/>
  </r>
  <r>
    <x v="4"/>
    <d v="1999-04-20T00:00:00"/>
    <x v="17"/>
    <n v="4"/>
    <x v="0"/>
    <n v="1100"/>
  </r>
  <r>
    <x v="4"/>
    <d v="1999-04-20T00:00:00"/>
    <x v="17"/>
    <n v="4"/>
    <x v="1"/>
    <n v="150"/>
  </r>
  <r>
    <x v="4"/>
    <d v="1999-04-20T00:00:00"/>
    <x v="17"/>
    <n v="4"/>
    <x v="2"/>
    <n v="1900"/>
  </r>
  <r>
    <x v="4"/>
    <d v="1999-04-21T00:00:00"/>
    <x v="17"/>
    <n v="4"/>
    <x v="0"/>
    <n v="1800"/>
  </r>
  <r>
    <x v="4"/>
    <d v="1999-04-21T00:00:00"/>
    <x v="17"/>
    <n v="4"/>
    <x v="1"/>
    <n v="100"/>
  </r>
  <r>
    <x v="4"/>
    <d v="1999-04-21T00:00:00"/>
    <x v="17"/>
    <n v="4"/>
    <x v="2"/>
    <n v="2100"/>
  </r>
  <r>
    <x v="2"/>
    <d v="1999-04-23T00:00:00"/>
    <x v="17"/>
    <n v="4"/>
    <x v="0"/>
    <n v="200"/>
  </r>
  <r>
    <x v="2"/>
    <d v="1999-04-23T00:00:00"/>
    <x v="17"/>
    <n v="4"/>
    <x v="1"/>
    <n v="50"/>
  </r>
  <r>
    <x v="2"/>
    <d v="1999-04-23T00:00:00"/>
    <x v="17"/>
    <n v="4"/>
    <x v="2"/>
    <n v="13900"/>
  </r>
  <r>
    <x v="4"/>
    <d v="1999-04-26T00:00:00"/>
    <x v="17"/>
    <n v="4"/>
    <x v="0"/>
    <n v="4300"/>
  </r>
  <r>
    <x v="4"/>
    <d v="1999-04-26T00:00:00"/>
    <x v="17"/>
    <n v="4"/>
    <x v="1"/>
    <n v="100"/>
  </r>
  <r>
    <x v="4"/>
    <d v="1999-04-26T00:00:00"/>
    <x v="17"/>
    <n v="4"/>
    <x v="2"/>
    <n v="23900"/>
  </r>
  <r>
    <x v="4"/>
    <d v="1999-04-28T00:00:00"/>
    <x v="17"/>
    <n v="4"/>
    <x v="0"/>
    <n v="7700"/>
  </r>
  <r>
    <x v="4"/>
    <d v="1999-04-28T00:00:00"/>
    <x v="17"/>
    <n v="4"/>
    <x v="1"/>
    <n v="300"/>
  </r>
  <r>
    <x v="4"/>
    <d v="1999-04-28T00:00:00"/>
    <x v="17"/>
    <n v="4"/>
    <x v="2"/>
    <n v="19250"/>
  </r>
  <r>
    <x v="4"/>
    <d v="1999-04-29T00:00:00"/>
    <x v="17"/>
    <n v="4"/>
    <x v="0"/>
    <n v="1500"/>
  </r>
  <r>
    <x v="4"/>
    <d v="1999-04-29T00:00:00"/>
    <x v="17"/>
    <n v="4"/>
    <x v="1"/>
    <n v="50"/>
  </r>
  <r>
    <x v="4"/>
    <d v="1999-04-29T00:00:00"/>
    <x v="17"/>
    <n v="4"/>
    <x v="2"/>
    <n v="8300"/>
  </r>
  <r>
    <x v="21"/>
    <d v="1999-05-01T00:00:00"/>
    <x v="17"/>
    <n v="5"/>
    <x v="0"/>
    <n v="400"/>
  </r>
  <r>
    <x v="21"/>
    <d v="1999-05-01T00:00:00"/>
    <x v="17"/>
    <n v="5"/>
    <x v="0"/>
    <n v="400"/>
  </r>
  <r>
    <x v="21"/>
    <d v="1999-05-01T00:00:00"/>
    <x v="17"/>
    <n v="5"/>
    <x v="1"/>
    <n v="50"/>
  </r>
  <r>
    <x v="21"/>
    <d v="1999-05-01T00:00:00"/>
    <x v="17"/>
    <n v="5"/>
    <x v="1"/>
    <n v="0"/>
  </r>
  <r>
    <x v="21"/>
    <d v="1999-05-01T00:00:00"/>
    <x v="17"/>
    <n v="5"/>
    <x v="2"/>
    <n v="1600"/>
  </r>
  <r>
    <x v="21"/>
    <d v="1999-05-01T00:00:00"/>
    <x v="17"/>
    <n v="5"/>
    <x v="2"/>
    <n v="1600"/>
  </r>
  <r>
    <x v="4"/>
    <d v="1999-05-03T00:00:00"/>
    <x v="17"/>
    <n v="5"/>
    <x v="0"/>
    <n v="2100"/>
  </r>
  <r>
    <x v="4"/>
    <d v="1999-05-03T00:00:00"/>
    <x v="17"/>
    <n v="5"/>
    <x v="1"/>
    <n v="50"/>
  </r>
  <r>
    <x v="4"/>
    <d v="1999-05-03T00:00:00"/>
    <x v="17"/>
    <n v="5"/>
    <x v="2"/>
    <n v="7200"/>
  </r>
  <r>
    <x v="5"/>
    <d v="1999-05-05T00:00:00"/>
    <x v="17"/>
    <n v="5"/>
    <x v="0"/>
    <n v="200"/>
  </r>
  <r>
    <x v="2"/>
    <d v="1999-05-05T00:00:00"/>
    <x v="17"/>
    <n v="5"/>
    <x v="0"/>
    <n v="75"/>
  </r>
  <r>
    <x v="5"/>
    <d v="1999-05-05T00:00:00"/>
    <x v="17"/>
    <n v="5"/>
    <x v="1"/>
    <n v="600"/>
  </r>
  <r>
    <x v="2"/>
    <d v="1999-05-05T00:00:00"/>
    <x v="17"/>
    <n v="5"/>
    <x v="1"/>
    <n v="50"/>
  </r>
  <r>
    <x v="5"/>
    <d v="1999-05-05T00:00:00"/>
    <x v="17"/>
    <n v="5"/>
    <x v="2"/>
    <n v="1600"/>
  </r>
  <r>
    <x v="2"/>
    <d v="1999-05-05T00:00:00"/>
    <x v="17"/>
    <n v="5"/>
    <x v="2"/>
    <n v="5100"/>
  </r>
  <r>
    <x v="5"/>
    <d v="1999-05-06T00:00:00"/>
    <x v="17"/>
    <n v="5"/>
    <x v="0"/>
    <n v="5800"/>
  </r>
  <r>
    <x v="5"/>
    <d v="1999-05-06T00:00:00"/>
    <x v="17"/>
    <n v="5"/>
    <x v="1"/>
    <n v="2200"/>
  </r>
  <r>
    <x v="5"/>
    <d v="1999-05-06T00:00:00"/>
    <x v="17"/>
    <n v="5"/>
    <x v="2"/>
    <n v="17600"/>
  </r>
  <r>
    <x v="2"/>
    <d v="1999-05-10T00:00:00"/>
    <x v="17"/>
    <n v="5"/>
    <x v="0"/>
    <n v="2800"/>
  </r>
  <r>
    <x v="2"/>
    <d v="1999-05-10T00:00:00"/>
    <x v="17"/>
    <n v="5"/>
    <x v="1"/>
    <n v="2800"/>
  </r>
  <r>
    <x v="2"/>
    <d v="1999-05-10T00:00:00"/>
    <x v="17"/>
    <n v="5"/>
    <x v="2"/>
    <n v="7200"/>
  </r>
  <r>
    <x v="4"/>
    <d v="1999-05-11T00:00:00"/>
    <x v="17"/>
    <n v="5"/>
    <x v="0"/>
    <n v="12400"/>
  </r>
  <r>
    <x v="4"/>
    <d v="1999-05-11T00:00:00"/>
    <x v="17"/>
    <n v="5"/>
    <x v="1"/>
    <n v="240"/>
  </r>
  <r>
    <x v="4"/>
    <d v="1999-05-11T00:00:00"/>
    <x v="17"/>
    <n v="5"/>
    <x v="2"/>
    <n v="56700"/>
  </r>
  <r>
    <x v="4"/>
    <d v="1999-05-14T00:00:00"/>
    <x v="17"/>
    <n v="5"/>
    <x v="0"/>
    <n v="3400"/>
  </r>
  <r>
    <x v="4"/>
    <d v="1999-05-14T00:00:00"/>
    <x v="17"/>
    <n v="5"/>
    <x v="1"/>
    <n v="100"/>
  </r>
  <r>
    <x v="4"/>
    <d v="1999-05-14T00:00:00"/>
    <x v="17"/>
    <n v="5"/>
    <x v="2"/>
    <n v="14750"/>
  </r>
  <r>
    <x v="4"/>
    <d v="1999-05-17T00:00:00"/>
    <x v="17"/>
    <n v="5"/>
    <x v="0"/>
    <n v="5600"/>
  </r>
  <r>
    <x v="2"/>
    <d v="1999-05-17T00:00:00"/>
    <x v="17"/>
    <n v="5"/>
    <x v="0"/>
    <n v="1400"/>
  </r>
  <r>
    <x v="2"/>
    <d v="1999-05-17T00:00:00"/>
    <x v="17"/>
    <n v="5"/>
    <x v="0"/>
    <n v="2100"/>
  </r>
  <r>
    <x v="4"/>
    <d v="1999-05-17T00:00:00"/>
    <x v="17"/>
    <n v="5"/>
    <x v="1"/>
    <n v="100"/>
  </r>
  <r>
    <x v="2"/>
    <d v="1999-05-17T00:00:00"/>
    <x v="17"/>
    <n v="5"/>
    <x v="1"/>
    <n v="50"/>
  </r>
  <r>
    <x v="2"/>
    <d v="1999-05-17T00:00:00"/>
    <x v="17"/>
    <n v="5"/>
    <x v="1"/>
    <n v="450"/>
  </r>
  <r>
    <x v="4"/>
    <d v="1999-05-17T00:00:00"/>
    <x v="17"/>
    <n v="5"/>
    <x v="2"/>
    <n v="26100"/>
  </r>
  <r>
    <x v="2"/>
    <d v="1999-05-17T00:00:00"/>
    <x v="17"/>
    <n v="5"/>
    <x v="2"/>
    <n v="10800"/>
  </r>
  <r>
    <x v="2"/>
    <d v="1999-05-17T00:00:00"/>
    <x v="17"/>
    <n v="5"/>
    <x v="2"/>
    <n v="36200"/>
  </r>
  <r>
    <x v="4"/>
    <d v="1999-05-19T00:00:00"/>
    <x v="17"/>
    <n v="5"/>
    <x v="0"/>
    <n v="2400"/>
  </r>
  <r>
    <x v="2"/>
    <d v="1999-05-19T00:00:00"/>
    <x v="17"/>
    <n v="5"/>
    <x v="0"/>
    <n v="4400"/>
  </r>
  <r>
    <x v="4"/>
    <d v="1999-05-19T00:00:00"/>
    <x v="17"/>
    <n v="5"/>
    <x v="1"/>
    <n v="150"/>
  </r>
  <r>
    <x v="2"/>
    <d v="1999-05-19T00:00:00"/>
    <x v="17"/>
    <n v="5"/>
    <x v="1"/>
    <n v="500"/>
  </r>
  <r>
    <x v="4"/>
    <d v="1999-05-19T00:00:00"/>
    <x v="17"/>
    <n v="5"/>
    <x v="2"/>
    <n v="12500"/>
  </r>
  <r>
    <x v="2"/>
    <d v="1999-05-19T00:00:00"/>
    <x v="17"/>
    <n v="5"/>
    <x v="2"/>
    <n v="2100"/>
  </r>
  <r>
    <x v="20"/>
    <d v="1999-05-20T00:00:00"/>
    <x v="17"/>
    <n v="5"/>
    <x v="0"/>
    <n v="200"/>
  </r>
  <r>
    <x v="18"/>
    <d v="1999-05-20T00:00:00"/>
    <x v="17"/>
    <n v="5"/>
    <x v="0"/>
    <n v="350"/>
  </r>
  <r>
    <x v="2"/>
    <d v="1999-05-20T00:00:00"/>
    <x v="17"/>
    <n v="5"/>
    <x v="0"/>
    <n v="300"/>
  </r>
  <r>
    <x v="2"/>
    <d v="1999-05-20T00:00:00"/>
    <x v="17"/>
    <n v="5"/>
    <x v="0"/>
    <n v="200"/>
  </r>
  <r>
    <x v="2"/>
    <d v="1999-05-20T00:00:00"/>
    <x v="17"/>
    <n v="5"/>
    <x v="0"/>
    <n v="100"/>
  </r>
  <r>
    <x v="20"/>
    <d v="1999-05-20T00:00:00"/>
    <x v="17"/>
    <n v="5"/>
    <x v="1"/>
    <n v="0"/>
  </r>
  <r>
    <x v="18"/>
    <d v="1999-05-20T00:00:00"/>
    <x v="17"/>
    <n v="5"/>
    <x v="1"/>
    <n v="50"/>
  </r>
  <r>
    <x v="2"/>
    <d v="1999-05-20T00:00:00"/>
    <x v="17"/>
    <n v="5"/>
    <x v="1"/>
    <n v="100"/>
  </r>
  <r>
    <x v="2"/>
    <d v="1999-05-20T00:00:00"/>
    <x v="17"/>
    <n v="5"/>
    <x v="1"/>
    <n v="0"/>
  </r>
  <r>
    <x v="2"/>
    <d v="1999-05-20T00:00:00"/>
    <x v="17"/>
    <n v="5"/>
    <x v="1"/>
    <n v="0"/>
  </r>
  <r>
    <x v="20"/>
    <d v="1999-05-20T00:00:00"/>
    <x v="17"/>
    <n v="5"/>
    <x v="2"/>
    <n v="4500"/>
  </r>
  <r>
    <x v="18"/>
    <d v="1999-05-20T00:00:00"/>
    <x v="17"/>
    <n v="5"/>
    <x v="2"/>
    <n v="4100"/>
  </r>
  <r>
    <x v="2"/>
    <d v="1999-05-20T00:00:00"/>
    <x v="17"/>
    <n v="5"/>
    <x v="2"/>
    <n v="6900"/>
  </r>
  <r>
    <x v="2"/>
    <d v="1999-05-20T00:00:00"/>
    <x v="17"/>
    <n v="5"/>
    <x v="2"/>
    <n v="4300"/>
  </r>
  <r>
    <x v="2"/>
    <d v="1999-05-20T00:00:00"/>
    <x v="17"/>
    <n v="5"/>
    <x v="2"/>
    <n v="700"/>
  </r>
  <r>
    <x v="5"/>
    <d v="1999-05-21T00:00:00"/>
    <x v="17"/>
    <n v="5"/>
    <x v="0"/>
    <n v="400"/>
  </r>
  <r>
    <x v="5"/>
    <d v="1999-05-21T00:00:00"/>
    <x v="17"/>
    <n v="5"/>
    <x v="1"/>
    <n v="0"/>
  </r>
  <r>
    <x v="5"/>
    <d v="1999-05-21T00:00:00"/>
    <x v="17"/>
    <n v="5"/>
    <x v="2"/>
    <n v="7200"/>
  </r>
  <r>
    <x v="4"/>
    <d v="1999-05-24T00:00:00"/>
    <x v="17"/>
    <n v="5"/>
    <x v="0"/>
    <n v="200"/>
  </r>
  <r>
    <x v="4"/>
    <d v="1999-05-24T00:00:00"/>
    <x v="17"/>
    <n v="5"/>
    <x v="1"/>
    <n v="150"/>
  </r>
  <r>
    <x v="4"/>
    <d v="1999-05-24T00:00:00"/>
    <x v="17"/>
    <n v="5"/>
    <x v="2"/>
    <n v="1500"/>
  </r>
  <r>
    <x v="5"/>
    <d v="1999-05-25T00:00:00"/>
    <x v="17"/>
    <n v="5"/>
    <x v="0"/>
    <n v="100"/>
  </r>
  <r>
    <x v="5"/>
    <d v="1999-05-25T00:00:00"/>
    <x v="17"/>
    <n v="5"/>
    <x v="1"/>
    <n v="550"/>
  </r>
  <r>
    <x v="5"/>
    <d v="1999-05-25T00:00:00"/>
    <x v="17"/>
    <n v="5"/>
    <x v="2"/>
    <n v="1200"/>
  </r>
  <r>
    <x v="4"/>
    <d v="1999-05-26T00:00:00"/>
    <x v="17"/>
    <n v="5"/>
    <x v="0"/>
    <n v="1550"/>
  </r>
  <r>
    <x v="4"/>
    <d v="1999-05-26T00:00:00"/>
    <x v="17"/>
    <n v="5"/>
    <x v="1"/>
    <n v="100"/>
  </r>
  <r>
    <x v="4"/>
    <d v="1999-05-26T00:00:00"/>
    <x v="17"/>
    <n v="5"/>
    <x v="2"/>
    <n v="3900"/>
  </r>
  <r>
    <x v="4"/>
    <d v="1999-05-27T00:00:00"/>
    <x v="17"/>
    <n v="5"/>
    <x v="0"/>
    <n v="2300"/>
  </r>
  <r>
    <x v="4"/>
    <d v="1999-05-27T00:00:00"/>
    <x v="17"/>
    <n v="5"/>
    <x v="1"/>
    <n v="100"/>
  </r>
  <r>
    <x v="4"/>
    <d v="1999-05-27T00:00:00"/>
    <x v="17"/>
    <n v="5"/>
    <x v="2"/>
    <n v="12030"/>
  </r>
  <r>
    <x v="21"/>
    <d v="1999-06-02T00:00:00"/>
    <x v="17"/>
    <n v="6"/>
    <x v="0"/>
    <n v="800"/>
  </r>
  <r>
    <x v="21"/>
    <d v="1999-06-02T00:00:00"/>
    <x v="17"/>
    <n v="6"/>
    <x v="1"/>
    <n v="0"/>
  </r>
  <r>
    <x v="21"/>
    <d v="1999-06-02T00:00:00"/>
    <x v="17"/>
    <n v="6"/>
    <x v="2"/>
    <n v="1400"/>
  </r>
  <r>
    <x v="1"/>
    <d v="1999-06-03T00:00:00"/>
    <x v="17"/>
    <n v="6"/>
    <x v="0"/>
    <n v="400"/>
  </r>
  <r>
    <x v="21"/>
    <d v="1999-06-03T00:00:00"/>
    <x v="17"/>
    <n v="6"/>
    <x v="0"/>
    <n v="1200"/>
  </r>
  <r>
    <x v="1"/>
    <d v="1999-06-03T00:00:00"/>
    <x v="17"/>
    <n v="6"/>
    <x v="1"/>
    <n v="0"/>
  </r>
  <r>
    <x v="21"/>
    <d v="1999-06-03T00:00:00"/>
    <x v="17"/>
    <n v="6"/>
    <x v="1"/>
    <n v="0"/>
  </r>
  <r>
    <x v="1"/>
    <d v="1999-06-03T00:00:00"/>
    <x v="17"/>
    <n v="6"/>
    <x v="2"/>
    <n v="2900"/>
  </r>
  <r>
    <x v="21"/>
    <d v="1999-06-03T00:00:00"/>
    <x v="17"/>
    <n v="6"/>
    <x v="2"/>
    <n v="2100"/>
  </r>
  <r>
    <x v="17"/>
    <d v="1999-06-07T00:00:00"/>
    <x v="17"/>
    <n v="6"/>
    <x v="0"/>
    <n v="1100"/>
  </r>
  <r>
    <x v="17"/>
    <d v="1999-06-07T00:00:00"/>
    <x v="17"/>
    <n v="6"/>
    <x v="1"/>
    <n v="50"/>
  </r>
  <r>
    <x v="17"/>
    <d v="1999-06-07T00:00:00"/>
    <x v="17"/>
    <n v="6"/>
    <x v="2"/>
    <n v="4200"/>
  </r>
  <r>
    <x v="10"/>
    <d v="1999-06-09T00:00:00"/>
    <x v="17"/>
    <n v="6"/>
    <x v="0"/>
    <n v="1200"/>
  </r>
  <r>
    <x v="10"/>
    <d v="1999-06-09T00:00:00"/>
    <x v="17"/>
    <n v="6"/>
    <x v="1"/>
    <n v="100"/>
  </r>
  <r>
    <x v="10"/>
    <d v="1999-06-09T00:00:00"/>
    <x v="17"/>
    <n v="6"/>
    <x v="2"/>
    <n v="4300"/>
  </r>
  <r>
    <x v="10"/>
    <d v="1999-06-10T00:00:00"/>
    <x v="17"/>
    <n v="6"/>
    <x v="0"/>
    <n v="1100"/>
  </r>
  <r>
    <x v="10"/>
    <d v="1999-06-10T00:00:00"/>
    <x v="17"/>
    <n v="6"/>
    <x v="1"/>
    <n v="0"/>
  </r>
  <r>
    <x v="10"/>
    <d v="1999-06-10T00:00:00"/>
    <x v="17"/>
    <n v="6"/>
    <x v="2"/>
    <n v="5600"/>
  </r>
  <r>
    <x v="7"/>
    <d v="1999-09-14T00:00:00"/>
    <x v="17"/>
    <n v="9"/>
    <x v="0"/>
    <n v="0"/>
  </r>
  <r>
    <x v="7"/>
    <d v="1999-09-14T00:00:00"/>
    <x v="17"/>
    <n v="9"/>
    <x v="1"/>
    <n v="0"/>
  </r>
  <r>
    <x v="7"/>
    <d v="1999-09-14T00:00:00"/>
    <x v="17"/>
    <n v="9"/>
    <x v="2"/>
    <n v="9200"/>
  </r>
  <r>
    <x v="7"/>
    <d v="1999-09-15T00:00:00"/>
    <x v="17"/>
    <n v="9"/>
    <x v="0"/>
    <n v="0"/>
  </r>
  <r>
    <x v="7"/>
    <d v="1999-09-15T00:00:00"/>
    <x v="17"/>
    <n v="9"/>
    <x v="1"/>
    <n v="0"/>
  </r>
  <r>
    <x v="7"/>
    <d v="1999-09-15T00:00:00"/>
    <x v="17"/>
    <n v="9"/>
    <x v="2"/>
    <n v="8600"/>
  </r>
  <r>
    <x v="14"/>
    <d v="1999-09-20T00:00:00"/>
    <x v="17"/>
    <n v="9"/>
    <x v="0"/>
    <n v="12100"/>
  </r>
  <r>
    <x v="14"/>
    <d v="1999-09-20T00:00:00"/>
    <x v="17"/>
    <n v="9"/>
    <x v="1"/>
    <n v="0"/>
  </r>
  <r>
    <x v="14"/>
    <d v="1999-09-20T00:00:00"/>
    <x v="17"/>
    <n v="9"/>
    <x v="2"/>
    <n v="3100"/>
  </r>
  <r>
    <x v="12"/>
    <d v="1999-09-21T00:00:00"/>
    <x v="17"/>
    <n v="9"/>
    <x v="0"/>
    <n v="1300"/>
  </r>
  <r>
    <x v="12"/>
    <d v="1999-09-21T00:00:00"/>
    <x v="17"/>
    <n v="9"/>
    <x v="1"/>
    <n v="0"/>
  </r>
  <r>
    <x v="12"/>
    <d v="1999-09-21T00:00:00"/>
    <x v="17"/>
    <n v="9"/>
    <x v="2"/>
    <n v="7100"/>
  </r>
  <r>
    <x v="19"/>
    <d v="1999-09-29T00:00:00"/>
    <x v="17"/>
    <n v="9"/>
    <x v="0"/>
    <n v="17035"/>
  </r>
  <r>
    <x v="19"/>
    <d v="1999-09-29T00:00:00"/>
    <x v="17"/>
    <n v="9"/>
    <x v="1"/>
    <n v="210"/>
  </r>
  <r>
    <x v="19"/>
    <d v="1999-09-29T00:00:00"/>
    <x v="17"/>
    <n v="9"/>
    <x v="2"/>
    <n v="3700"/>
  </r>
  <r>
    <x v="17"/>
    <d v="1999-10-11T00:00:00"/>
    <x v="17"/>
    <n v="10"/>
    <x v="0"/>
    <n v="20220"/>
  </r>
  <r>
    <x v="17"/>
    <d v="1999-10-11T00:00:00"/>
    <x v="17"/>
    <n v="10"/>
    <x v="1"/>
    <n v="0"/>
  </r>
  <r>
    <x v="17"/>
    <d v="1999-10-11T00:00:00"/>
    <x v="17"/>
    <n v="10"/>
    <x v="2"/>
    <n v="33474"/>
  </r>
  <r>
    <x v="21"/>
    <d v="1999-10-14T00:00:00"/>
    <x v="17"/>
    <n v="10"/>
    <x v="0"/>
    <n v="3250"/>
  </r>
  <r>
    <x v="21"/>
    <d v="1999-10-14T00:00:00"/>
    <x v="17"/>
    <n v="10"/>
    <x v="1"/>
    <n v="0"/>
  </r>
  <r>
    <x v="21"/>
    <d v="1999-10-14T00:00:00"/>
    <x v="17"/>
    <n v="10"/>
    <x v="2"/>
    <n v="11600"/>
  </r>
  <r>
    <x v="4"/>
    <d v="1999-10-15T00:00:00"/>
    <x v="17"/>
    <n v="10"/>
    <x v="0"/>
    <n v="0"/>
  </r>
  <r>
    <x v="4"/>
    <d v="1999-10-15T00:00:00"/>
    <x v="17"/>
    <n v="10"/>
    <x v="1"/>
    <n v="100"/>
  </r>
  <r>
    <x v="4"/>
    <d v="1999-10-15T00:00:00"/>
    <x v="17"/>
    <n v="10"/>
    <x v="2"/>
    <n v="4100"/>
  </r>
  <r>
    <x v="14"/>
    <d v="1999-10-18T00:00:00"/>
    <x v="17"/>
    <n v="10"/>
    <x v="0"/>
    <n v="7150"/>
  </r>
  <r>
    <x v="21"/>
    <d v="1999-10-18T00:00:00"/>
    <x v="17"/>
    <n v="10"/>
    <x v="0"/>
    <n v="12600"/>
  </r>
  <r>
    <x v="14"/>
    <d v="1999-10-18T00:00:00"/>
    <x v="17"/>
    <n v="10"/>
    <x v="1"/>
    <n v="0"/>
  </r>
  <r>
    <x v="21"/>
    <d v="1999-10-18T00:00:00"/>
    <x v="17"/>
    <n v="10"/>
    <x v="1"/>
    <n v="0"/>
  </r>
  <r>
    <x v="14"/>
    <d v="1999-10-18T00:00:00"/>
    <x v="17"/>
    <n v="10"/>
    <x v="2"/>
    <n v="4600"/>
  </r>
  <r>
    <x v="21"/>
    <d v="1999-10-18T00:00:00"/>
    <x v="17"/>
    <n v="10"/>
    <x v="2"/>
    <n v="14200"/>
  </r>
  <r>
    <x v="11"/>
    <d v="1999-10-19T00:00:00"/>
    <x v="17"/>
    <n v="10"/>
    <x v="0"/>
    <n v="6250"/>
  </r>
  <r>
    <x v="11"/>
    <d v="1999-10-19T00:00:00"/>
    <x v="17"/>
    <n v="10"/>
    <x v="1"/>
    <n v="0"/>
  </r>
  <r>
    <x v="11"/>
    <d v="1999-10-19T00:00:00"/>
    <x v="17"/>
    <n v="10"/>
    <x v="2"/>
    <n v="6400"/>
  </r>
  <r>
    <x v="11"/>
    <d v="1999-10-20T00:00:00"/>
    <x v="17"/>
    <n v="10"/>
    <x v="0"/>
    <n v="10050"/>
  </r>
  <r>
    <x v="11"/>
    <d v="1999-10-20T00:00:00"/>
    <x v="17"/>
    <n v="10"/>
    <x v="1"/>
    <n v="0"/>
  </r>
  <r>
    <x v="11"/>
    <d v="1999-10-20T00:00:00"/>
    <x v="17"/>
    <n v="10"/>
    <x v="2"/>
    <n v="26450"/>
  </r>
  <r>
    <x v="1"/>
    <d v="1999-10-21T00:00:00"/>
    <x v="17"/>
    <n v="10"/>
    <x v="0"/>
    <n v="5000"/>
  </r>
  <r>
    <x v="1"/>
    <d v="1999-10-21T00:00:00"/>
    <x v="17"/>
    <n v="10"/>
    <x v="1"/>
    <n v="0"/>
  </r>
  <r>
    <x v="1"/>
    <d v="1999-10-21T00:00:00"/>
    <x v="17"/>
    <n v="10"/>
    <x v="2"/>
    <n v="250"/>
  </r>
  <r>
    <x v="1"/>
    <d v="1999-10-22T00:00:00"/>
    <x v="17"/>
    <n v="10"/>
    <x v="0"/>
    <n v="2600"/>
  </r>
  <r>
    <x v="1"/>
    <d v="1999-10-22T00:00:00"/>
    <x v="17"/>
    <n v="10"/>
    <x v="1"/>
    <n v="0"/>
  </r>
  <r>
    <x v="1"/>
    <d v="1999-10-22T00:00:00"/>
    <x v="17"/>
    <n v="10"/>
    <x v="2"/>
    <n v="1500"/>
  </r>
  <r>
    <x v="1"/>
    <d v="1999-10-26T00:00:00"/>
    <x v="17"/>
    <n v="10"/>
    <x v="0"/>
    <n v="4200"/>
  </r>
  <r>
    <x v="1"/>
    <d v="1999-10-26T00:00:00"/>
    <x v="17"/>
    <n v="10"/>
    <x v="1"/>
    <n v="0"/>
  </r>
  <r>
    <x v="1"/>
    <d v="1999-10-26T00:00:00"/>
    <x v="17"/>
    <n v="10"/>
    <x v="2"/>
    <n v="3600"/>
  </r>
  <r>
    <x v="1"/>
    <d v="1999-10-27T00:00:00"/>
    <x v="17"/>
    <n v="10"/>
    <x v="0"/>
    <n v="740"/>
  </r>
  <r>
    <x v="1"/>
    <d v="1999-10-27T00:00:00"/>
    <x v="17"/>
    <n v="10"/>
    <x v="1"/>
    <n v="0"/>
  </r>
  <r>
    <x v="1"/>
    <d v="1999-10-27T00:00:00"/>
    <x v="17"/>
    <n v="10"/>
    <x v="2"/>
    <n v="600"/>
  </r>
  <r>
    <x v="1"/>
    <d v="1999-10-28T00:00:00"/>
    <x v="17"/>
    <n v="10"/>
    <x v="0"/>
    <n v="850"/>
  </r>
  <r>
    <x v="1"/>
    <d v="1999-10-28T00:00:00"/>
    <x v="17"/>
    <n v="10"/>
    <x v="1"/>
    <n v="0"/>
  </r>
  <r>
    <x v="1"/>
    <d v="1999-10-28T00:00:00"/>
    <x v="17"/>
    <n v="10"/>
    <x v="2"/>
    <n v="1600"/>
  </r>
  <r>
    <x v="1"/>
    <d v="1999-10-29T00:00:00"/>
    <x v="17"/>
    <n v="10"/>
    <x v="0"/>
    <n v="5200"/>
  </r>
  <r>
    <x v="1"/>
    <d v="1999-10-29T00:00:00"/>
    <x v="17"/>
    <n v="10"/>
    <x v="1"/>
    <n v="0"/>
  </r>
  <r>
    <x v="1"/>
    <d v="1999-10-29T00:00:00"/>
    <x v="17"/>
    <n v="10"/>
    <x v="2"/>
    <n v="8500"/>
  </r>
  <r>
    <x v="11"/>
    <d v="1999-11-03T00:00:00"/>
    <x v="17"/>
    <n v="11"/>
    <x v="0"/>
    <n v="19600"/>
  </r>
  <r>
    <x v="6"/>
    <d v="1999-11-03T00:00:00"/>
    <x v="17"/>
    <n v="11"/>
    <x v="0"/>
    <n v="4010"/>
  </r>
  <r>
    <x v="11"/>
    <d v="1999-11-03T00:00:00"/>
    <x v="17"/>
    <n v="11"/>
    <x v="1"/>
    <n v="0"/>
  </r>
  <r>
    <x v="6"/>
    <d v="1999-11-03T00:00:00"/>
    <x v="17"/>
    <n v="11"/>
    <x v="1"/>
    <n v="100"/>
  </r>
  <r>
    <x v="11"/>
    <d v="1999-11-03T00:00:00"/>
    <x v="17"/>
    <n v="11"/>
    <x v="2"/>
    <n v="28300"/>
  </r>
  <r>
    <x v="6"/>
    <d v="1999-11-03T00:00:00"/>
    <x v="17"/>
    <n v="11"/>
    <x v="2"/>
    <n v="8180"/>
  </r>
  <r>
    <x v="6"/>
    <d v="1999-11-04T00:00:00"/>
    <x v="17"/>
    <n v="11"/>
    <x v="0"/>
    <n v="6600"/>
  </r>
  <r>
    <x v="6"/>
    <d v="1999-11-04T00:00:00"/>
    <x v="17"/>
    <n v="11"/>
    <x v="1"/>
    <n v="0"/>
  </r>
  <r>
    <x v="6"/>
    <d v="1999-11-04T00:00:00"/>
    <x v="17"/>
    <n v="11"/>
    <x v="2"/>
    <n v="4150"/>
  </r>
  <r>
    <x v="1"/>
    <d v="1999-11-09T00:00:00"/>
    <x v="17"/>
    <n v="11"/>
    <x v="0"/>
    <n v="1500"/>
  </r>
  <r>
    <x v="1"/>
    <d v="1999-11-09T00:00:00"/>
    <x v="17"/>
    <n v="11"/>
    <x v="1"/>
    <n v="0"/>
  </r>
  <r>
    <x v="1"/>
    <d v="1999-11-09T00:00:00"/>
    <x v="17"/>
    <n v="11"/>
    <x v="2"/>
    <n v="3800"/>
  </r>
  <r>
    <x v="17"/>
    <d v="1999-11-10T00:00:00"/>
    <x v="17"/>
    <n v="11"/>
    <x v="0"/>
    <n v="3600"/>
  </r>
  <r>
    <x v="17"/>
    <d v="1999-11-10T00:00:00"/>
    <x v="17"/>
    <n v="11"/>
    <x v="1"/>
    <n v="0"/>
  </r>
  <r>
    <x v="17"/>
    <d v="1999-11-10T00:00:00"/>
    <x v="17"/>
    <n v="11"/>
    <x v="2"/>
    <n v="8550"/>
  </r>
  <r>
    <x v="5"/>
    <d v="1999-11-12T00:00:00"/>
    <x v="17"/>
    <n v="11"/>
    <x v="0"/>
    <n v="0"/>
  </r>
  <r>
    <x v="5"/>
    <d v="1999-11-12T00:00:00"/>
    <x v="17"/>
    <n v="11"/>
    <x v="1"/>
    <n v="40"/>
  </r>
  <r>
    <x v="5"/>
    <d v="1999-11-12T00:00:00"/>
    <x v="17"/>
    <n v="11"/>
    <x v="2"/>
    <n v="150"/>
  </r>
  <r>
    <x v="5"/>
    <d v="1999-11-15T00:00:00"/>
    <x v="17"/>
    <n v="11"/>
    <x v="0"/>
    <n v="250"/>
  </r>
  <r>
    <x v="5"/>
    <d v="1999-11-15T00:00:00"/>
    <x v="17"/>
    <n v="11"/>
    <x v="1"/>
    <n v="20"/>
  </r>
  <r>
    <x v="5"/>
    <d v="1999-11-15T00:00:00"/>
    <x v="17"/>
    <n v="11"/>
    <x v="2"/>
    <n v="200"/>
  </r>
  <r>
    <x v="5"/>
    <d v="1999-11-16T00:00:00"/>
    <x v="17"/>
    <n v="11"/>
    <x v="0"/>
    <n v="700"/>
  </r>
  <r>
    <x v="5"/>
    <d v="1999-11-16T00:00:00"/>
    <x v="17"/>
    <n v="11"/>
    <x v="1"/>
    <n v="350"/>
  </r>
  <r>
    <x v="5"/>
    <d v="1999-11-16T00:00:00"/>
    <x v="17"/>
    <n v="11"/>
    <x v="2"/>
    <n v="11300"/>
  </r>
  <r>
    <x v="5"/>
    <d v="1999-11-17T00:00:00"/>
    <x v="17"/>
    <n v="11"/>
    <x v="0"/>
    <n v="1860"/>
  </r>
  <r>
    <x v="5"/>
    <d v="1999-11-17T00:00:00"/>
    <x v="17"/>
    <n v="11"/>
    <x v="1"/>
    <n v="750"/>
  </r>
  <r>
    <x v="5"/>
    <d v="1999-11-17T00:00:00"/>
    <x v="17"/>
    <n v="11"/>
    <x v="2"/>
    <n v="8700"/>
  </r>
  <r>
    <x v="12"/>
    <d v="1999-11-30T00:00:00"/>
    <x v="17"/>
    <n v="11"/>
    <x v="0"/>
    <n v="4960"/>
  </r>
  <r>
    <x v="12"/>
    <d v="1999-11-30T00:00:00"/>
    <x v="17"/>
    <n v="11"/>
    <x v="1"/>
    <n v="0"/>
  </r>
  <r>
    <x v="12"/>
    <d v="1999-11-30T00:00:00"/>
    <x v="17"/>
    <n v="11"/>
    <x v="2"/>
    <n v="8100"/>
  </r>
  <r>
    <x v="11"/>
    <d v="1999-12-01T00:00:00"/>
    <x v="17"/>
    <n v="12"/>
    <x v="0"/>
    <n v="4315"/>
  </r>
  <r>
    <x v="11"/>
    <d v="1999-12-01T00:00:00"/>
    <x v="17"/>
    <n v="12"/>
    <x v="1"/>
    <n v="0"/>
  </r>
  <r>
    <x v="11"/>
    <d v="1999-12-01T00:00:00"/>
    <x v="17"/>
    <n v="12"/>
    <x v="2"/>
    <n v="33200"/>
  </r>
  <r>
    <x v="1"/>
    <d v="2000-03-20T00:00:00"/>
    <x v="18"/>
    <n v="3"/>
    <x v="0"/>
    <n v="1300"/>
  </r>
  <r>
    <x v="1"/>
    <d v="2000-03-20T00:00:00"/>
    <x v="18"/>
    <n v="3"/>
    <x v="1"/>
    <n v="100"/>
  </r>
  <r>
    <x v="1"/>
    <d v="2000-03-20T00:00:00"/>
    <x v="18"/>
    <n v="3"/>
    <x v="2"/>
    <n v="4100"/>
  </r>
  <r>
    <x v="1"/>
    <d v="2000-03-21T00:00:00"/>
    <x v="18"/>
    <n v="3"/>
    <x v="0"/>
    <n v="3250"/>
  </r>
  <r>
    <x v="1"/>
    <d v="2000-03-21T00:00:00"/>
    <x v="18"/>
    <n v="3"/>
    <x v="1"/>
    <n v="50"/>
  </r>
  <r>
    <x v="1"/>
    <d v="2000-03-21T00:00:00"/>
    <x v="18"/>
    <n v="3"/>
    <x v="2"/>
    <n v="12400"/>
  </r>
  <r>
    <x v="1"/>
    <d v="2000-03-22T00:00:00"/>
    <x v="18"/>
    <n v="3"/>
    <x v="0"/>
    <n v="5300"/>
  </r>
  <r>
    <x v="1"/>
    <d v="2000-03-22T00:00:00"/>
    <x v="18"/>
    <n v="3"/>
    <x v="1"/>
    <n v="150"/>
  </r>
  <r>
    <x v="1"/>
    <d v="2000-03-22T00:00:00"/>
    <x v="18"/>
    <n v="3"/>
    <x v="2"/>
    <n v="1100"/>
  </r>
  <r>
    <x v="1"/>
    <d v="2000-03-24T00:00:00"/>
    <x v="18"/>
    <n v="3"/>
    <x v="0"/>
    <n v="500"/>
  </r>
  <r>
    <x v="1"/>
    <d v="2000-03-24T00:00:00"/>
    <x v="18"/>
    <n v="3"/>
    <x v="1"/>
    <n v="50"/>
  </r>
  <r>
    <x v="1"/>
    <d v="2000-03-24T00:00:00"/>
    <x v="18"/>
    <n v="3"/>
    <x v="2"/>
    <n v="2000"/>
  </r>
  <r>
    <x v="1"/>
    <d v="2000-03-29T00:00:00"/>
    <x v="18"/>
    <n v="3"/>
    <x v="0"/>
    <n v="1300"/>
  </r>
  <r>
    <x v="1"/>
    <d v="2000-03-29T00:00:00"/>
    <x v="18"/>
    <n v="3"/>
    <x v="1"/>
    <n v="50"/>
  </r>
  <r>
    <x v="1"/>
    <d v="2000-03-29T00:00:00"/>
    <x v="18"/>
    <n v="3"/>
    <x v="2"/>
    <n v="1800"/>
  </r>
  <r>
    <x v="1"/>
    <d v="2000-03-30T00:00:00"/>
    <x v="18"/>
    <n v="3"/>
    <x v="0"/>
    <n v="2550"/>
  </r>
  <r>
    <x v="1"/>
    <d v="2000-03-30T00:00:00"/>
    <x v="18"/>
    <n v="3"/>
    <x v="1"/>
    <n v="100"/>
  </r>
  <r>
    <x v="1"/>
    <d v="2000-03-30T00:00:00"/>
    <x v="18"/>
    <n v="3"/>
    <x v="2"/>
    <n v="1300"/>
  </r>
  <r>
    <x v="1"/>
    <d v="2000-04-01T00:00:00"/>
    <x v="18"/>
    <n v="4"/>
    <x v="0"/>
    <n v="200"/>
  </r>
  <r>
    <x v="1"/>
    <d v="2000-04-01T00:00:00"/>
    <x v="18"/>
    <n v="4"/>
    <x v="1"/>
    <n v="30"/>
  </r>
  <r>
    <x v="1"/>
    <d v="2000-04-01T00:00:00"/>
    <x v="18"/>
    <n v="4"/>
    <x v="2"/>
    <n v="2000"/>
  </r>
  <r>
    <x v="10"/>
    <d v="2000-04-12T00:00:00"/>
    <x v="18"/>
    <n v="4"/>
    <x v="0"/>
    <n v="250"/>
  </r>
  <r>
    <x v="10"/>
    <d v="2000-04-12T00:00:00"/>
    <x v="18"/>
    <n v="4"/>
    <x v="1"/>
    <n v="0"/>
  </r>
  <r>
    <x v="10"/>
    <d v="2000-04-12T00:00:00"/>
    <x v="18"/>
    <n v="4"/>
    <x v="2"/>
    <n v="775"/>
  </r>
  <r>
    <x v="19"/>
    <d v="2000-04-13T00:00:00"/>
    <x v="18"/>
    <n v="4"/>
    <x v="0"/>
    <n v="3300"/>
  </r>
  <r>
    <x v="1"/>
    <d v="2000-04-13T00:00:00"/>
    <x v="18"/>
    <n v="4"/>
    <x v="0"/>
    <n v="5200"/>
  </r>
  <r>
    <x v="19"/>
    <d v="2000-04-13T00:00:00"/>
    <x v="18"/>
    <n v="4"/>
    <x v="1"/>
    <n v="0"/>
  </r>
  <r>
    <x v="1"/>
    <d v="2000-04-13T00:00:00"/>
    <x v="18"/>
    <n v="4"/>
    <x v="1"/>
    <n v="200"/>
  </r>
  <r>
    <x v="19"/>
    <d v="2000-04-13T00:00:00"/>
    <x v="18"/>
    <n v="4"/>
    <x v="2"/>
    <n v="10"/>
  </r>
  <r>
    <x v="1"/>
    <d v="2000-04-13T00:00:00"/>
    <x v="18"/>
    <n v="4"/>
    <x v="2"/>
    <n v="5000"/>
  </r>
  <r>
    <x v="1"/>
    <d v="2000-04-14T00:00:00"/>
    <x v="18"/>
    <n v="4"/>
    <x v="0"/>
    <n v="50"/>
  </r>
  <r>
    <x v="1"/>
    <d v="2000-04-14T00:00:00"/>
    <x v="18"/>
    <n v="4"/>
    <x v="1"/>
    <n v="0"/>
  </r>
  <r>
    <x v="1"/>
    <d v="2000-04-14T00:00:00"/>
    <x v="18"/>
    <n v="4"/>
    <x v="2"/>
    <n v="100"/>
  </r>
  <r>
    <x v="1"/>
    <d v="2000-04-17T00:00:00"/>
    <x v="18"/>
    <n v="4"/>
    <x v="0"/>
    <n v="500"/>
  </r>
  <r>
    <x v="1"/>
    <d v="2000-04-17T00:00:00"/>
    <x v="18"/>
    <n v="4"/>
    <x v="1"/>
    <n v="50"/>
  </r>
  <r>
    <x v="1"/>
    <d v="2000-04-17T00:00:00"/>
    <x v="18"/>
    <n v="4"/>
    <x v="2"/>
    <n v="2400"/>
  </r>
  <r>
    <x v="5"/>
    <d v="2000-04-24T00:00:00"/>
    <x v="18"/>
    <n v="4"/>
    <x v="0"/>
    <n v="200"/>
  </r>
  <r>
    <x v="5"/>
    <d v="2000-04-24T00:00:00"/>
    <x v="18"/>
    <n v="4"/>
    <x v="1"/>
    <n v="30"/>
  </r>
  <r>
    <x v="5"/>
    <d v="2000-04-24T00:00:00"/>
    <x v="18"/>
    <n v="4"/>
    <x v="2"/>
    <n v="650"/>
  </r>
  <r>
    <x v="5"/>
    <d v="2000-04-25T00:00:00"/>
    <x v="18"/>
    <n v="4"/>
    <x v="0"/>
    <n v="1100"/>
  </r>
  <r>
    <x v="5"/>
    <d v="2000-04-25T00:00:00"/>
    <x v="18"/>
    <n v="4"/>
    <x v="1"/>
    <n v="100"/>
  </r>
  <r>
    <x v="5"/>
    <d v="2000-04-25T00:00:00"/>
    <x v="18"/>
    <n v="4"/>
    <x v="2"/>
    <n v="2700"/>
  </r>
  <r>
    <x v="5"/>
    <d v="2000-04-26T00:00:00"/>
    <x v="18"/>
    <n v="4"/>
    <x v="0"/>
    <n v="13500"/>
  </r>
  <r>
    <x v="5"/>
    <d v="2000-04-26T00:00:00"/>
    <x v="18"/>
    <n v="4"/>
    <x v="1"/>
    <n v="10000"/>
  </r>
  <r>
    <x v="5"/>
    <d v="2000-04-26T00:00:00"/>
    <x v="18"/>
    <n v="4"/>
    <x v="2"/>
    <n v="52500"/>
  </r>
  <r>
    <x v="5"/>
    <d v="2000-05-01T00:00:00"/>
    <x v="18"/>
    <n v="5"/>
    <x v="0"/>
    <n v="16600"/>
  </r>
  <r>
    <x v="5"/>
    <d v="2000-05-01T00:00:00"/>
    <x v="18"/>
    <n v="5"/>
    <x v="1"/>
    <n v="6200"/>
  </r>
  <r>
    <x v="5"/>
    <d v="2000-05-01T00:00:00"/>
    <x v="18"/>
    <n v="5"/>
    <x v="2"/>
    <n v="43900"/>
  </r>
  <r>
    <x v="5"/>
    <d v="2000-05-04T00:00:00"/>
    <x v="18"/>
    <n v="5"/>
    <x v="0"/>
    <n v="3300"/>
  </r>
  <r>
    <x v="5"/>
    <d v="2000-05-04T00:00:00"/>
    <x v="18"/>
    <n v="5"/>
    <x v="1"/>
    <n v="2900"/>
  </r>
  <r>
    <x v="5"/>
    <d v="2000-05-04T00:00:00"/>
    <x v="18"/>
    <n v="5"/>
    <x v="2"/>
    <n v="14500"/>
  </r>
  <r>
    <x v="5"/>
    <d v="2000-05-09T00:00:00"/>
    <x v="18"/>
    <n v="5"/>
    <x v="0"/>
    <n v="1900"/>
  </r>
  <r>
    <x v="5"/>
    <d v="2000-05-09T00:00:00"/>
    <x v="18"/>
    <n v="5"/>
    <x v="1"/>
    <n v="2500"/>
  </r>
  <r>
    <x v="5"/>
    <d v="2000-05-09T00:00:00"/>
    <x v="18"/>
    <n v="5"/>
    <x v="2"/>
    <n v="4300"/>
  </r>
  <r>
    <x v="5"/>
    <d v="2000-05-11T00:00:00"/>
    <x v="18"/>
    <n v="5"/>
    <x v="0"/>
    <n v="200"/>
  </r>
  <r>
    <x v="5"/>
    <d v="2000-05-11T00:00:00"/>
    <x v="18"/>
    <n v="5"/>
    <x v="1"/>
    <n v="3550"/>
  </r>
  <r>
    <x v="5"/>
    <d v="2000-05-11T00:00:00"/>
    <x v="18"/>
    <n v="5"/>
    <x v="2"/>
    <n v="4250"/>
  </r>
  <r>
    <x v="5"/>
    <d v="2000-05-15T00:00:00"/>
    <x v="18"/>
    <n v="5"/>
    <x v="0"/>
    <n v="100"/>
  </r>
  <r>
    <x v="5"/>
    <d v="2000-05-15T00:00:00"/>
    <x v="18"/>
    <n v="5"/>
    <x v="1"/>
    <n v="1250"/>
  </r>
  <r>
    <x v="5"/>
    <d v="2000-05-15T00:00:00"/>
    <x v="18"/>
    <n v="5"/>
    <x v="2"/>
    <n v="2350"/>
  </r>
  <r>
    <x v="2"/>
    <d v="2000-05-16T00:00:00"/>
    <x v="18"/>
    <n v="5"/>
    <x v="0"/>
    <n v="400"/>
  </r>
  <r>
    <x v="2"/>
    <d v="2000-05-16T00:00:00"/>
    <x v="18"/>
    <n v="5"/>
    <x v="1"/>
    <n v="475"/>
  </r>
  <r>
    <x v="2"/>
    <d v="2000-05-16T00:00:00"/>
    <x v="18"/>
    <n v="5"/>
    <x v="2"/>
    <n v="8400"/>
  </r>
  <r>
    <x v="2"/>
    <d v="2000-05-22T00:00:00"/>
    <x v="18"/>
    <n v="5"/>
    <x v="0"/>
    <n v="150"/>
  </r>
  <r>
    <x v="2"/>
    <d v="2000-05-22T00:00:00"/>
    <x v="18"/>
    <n v="5"/>
    <x v="1"/>
    <n v="250"/>
  </r>
  <r>
    <x v="2"/>
    <d v="2000-05-22T00:00:00"/>
    <x v="18"/>
    <n v="5"/>
    <x v="2"/>
    <n v="6550"/>
  </r>
  <r>
    <x v="5"/>
    <d v="2000-05-24T00:00:00"/>
    <x v="18"/>
    <n v="5"/>
    <x v="0"/>
    <n v="820"/>
  </r>
  <r>
    <x v="5"/>
    <d v="2000-05-24T00:00:00"/>
    <x v="18"/>
    <n v="5"/>
    <x v="1"/>
    <n v="3550"/>
  </r>
  <r>
    <x v="5"/>
    <d v="2000-05-24T00:00:00"/>
    <x v="18"/>
    <n v="5"/>
    <x v="2"/>
    <n v="14700"/>
  </r>
  <r>
    <x v="1"/>
    <d v="2000-05-25T00:00:00"/>
    <x v="18"/>
    <n v="5"/>
    <x v="0"/>
    <n v="11800"/>
  </r>
  <r>
    <x v="1"/>
    <d v="2000-05-25T00:00:00"/>
    <x v="18"/>
    <n v="5"/>
    <x v="1"/>
    <n v="50"/>
  </r>
  <r>
    <x v="1"/>
    <d v="2000-05-25T00:00:00"/>
    <x v="18"/>
    <n v="5"/>
    <x v="2"/>
    <n v="17050"/>
  </r>
  <r>
    <x v="2"/>
    <d v="2000-05-30T00:00:00"/>
    <x v="18"/>
    <n v="5"/>
    <x v="0"/>
    <n v="1300"/>
  </r>
  <r>
    <x v="2"/>
    <d v="2000-05-30T00:00:00"/>
    <x v="18"/>
    <n v="5"/>
    <x v="1"/>
    <n v="50"/>
  </r>
  <r>
    <x v="2"/>
    <d v="2000-05-30T00:00:00"/>
    <x v="18"/>
    <n v="5"/>
    <x v="2"/>
    <n v="10900"/>
  </r>
  <r>
    <x v="4"/>
    <d v="2000-06-01T00:00:00"/>
    <x v="18"/>
    <n v="6"/>
    <x v="0"/>
    <n v="500"/>
  </r>
  <r>
    <x v="4"/>
    <d v="2000-06-01T00:00:00"/>
    <x v="18"/>
    <n v="6"/>
    <x v="1"/>
    <n v="100"/>
  </r>
  <r>
    <x v="4"/>
    <d v="2000-06-01T00:00:00"/>
    <x v="18"/>
    <n v="6"/>
    <x v="2"/>
    <n v="6500"/>
  </r>
  <r>
    <x v="4"/>
    <d v="2000-06-02T00:00:00"/>
    <x v="18"/>
    <n v="6"/>
    <x v="0"/>
    <n v="100"/>
  </r>
  <r>
    <x v="4"/>
    <d v="2000-06-02T00:00:00"/>
    <x v="18"/>
    <n v="6"/>
    <x v="1"/>
    <n v="0"/>
  </r>
  <r>
    <x v="4"/>
    <d v="2000-06-02T00:00:00"/>
    <x v="18"/>
    <n v="6"/>
    <x v="2"/>
    <n v="1100"/>
  </r>
  <r>
    <x v="4"/>
    <d v="2000-06-05T00:00:00"/>
    <x v="18"/>
    <n v="6"/>
    <x v="0"/>
    <n v="1500"/>
  </r>
  <r>
    <x v="4"/>
    <d v="2000-06-05T00:00:00"/>
    <x v="18"/>
    <n v="6"/>
    <x v="1"/>
    <n v="0"/>
  </r>
  <r>
    <x v="4"/>
    <d v="2000-06-05T00:00:00"/>
    <x v="18"/>
    <n v="6"/>
    <x v="2"/>
    <n v="4700"/>
  </r>
  <r>
    <x v="4"/>
    <d v="2000-06-06T00:00:00"/>
    <x v="18"/>
    <n v="6"/>
    <x v="0"/>
    <n v="1200"/>
  </r>
  <r>
    <x v="4"/>
    <d v="2000-06-06T00:00:00"/>
    <x v="18"/>
    <n v="6"/>
    <x v="1"/>
    <n v="0"/>
  </r>
  <r>
    <x v="4"/>
    <d v="2000-06-06T00:00:00"/>
    <x v="18"/>
    <n v="6"/>
    <x v="2"/>
    <n v="11900"/>
  </r>
  <r>
    <x v="4"/>
    <d v="2000-06-07T00:00:00"/>
    <x v="18"/>
    <n v="6"/>
    <x v="0"/>
    <n v="400"/>
  </r>
  <r>
    <x v="4"/>
    <d v="2000-06-07T00:00:00"/>
    <x v="18"/>
    <n v="6"/>
    <x v="1"/>
    <n v="0"/>
  </r>
  <r>
    <x v="4"/>
    <d v="2000-06-07T00:00:00"/>
    <x v="18"/>
    <n v="6"/>
    <x v="2"/>
    <n v="7200"/>
  </r>
  <r>
    <x v="4"/>
    <d v="2000-06-08T00:00:00"/>
    <x v="18"/>
    <n v="6"/>
    <x v="0"/>
    <n v="2700"/>
  </r>
  <r>
    <x v="4"/>
    <d v="2000-06-08T00:00:00"/>
    <x v="18"/>
    <n v="6"/>
    <x v="1"/>
    <n v="0"/>
  </r>
  <r>
    <x v="4"/>
    <d v="2000-06-08T00:00:00"/>
    <x v="18"/>
    <n v="6"/>
    <x v="2"/>
    <n v="13800"/>
  </r>
  <r>
    <x v="4"/>
    <d v="2000-06-12T00:00:00"/>
    <x v="18"/>
    <n v="6"/>
    <x v="0"/>
    <n v="1200"/>
  </r>
  <r>
    <x v="4"/>
    <d v="2000-06-12T00:00:00"/>
    <x v="18"/>
    <n v="6"/>
    <x v="1"/>
    <n v="50"/>
  </r>
  <r>
    <x v="4"/>
    <d v="2000-06-12T00:00:00"/>
    <x v="18"/>
    <n v="6"/>
    <x v="2"/>
    <n v="5100"/>
  </r>
  <r>
    <x v="1"/>
    <d v="2000-09-08T00:00:00"/>
    <x v="18"/>
    <n v="9"/>
    <x v="0"/>
    <n v="12200"/>
  </r>
  <r>
    <x v="1"/>
    <d v="2000-09-08T00:00:00"/>
    <x v="18"/>
    <n v="9"/>
    <x v="1"/>
    <n v="0"/>
  </r>
  <r>
    <x v="1"/>
    <d v="2000-09-08T00:00:00"/>
    <x v="18"/>
    <n v="9"/>
    <x v="2"/>
    <n v="450"/>
  </r>
  <r>
    <x v="1"/>
    <d v="2000-09-11T00:00:00"/>
    <x v="18"/>
    <n v="9"/>
    <x v="0"/>
    <n v="4550"/>
  </r>
  <r>
    <x v="1"/>
    <d v="2000-09-11T00:00:00"/>
    <x v="18"/>
    <n v="9"/>
    <x v="1"/>
    <n v="0"/>
  </r>
  <r>
    <x v="1"/>
    <d v="2000-09-11T00:00:00"/>
    <x v="18"/>
    <n v="9"/>
    <x v="2"/>
    <n v="0"/>
  </r>
  <r>
    <x v="12"/>
    <d v="2000-09-19T00:00:00"/>
    <x v="18"/>
    <n v="9"/>
    <x v="0"/>
    <n v="9592"/>
  </r>
  <r>
    <x v="12"/>
    <d v="2000-09-19T00:00:00"/>
    <x v="18"/>
    <n v="9"/>
    <x v="1"/>
    <n v="0"/>
  </r>
  <r>
    <x v="12"/>
    <d v="2000-09-19T00:00:00"/>
    <x v="18"/>
    <n v="9"/>
    <x v="2"/>
    <n v="8560"/>
  </r>
  <r>
    <x v="19"/>
    <d v="2000-09-26T00:00:00"/>
    <x v="18"/>
    <n v="9"/>
    <x v="0"/>
    <n v="10100"/>
  </r>
  <r>
    <x v="19"/>
    <d v="2000-09-26T00:00:00"/>
    <x v="18"/>
    <n v="9"/>
    <x v="1"/>
    <n v="0"/>
  </r>
  <r>
    <x v="19"/>
    <d v="2000-09-26T00:00:00"/>
    <x v="18"/>
    <n v="9"/>
    <x v="2"/>
    <n v="100"/>
  </r>
  <r>
    <x v="10"/>
    <d v="2000-09-27T00:00:00"/>
    <x v="18"/>
    <n v="9"/>
    <x v="0"/>
    <n v="4250"/>
  </r>
  <r>
    <x v="10"/>
    <d v="2000-09-27T00:00:00"/>
    <x v="18"/>
    <n v="9"/>
    <x v="1"/>
    <n v="0"/>
  </r>
  <r>
    <x v="10"/>
    <d v="2000-09-27T00:00:00"/>
    <x v="18"/>
    <n v="9"/>
    <x v="2"/>
    <n v="11775"/>
  </r>
  <r>
    <x v="10"/>
    <d v="2000-10-10T00:00:00"/>
    <x v="18"/>
    <n v="10"/>
    <x v="0"/>
    <n v="1974"/>
  </r>
  <r>
    <x v="4"/>
    <d v="2000-10-10T00:00:00"/>
    <x v="18"/>
    <n v="10"/>
    <x v="0"/>
    <n v="450"/>
  </r>
  <r>
    <x v="10"/>
    <d v="2000-10-10T00:00:00"/>
    <x v="18"/>
    <n v="10"/>
    <x v="1"/>
    <n v="0"/>
  </r>
  <r>
    <x v="4"/>
    <d v="2000-10-10T00:00:00"/>
    <x v="18"/>
    <n v="10"/>
    <x v="1"/>
    <n v="40"/>
  </r>
  <r>
    <x v="10"/>
    <d v="2000-10-10T00:00:00"/>
    <x v="18"/>
    <n v="10"/>
    <x v="2"/>
    <n v="11200"/>
  </r>
  <r>
    <x v="4"/>
    <d v="2000-10-10T00:00:00"/>
    <x v="18"/>
    <n v="10"/>
    <x v="2"/>
    <n v="3100"/>
  </r>
  <r>
    <x v="14"/>
    <d v="2000-10-11T00:00:00"/>
    <x v="18"/>
    <n v="10"/>
    <x v="0"/>
    <n v="3635"/>
  </r>
  <r>
    <x v="1"/>
    <d v="2000-10-11T00:00:00"/>
    <x v="18"/>
    <n v="10"/>
    <x v="0"/>
    <n v="4700"/>
  </r>
  <r>
    <x v="14"/>
    <d v="2000-10-11T00:00:00"/>
    <x v="18"/>
    <n v="10"/>
    <x v="1"/>
    <n v="0"/>
  </r>
  <r>
    <x v="1"/>
    <d v="2000-10-11T00:00:00"/>
    <x v="18"/>
    <n v="10"/>
    <x v="1"/>
    <n v="0"/>
  </r>
  <r>
    <x v="14"/>
    <d v="2000-10-11T00:00:00"/>
    <x v="18"/>
    <n v="10"/>
    <x v="2"/>
    <n v="5250"/>
  </r>
  <r>
    <x v="1"/>
    <d v="2000-10-11T00:00:00"/>
    <x v="18"/>
    <n v="10"/>
    <x v="2"/>
    <n v="1450"/>
  </r>
  <r>
    <x v="14"/>
    <d v="2000-10-12T00:00:00"/>
    <x v="18"/>
    <n v="10"/>
    <x v="0"/>
    <n v="12400"/>
  </r>
  <r>
    <x v="14"/>
    <d v="2000-10-12T00:00:00"/>
    <x v="18"/>
    <n v="10"/>
    <x v="1"/>
    <n v="0"/>
  </r>
  <r>
    <x v="14"/>
    <d v="2000-10-12T00:00:00"/>
    <x v="18"/>
    <n v="10"/>
    <x v="2"/>
    <n v="9400"/>
  </r>
  <r>
    <x v="11"/>
    <d v="2000-10-16T00:00:00"/>
    <x v="18"/>
    <n v="10"/>
    <x v="0"/>
    <n v="2890"/>
  </r>
  <r>
    <x v="11"/>
    <d v="2000-10-16T00:00:00"/>
    <x v="18"/>
    <n v="10"/>
    <x v="1"/>
    <n v="0"/>
  </r>
  <r>
    <x v="11"/>
    <d v="2000-10-16T00:00:00"/>
    <x v="18"/>
    <n v="10"/>
    <x v="2"/>
    <n v="2400"/>
  </r>
  <r>
    <x v="21"/>
    <d v="2000-10-17T00:00:00"/>
    <x v="18"/>
    <n v="10"/>
    <x v="0"/>
    <n v="300"/>
  </r>
  <r>
    <x v="21"/>
    <d v="2000-10-17T00:00:00"/>
    <x v="18"/>
    <n v="10"/>
    <x v="1"/>
    <n v="0"/>
  </r>
  <r>
    <x v="21"/>
    <d v="2000-10-17T00:00:00"/>
    <x v="18"/>
    <n v="10"/>
    <x v="2"/>
    <n v="700"/>
  </r>
  <r>
    <x v="19"/>
    <d v="2000-10-18T00:00:00"/>
    <x v="18"/>
    <n v="10"/>
    <x v="0"/>
    <n v="4710"/>
  </r>
  <r>
    <x v="1"/>
    <d v="2000-10-18T00:00:00"/>
    <x v="18"/>
    <n v="10"/>
    <x v="0"/>
    <n v="250"/>
  </r>
  <r>
    <x v="21"/>
    <d v="2000-10-18T00:00:00"/>
    <x v="18"/>
    <n v="10"/>
    <x v="0"/>
    <n v="2000"/>
  </r>
  <r>
    <x v="19"/>
    <d v="2000-10-18T00:00:00"/>
    <x v="18"/>
    <n v="10"/>
    <x v="1"/>
    <n v="0"/>
  </r>
  <r>
    <x v="1"/>
    <d v="2000-10-18T00:00:00"/>
    <x v="18"/>
    <n v="10"/>
    <x v="1"/>
    <n v="0"/>
  </r>
  <r>
    <x v="21"/>
    <d v="2000-10-18T00:00:00"/>
    <x v="18"/>
    <n v="10"/>
    <x v="1"/>
    <n v="0"/>
  </r>
  <r>
    <x v="19"/>
    <d v="2000-10-18T00:00:00"/>
    <x v="18"/>
    <n v="10"/>
    <x v="2"/>
    <n v="3900"/>
  </r>
  <r>
    <x v="1"/>
    <d v="2000-10-18T00:00:00"/>
    <x v="18"/>
    <n v="10"/>
    <x v="2"/>
    <n v="300"/>
  </r>
  <r>
    <x v="21"/>
    <d v="2000-10-18T00:00:00"/>
    <x v="18"/>
    <n v="10"/>
    <x v="2"/>
    <n v="4000"/>
  </r>
  <r>
    <x v="1"/>
    <d v="2000-10-19T00:00:00"/>
    <x v="18"/>
    <n v="10"/>
    <x v="0"/>
    <n v="1150"/>
  </r>
  <r>
    <x v="1"/>
    <d v="2000-10-19T00:00:00"/>
    <x v="18"/>
    <n v="10"/>
    <x v="1"/>
    <n v="0"/>
  </r>
  <r>
    <x v="1"/>
    <d v="2000-10-19T00:00:00"/>
    <x v="18"/>
    <n v="10"/>
    <x v="2"/>
    <n v="850"/>
  </r>
  <r>
    <x v="18"/>
    <d v="2000-10-20T00:00:00"/>
    <x v="18"/>
    <n v="10"/>
    <x v="0"/>
    <n v="500"/>
  </r>
  <r>
    <x v="1"/>
    <d v="2000-10-20T00:00:00"/>
    <x v="18"/>
    <n v="10"/>
    <x v="0"/>
    <n v="8550"/>
  </r>
  <r>
    <x v="18"/>
    <d v="2000-10-20T00:00:00"/>
    <x v="18"/>
    <n v="10"/>
    <x v="1"/>
    <n v="25"/>
  </r>
  <r>
    <x v="1"/>
    <d v="2000-10-20T00:00:00"/>
    <x v="18"/>
    <n v="10"/>
    <x v="1"/>
    <n v="0"/>
  </r>
  <r>
    <x v="18"/>
    <d v="2000-10-20T00:00:00"/>
    <x v="18"/>
    <n v="10"/>
    <x v="2"/>
    <n v="3000"/>
  </r>
  <r>
    <x v="1"/>
    <d v="2000-10-20T00:00:00"/>
    <x v="18"/>
    <n v="10"/>
    <x v="2"/>
    <n v="1600"/>
  </r>
  <r>
    <x v="20"/>
    <d v="2000-10-23T00:00:00"/>
    <x v="18"/>
    <n v="10"/>
    <x v="0"/>
    <n v="1200"/>
  </r>
  <r>
    <x v="20"/>
    <d v="2000-10-23T00:00:00"/>
    <x v="18"/>
    <n v="10"/>
    <x v="1"/>
    <n v="100"/>
  </r>
  <r>
    <x v="20"/>
    <d v="2000-10-23T00:00:00"/>
    <x v="18"/>
    <n v="10"/>
    <x v="2"/>
    <n v="3300"/>
  </r>
  <r>
    <x v="1"/>
    <d v="2000-10-25T00:00:00"/>
    <x v="18"/>
    <n v="10"/>
    <x v="0"/>
    <n v="1600"/>
  </r>
  <r>
    <x v="1"/>
    <d v="2000-10-25T00:00:00"/>
    <x v="18"/>
    <n v="10"/>
    <x v="1"/>
    <n v="0"/>
  </r>
  <r>
    <x v="1"/>
    <d v="2000-10-25T00:00:00"/>
    <x v="18"/>
    <n v="10"/>
    <x v="2"/>
    <n v="2900"/>
  </r>
  <r>
    <x v="16"/>
    <d v="2000-10-26T00:00:00"/>
    <x v="18"/>
    <n v="10"/>
    <x v="0"/>
    <n v="5400"/>
  </r>
  <r>
    <x v="1"/>
    <d v="2000-10-26T00:00:00"/>
    <x v="18"/>
    <n v="10"/>
    <x v="0"/>
    <n v="1400"/>
  </r>
  <r>
    <x v="16"/>
    <d v="2000-10-26T00:00:00"/>
    <x v="18"/>
    <n v="10"/>
    <x v="1"/>
    <n v="300"/>
  </r>
  <r>
    <x v="1"/>
    <d v="2000-10-26T00:00:00"/>
    <x v="18"/>
    <n v="10"/>
    <x v="1"/>
    <n v="0"/>
  </r>
  <r>
    <x v="16"/>
    <d v="2000-10-26T00:00:00"/>
    <x v="18"/>
    <n v="10"/>
    <x v="2"/>
    <n v="4000"/>
  </r>
  <r>
    <x v="1"/>
    <d v="2000-10-26T00:00:00"/>
    <x v="18"/>
    <n v="10"/>
    <x v="2"/>
    <n v="300"/>
  </r>
  <r>
    <x v="1"/>
    <d v="2000-10-27T00:00:00"/>
    <x v="18"/>
    <n v="10"/>
    <x v="0"/>
    <n v="21000"/>
  </r>
  <r>
    <x v="1"/>
    <d v="2000-10-27T00:00:00"/>
    <x v="18"/>
    <n v="10"/>
    <x v="1"/>
    <n v="0"/>
  </r>
  <r>
    <x v="1"/>
    <d v="2000-10-27T00:00:00"/>
    <x v="18"/>
    <n v="10"/>
    <x v="2"/>
    <n v="600"/>
  </r>
  <r>
    <x v="17"/>
    <d v="2000-10-30T00:00:00"/>
    <x v="18"/>
    <n v="10"/>
    <x v="0"/>
    <n v="1300"/>
  </r>
  <r>
    <x v="17"/>
    <d v="2000-10-30T00:00:00"/>
    <x v="18"/>
    <n v="10"/>
    <x v="1"/>
    <n v="0"/>
  </r>
  <r>
    <x v="17"/>
    <d v="2000-10-30T00:00:00"/>
    <x v="18"/>
    <n v="10"/>
    <x v="2"/>
    <n v="975"/>
  </r>
  <r>
    <x v="14"/>
    <d v="2000-10-31T00:00:00"/>
    <x v="18"/>
    <n v="10"/>
    <x v="0"/>
    <n v="3300"/>
  </r>
  <r>
    <x v="4"/>
    <d v="2000-10-31T00:00:00"/>
    <x v="18"/>
    <n v="10"/>
    <x v="0"/>
    <n v="200"/>
  </r>
  <r>
    <x v="14"/>
    <d v="2000-10-31T00:00:00"/>
    <x v="18"/>
    <n v="10"/>
    <x v="1"/>
    <n v="0"/>
  </r>
  <r>
    <x v="4"/>
    <d v="2000-10-31T00:00:00"/>
    <x v="18"/>
    <n v="10"/>
    <x v="1"/>
    <n v="150"/>
  </r>
  <r>
    <x v="14"/>
    <d v="2000-10-31T00:00:00"/>
    <x v="18"/>
    <n v="10"/>
    <x v="2"/>
    <n v="12200"/>
  </r>
  <r>
    <x v="4"/>
    <d v="2000-10-31T00:00:00"/>
    <x v="18"/>
    <n v="10"/>
    <x v="2"/>
    <n v="2300"/>
  </r>
  <r>
    <x v="12"/>
    <d v="2000-11-06T00:00:00"/>
    <x v="18"/>
    <n v="11"/>
    <x v="0"/>
    <n v="8290"/>
  </r>
  <r>
    <x v="12"/>
    <d v="2000-11-06T00:00:00"/>
    <x v="18"/>
    <n v="11"/>
    <x v="1"/>
    <n v="0"/>
  </r>
  <r>
    <x v="12"/>
    <d v="2000-11-06T00:00:00"/>
    <x v="18"/>
    <n v="11"/>
    <x v="2"/>
    <n v="12600"/>
  </r>
  <r>
    <x v="5"/>
    <d v="2001-04-17T00:00:00"/>
    <x v="19"/>
    <n v="4"/>
    <x v="0"/>
    <n v="10550"/>
  </r>
  <r>
    <x v="5"/>
    <d v="2001-04-17T00:00:00"/>
    <x v="19"/>
    <n v="4"/>
    <x v="1"/>
    <n v="14500"/>
  </r>
  <r>
    <x v="5"/>
    <d v="2001-04-17T00:00:00"/>
    <x v="19"/>
    <n v="4"/>
    <x v="2"/>
    <n v="15300"/>
  </r>
  <r>
    <x v="5"/>
    <d v="2001-04-18T00:00:00"/>
    <x v="19"/>
    <n v="4"/>
    <x v="0"/>
    <n v="4075"/>
  </r>
  <r>
    <x v="5"/>
    <d v="2001-04-18T00:00:00"/>
    <x v="19"/>
    <n v="4"/>
    <x v="1"/>
    <n v="300"/>
  </r>
  <r>
    <x v="5"/>
    <d v="2001-04-18T00:00:00"/>
    <x v="19"/>
    <n v="4"/>
    <x v="2"/>
    <n v="14000"/>
  </r>
  <r>
    <x v="2"/>
    <d v="2001-04-19T00:00:00"/>
    <x v="19"/>
    <n v="4"/>
    <x v="0"/>
    <n v="3500"/>
  </r>
  <r>
    <x v="2"/>
    <d v="2001-04-19T00:00:00"/>
    <x v="19"/>
    <n v="4"/>
    <x v="1"/>
    <n v="500"/>
  </r>
  <r>
    <x v="2"/>
    <d v="2001-04-19T00:00:00"/>
    <x v="19"/>
    <n v="4"/>
    <x v="2"/>
    <n v="7000"/>
  </r>
  <r>
    <x v="5"/>
    <d v="2001-04-20T00:00:00"/>
    <x v="19"/>
    <n v="4"/>
    <x v="0"/>
    <n v="5050"/>
  </r>
  <r>
    <x v="5"/>
    <d v="2001-04-20T00:00:00"/>
    <x v="19"/>
    <n v="4"/>
    <x v="1"/>
    <n v="0"/>
  </r>
  <r>
    <x v="5"/>
    <d v="2001-04-20T00:00:00"/>
    <x v="19"/>
    <n v="4"/>
    <x v="2"/>
    <n v="1400"/>
  </r>
  <r>
    <x v="5"/>
    <d v="2001-04-23T00:00:00"/>
    <x v="19"/>
    <n v="4"/>
    <x v="0"/>
    <n v="3500"/>
  </r>
  <r>
    <x v="5"/>
    <d v="2001-04-23T00:00:00"/>
    <x v="19"/>
    <n v="4"/>
    <x v="1"/>
    <n v="8000"/>
  </r>
  <r>
    <x v="5"/>
    <d v="2001-04-23T00:00:00"/>
    <x v="19"/>
    <n v="4"/>
    <x v="2"/>
    <n v="6300"/>
  </r>
  <r>
    <x v="5"/>
    <d v="2001-04-24T00:00:00"/>
    <x v="19"/>
    <n v="4"/>
    <x v="0"/>
    <n v="5025"/>
  </r>
  <r>
    <x v="5"/>
    <d v="2001-04-24T00:00:00"/>
    <x v="19"/>
    <n v="4"/>
    <x v="1"/>
    <n v="4500"/>
  </r>
  <r>
    <x v="5"/>
    <d v="2001-04-24T00:00:00"/>
    <x v="19"/>
    <n v="4"/>
    <x v="2"/>
    <n v="1500"/>
  </r>
  <r>
    <x v="2"/>
    <d v="2001-04-25T00:00:00"/>
    <x v="19"/>
    <n v="4"/>
    <x v="0"/>
    <n v="5500"/>
  </r>
  <r>
    <x v="2"/>
    <d v="2001-04-25T00:00:00"/>
    <x v="19"/>
    <n v="4"/>
    <x v="1"/>
    <n v="3800"/>
  </r>
  <r>
    <x v="2"/>
    <d v="2001-04-25T00:00:00"/>
    <x v="19"/>
    <n v="4"/>
    <x v="2"/>
    <n v="8500"/>
  </r>
  <r>
    <x v="5"/>
    <d v="2001-04-26T00:00:00"/>
    <x v="19"/>
    <n v="4"/>
    <x v="0"/>
    <n v="5000"/>
  </r>
  <r>
    <x v="5"/>
    <d v="2001-04-26T00:00:00"/>
    <x v="19"/>
    <n v="4"/>
    <x v="1"/>
    <n v="2000"/>
  </r>
  <r>
    <x v="5"/>
    <d v="2001-04-26T00:00:00"/>
    <x v="19"/>
    <n v="4"/>
    <x v="2"/>
    <n v="5000"/>
  </r>
  <r>
    <x v="5"/>
    <d v="2001-04-29T00:00:00"/>
    <x v="19"/>
    <n v="4"/>
    <x v="0"/>
    <n v="2250"/>
  </r>
  <r>
    <x v="5"/>
    <d v="2001-04-29T00:00:00"/>
    <x v="19"/>
    <n v="4"/>
    <x v="1"/>
    <n v="1500"/>
  </r>
  <r>
    <x v="5"/>
    <d v="2001-04-29T00:00:00"/>
    <x v="19"/>
    <n v="4"/>
    <x v="2"/>
    <n v="1500"/>
  </r>
  <r>
    <x v="1"/>
    <d v="2001-05-01T00:00:00"/>
    <x v="19"/>
    <n v="5"/>
    <x v="0"/>
    <n v="5400"/>
  </r>
  <r>
    <x v="2"/>
    <d v="2001-05-01T00:00:00"/>
    <x v="19"/>
    <n v="5"/>
    <x v="0"/>
    <n v="650"/>
  </r>
  <r>
    <x v="1"/>
    <d v="2001-05-01T00:00:00"/>
    <x v="19"/>
    <n v="5"/>
    <x v="1"/>
    <n v="0"/>
  </r>
  <r>
    <x v="2"/>
    <d v="2001-05-01T00:00:00"/>
    <x v="19"/>
    <n v="5"/>
    <x v="1"/>
    <n v="4500"/>
  </r>
  <r>
    <x v="1"/>
    <d v="2001-05-01T00:00:00"/>
    <x v="19"/>
    <n v="5"/>
    <x v="2"/>
    <n v="2200"/>
  </r>
  <r>
    <x v="2"/>
    <d v="2001-05-01T00:00:00"/>
    <x v="19"/>
    <n v="5"/>
    <x v="2"/>
    <n v="35000"/>
  </r>
  <r>
    <x v="1"/>
    <d v="2001-05-02T00:00:00"/>
    <x v="19"/>
    <n v="5"/>
    <x v="0"/>
    <n v="2200"/>
  </r>
  <r>
    <x v="5"/>
    <d v="2001-05-02T00:00:00"/>
    <x v="19"/>
    <n v="5"/>
    <x v="0"/>
    <n v="600"/>
  </r>
  <r>
    <x v="1"/>
    <d v="2001-05-02T00:00:00"/>
    <x v="19"/>
    <n v="5"/>
    <x v="1"/>
    <n v="0"/>
  </r>
  <r>
    <x v="5"/>
    <d v="2001-05-02T00:00:00"/>
    <x v="19"/>
    <n v="5"/>
    <x v="1"/>
    <n v="300"/>
  </r>
  <r>
    <x v="1"/>
    <d v="2001-05-02T00:00:00"/>
    <x v="19"/>
    <n v="5"/>
    <x v="2"/>
    <n v="900"/>
  </r>
  <r>
    <x v="5"/>
    <d v="2001-05-02T00:00:00"/>
    <x v="19"/>
    <n v="5"/>
    <x v="2"/>
    <n v="3000"/>
  </r>
  <r>
    <x v="1"/>
    <d v="2001-05-03T00:00:00"/>
    <x v="19"/>
    <n v="5"/>
    <x v="0"/>
    <n v="5900"/>
  </r>
  <r>
    <x v="2"/>
    <d v="2001-05-03T00:00:00"/>
    <x v="19"/>
    <n v="5"/>
    <x v="0"/>
    <n v="9500"/>
  </r>
  <r>
    <x v="1"/>
    <d v="2001-05-03T00:00:00"/>
    <x v="19"/>
    <n v="5"/>
    <x v="1"/>
    <n v="0"/>
  </r>
  <r>
    <x v="2"/>
    <d v="2001-05-03T00:00:00"/>
    <x v="19"/>
    <n v="5"/>
    <x v="1"/>
    <n v="4500"/>
  </r>
  <r>
    <x v="1"/>
    <d v="2001-05-03T00:00:00"/>
    <x v="19"/>
    <n v="5"/>
    <x v="2"/>
    <n v="700"/>
  </r>
  <r>
    <x v="2"/>
    <d v="2001-05-03T00:00:00"/>
    <x v="19"/>
    <n v="5"/>
    <x v="2"/>
    <n v="1500"/>
  </r>
  <r>
    <x v="5"/>
    <d v="2001-05-04T00:00:00"/>
    <x v="19"/>
    <n v="5"/>
    <x v="0"/>
    <n v="2350"/>
  </r>
  <r>
    <x v="5"/>
    <d v="2001-05-04T00:00:00"/>
    <x v="19"/>
    <n v="5"/>
    <x v="1"/>
    <n v="100"/>
  </r>
  <r>
    <x v="5"/>
    <d v="2001-05-04T00:00:00"/>
    <x v="19"/>
    <n v="5"/>
    <x v="2"/>
    <n v="4500"/>
  </r>
  <r>
    <x v="2"/>
    <d v="2001-05-07T00:00:00"/>
    <x v="19"/>
    <n v="5"/>
    <x v="0"/>
    <n v="100"/>
  </r>
  <r>
    <x v="2"/>
    <d v="2001-05-07T00:00:00"/>
    <x v="19"/>
    <n v="5"/>
    <x v="1"/>
    <n v="300"/>
  </r>
  <r>
    <x v="2"/>
    <d v="2001-05-07T00:00:00"/>
    <x v="19"/>
    <n v="5"/>
    <x v="2"/>
    <n v="4500"/>
  </r>
  <r>
    <x v="1"/>
    <d v="2001-05-08T00:00:00"/>
    <x v="19"/>
    <n v="5"/>
    <x v="0"/>
    <n v="2700"/>
  </r>
  <r>
    <x v="22"/>
    <d v="2001-05-08T00:00:00"/>
    <x v="19"/>
    <n v="5"/>
    <x v="0"/>
    <n v="2400"/>
  </r>
  <r>
    <x v="1"/>
    <d v="2001-05-08T00:00:00"/>
    <x v="19"/>
    <n v="5"/>
    <x v="1"/>
    <n v="0"/>
  </r>
  <r>
    <x v="22"/>
    <d v="2001-05-08T00:00:00"/>
    <x v="19"/>
    <n v="5"/>
    <x v="1"/>
    <n v="0"/>
  </r>
  <r>
    <x v="1"/>
    <d v="2001-05-08T00:00:00"/>
    <x v="19"/>
    <n v="5"/>
    <x v="2"/>
    <n v="200"/>
  </r>
  <r>
    <x v="22"/>
    <d v="2001-05-08T00:00:00"/>
    <x v="19"/>
    <n v="5"/>
    <x v="2"/>
    <n v="1000"/>
  </r>
  <r>
    <x v="1"/>
    <d v="2001-05-09T00:00:00"/>
    <x v="19"/>
    <n v="5"/>
    <x v="0"/>
    <n v="4700"/>
  </r>
  <r>
    <x v="5"/>
    <d v="2001-05-09T00:00:00"/>
    <x v="19"/>
    <n v="5"/>
    <x v="0"/>
    <n v="1000"/>
  </r>
  <r>
    <x v="1"/>
    <d v="2001-05-09T00:00:00"/>
    <x v="19"/>
    <n v="5"/>
    <x v="1"/>
    <n v="0"/>
  </r>
  <r>
    <x v="5"/>
    <d v="2001-05-09T00:00:00"/>
    <x v="19"/>
    <n v="5"/>
    <x v="1"/>
    <n v="1000"/>
  </r>
  <r>
    <x v="1"/>
    <d v="2001-05-09T00:00:00"/>
    <x v="19"/>
    <n v="5"/>
    <x v="2"/>
    <n v="600"/>
  </r>
  <r>
    <x v="5"/>
    <d v="2001-05-09T00:00:00"/>
    <x v="19"/>
    <n v="5"/>
    <x v="2"/>
    <n v="5000"/>
  </r>
  <r>
    <x v="5"/>
    <d v="2001-05-10T00:00:00"/>
    <x v="19"/>
    <n v="5"/>
    <x v="0"/>
    <n v="1800"/>
  </r>
  <r>
    <x v="5"/>
    <d v="2001-05-10T00:00:00"/>
    <x v="19"/>
    <n v="5"/>
    <x v="1"/>
    <n v="0"/>
  </r>
  <r>
    <x v="5"/>
    <d v="2001-05-10T00:00:00"/>
    <x v="19"/>
    <n v="5"/>
    <x v="2"/>
    <n v="300"/>
  </r>
  <r>
    <x v="1"/>
    <d v="2001-05-11T00:00:00"/>
    <x v="19"/>
    <n v="5"/>
    <x v="0"/>
    <n v="5200"/>
  </r>
  <r>
    <x v="2"/>
    <d v="2001-05-11T00:00:00"/>
    <x v="19"/>
    <n v="5"/>
    <x v="0"/>
    <n v="5200"/>
  </r>
  <r>
    <x v="1"/>
    <d v="2001-05-11T00:00:00"/>
    <x v="19"/>
    <n v="5"/>
    <x v="1"/>
    <n v="0"/>
  </r>
  <r>
    <x v="2"/>
    <d v="2001-05-11T00:00:00"/>
    <x v="19"/>
    <n v="5"/>
    <x v="1"/>
    <n v="500"/>
  </r>
  <r>
    <x v="1"/>
    <d v="2001-05-11T00:00:00"/>
    <x v="19"/>
    <n v="5"/>
    <x v="2"/>
    <n v="300"/>
  </r>
  <r>
    <x v="2"/>
    <d v="2001-05-11T00:00:00"/>
    <x v="19"/>
    <n v="5"/>
    <x v="2"/>
    <n v="12000"/>
  </r>
  <r>
    <x v="1"/>
    <d v="2001-05-14T00:00:00"/>
    <x v="19"/>
    <n v="5"/>
    <x v="0"/>
    <n v="2050"/>
  </r>
  <r>
    <x v="2"/>
    <d v="2001-05-14T00:00:00"/>
    <x v="19"/>
    <n v="5"/>
    <x v="0"/>
    <n v="50"/>
  </r>
  <r>
    <x v="1"/>
    <d v="2001-05-14T00:00:00"/>
    <x v="19"/>
    <n v="5"/>
    <x v="1"/>
    <n v="0"/>
  </r>
  <r>
    <x v="2"/>
    <d v="2001-05-14T00:00:00"/>
    <x v="19"/>
    <n v="5"/>
    <x v="1"/>
    <n v="0"/>
  </r>
  <r>
    <x v="1"/>
    <d v="2001-05-14T00:00:00"/>
    <x v="19"/>
    <n v="5"/>
    <x v="2"/>
    <n v="200"/>
  </r>
  <r>
    <x v="2"/>
    <d v="2001-05-14T00:00:00"/>
    <x v="19"/>
    <n v="5"/>
    <x v="2"/>
    <n v="150"/>
  </r>
  <r>
    <x v="4"/>
    <d v="2001-05-15T00:00:00"/>
    <x v="19"/>
    <n v="5"/>
    <x v="0"/>
    <n v="26000"/>
  </r>
  <r>
    <x v="2"/>
    <d v="2001-05-15T00:00:00"/>
    <x v="19"/>
    <n v="5"/>
    <x v="0"/>
    <n v="4900"/>
  </r>
  <r>
    <x v="4"/>
    <d v="2001-05-15T00:00:00"/>
    <x v="19"/>
    <n v="5"/>
    <x v="1"/>
    <n v="0"/>
  </r>
  <r>
    <x v="2"/>
    <d v="2001-05-15T00:00:00"/>
    <x v="19"/>
    <n v="5"/>
    <x v="1"/>
    <n v="500"/>
  </r>
  <r>
    <x v="4"/>
    <d v="2001-05-15T00:00:00"/>
    <x v="19"/>
    <n v="5"/>
    <x v="2"/>
    <n v="900"/>
  </r>
  <r>
    <x v="2"/>
    <d v="2001-05-15T00:00:00"/>
    <x v="19"/>
    <n v="5"/>
    <x v="2"/>
    <n v="0"/>
  </r>
  <r>
    <x v="4"/>
    <d v="2001-05-16T00:00:00"/>
    <x v="19"/>
    <n v="5"/>
    <x v="0"/>
    <n v="3000"/>
  </r>
  <r>
    <x v="5"/>
    <d v="2001-05-16T00:00:00"/>
    <x v="19"/>
    <n v="5"/>
    <x v="0"/>
    <n v="6100"/>
  </r>
  <r>
    <x v="4"/>
    <d v="2001-05-16T00:00:00"/>
    <x v="19"/>
    <n v="5"/>
    <x v="1"/>
    <n v="0"/>
  </r>
  <r>
    <x v="5"/>
    <d v="2001-05-16T00:00:00"/>
    <x v="19"/>
    <n v="5"/>
    <x v="1"/>
    <n v="3000"/>
  </r>
  <r>
    <x v="4"/>
    <d v="2001-05-16T00:00:00"/>
    <x v="19"/>
    <n v="5"/>
    <x v="2"/>
    <n v="700"/>
  </r>
  <r>
    <x v="5"/>
    <d v="2001-05-16T00:00:00"/>
    <x v="19"/>
    <n v="5"/>
    <x v="2"/>
    <n v="2800"/>
  </r>
  <r>
    <x v="5"/>
    <d v="2001-05-17T00:00:00"/>
    <x v="19"/>
    <n v="5"/>
    <x v="0"/>
    <n v="750"/>
  </r>
  <r>
    <x v="5"/>
    <d v="2001-05-17T00:00:00"/>
    <x v="19"/>
    <n v="5"/>
    <x v="1"/>
    <n v="0"/>
  </r>
  <r>
    <x v="5"/>
    <d v="2001-05-17T00:00:00"/>
    <x v="19"/>
    <n v="5"/>
    <x v="2"/>
    <n v="8000"/>
  </r>
  <r>
    <x v="4"/>
    <d v="2001-05-18T00:00:00"/>
    <x v="19"/>
    <n v="5"/>
    <x v="0"/>
    <n v="7700"/>
  </r>
  <r>
    <x v="5"/>
    <d v="2001-05-18T00:00:00"/>
    <x v="19"/>
    <n v="5"/>
    <x v="0"/>
    <n v="900"/>
  </r>
  <r>
    <x v="4"/>
    <d v="2001-05-18T00:00:00"/>
    <x v="19"/>
    <n v="5"/>
    <x v="1"/>
    <n v="0"/>
  </r>
  <r>
    <x v="5"/>
    <d v="2001-05-18T00:00:00"/>
    <x v="19"/>
    <n v="5"/>
    <x v="1"/>
    <n v="500"/>
  </r>
  <r>
    <x v="4"/>
    <d v="2001-05-18T00:00:00"/>
    <x v="19"/>
    <n v="5"/>
    <x v="2"/>
    <n v="300"/>
  </r>
  <r>
    <x v="5"/>
    <d v="2001-05-18T00:00:00"/>
    <x v="19"/>
    <n v="5"/>
    <x v="2"/>
    <n v="900"/>
  </r>
  <r>
    <x v="5"/>
    <d v="2001-05-21T00:00:00"/>
    <x v="19"/>
    <n v="5"/>
    <x v="0"/>
    <n v="100"/>
  </r>
  <r>
    <x v="5"/>
    <d v="2001-05-21T00:00:00"/>
    <x v="19"/>
    <n v="5"/>
    <x v="1"/>
    <n v="300"/>
  </r>
  <r>
    <x v="5"/>
    <d v="2001-05-21T00:00:00"/>
    <x v="19"/>
    <n v="5"/>
    <x v="2"/>
    <n v="1400"/>
  </r>
  <r>
    <x v="13"/>
    <d v="2001-05-22T00:00:00"/>
    <x v="19"/>
    <n v="5"/>
    <x v="0"/>
    <n v="1000"/>
  </r>
  <r>
    <x v="13"/>
    <d v="2001-05-22T00:00:00"/>
    <x v="19"/>
    <n v="5"/>
    <x v="1"/>
    <n v="50"/>
  </r>
  <r>
    <x v="13"/>
    <d v="2001-05-22T00:00:00"/>
    <x v="19"/>
    <n v="5"/>
    <x v="2"/>
    <n v="6200"/>
  </r>
  <r>
    <x v="1"/>
    <d v="2001-05-23T00:00:00"/>
    <x v="19"/>
    <n v="5"/>
    <x v="0"/>
    <n v="3650"/>
  </r>
  <r>
    <x v="1"/>
    <d v="2001-05-23T00:00:00"/>
    <x v="19"/>
    <n v="5"/>
    <x v="1"/>
    <n v="0"/>
  </r>
  <r>
    <x v="1"/>
    <d v="2001-05-23T00:00:00"/>
    <x v="19"/>
    <n v="5"/>
    <x v="2"/>
    <n v="450"/>
  </r>
  <r>
    <x v="4"/>
    <d v="2001-05-24T00:00:00"/>
    <x v="19"/>
    <n v="5"/>
    <x v="0"/>
    <n v="100"/>
  </r>
  <r>
    <x v="4"/>
    <d v="2001-05-24T00:00:00"/>
    <x v="19"/>
    <n v="5"/>
    <x v="1"/>
    <n v="0"/>
  </r>
  <r>
    <x v="4"/>
    <d v="2001-05-24T00:00:00"/>
    <x v="19"/>
    <n v="5"/>
    <x v="2"/>
    <n v="350"/>
  </r>
  <r>
    <x v="1"/>
    <d v="2001-05-29T00:00:00"/>
    <x v="19"/>
    <n v="5"/>
    <x v="0"/>
    <n v="2100"/>
  </r>
  <r>
    <x v="5"/>
    <d v="2001-05-29T00:00:00"/>
    <x v="19"/>
    <n v="5"/>
    <x v="0"/>
    <n v="2500"/>
  </r>
  <r>
    <x v="1"/>
    <d v="2001-05-29T00:00:00"/>
    <x v="19"/>
    <n v="5"/>
    <x v="1"/>
    <n v="0"/>
  </r>
  <r>
    <x v="5"/>
    <d v="2001-05-29T00:00:00"/>
    <x v="19"/>
    <n v="5"/>
    <x v="1"/>
    <n v="0"/>
  </r>
  <r>
    <x v="1"/>
    <d v="2001-05-29T00:00:00"/>
    <x v="19"/>
    <n v="5"/>
    <x v="2"/>
    <n v="400"/>
  </r>
  <r>
    <x v="5"/>
    <d v="2001-05-29T00:00:00"/>
    <x v="19"/>
    <n v="5"/>
    <x v="2"/>
    <n v="4000"/>
  </r>
  <r>
    <x v="4"/>
    <d v="2001-05-30T00:00:00"/>
    <x v="19"/>
    <n v="5"/>
    <x v="0"/>
    <n v="1500"/>
  </r>
  <r>
    <x v="5"/>
    <d v="2001-05-30T00:00:00"/>
    <x v="19"/>
    <n v="5"/>
    <x v="0"/>
    <n v="0"/>
  </r>
  <r>
    <x v="4"/>
    <d v="2001-05-30T00:00:00"/>
    <x v="19"/>
    <n v="5"/>
    <x v="1"/>
    <n v="0"/>
  </r>
  <r>
    <x v="5"/>
    <d v="2001-05-30T00:00:00"/>
    <x v="19"/>
    <n v="5"/>
    <x v="1"/>
    <n v="700"/>
  </r>
  <r>
    <x v="4"/>
    <d v="2001-05-30T00:00:00"/>
    <x v="19"/>
    <n v="5"/>
    <x v="2"/>
    <n v="250"/>
  </r>
  <r>
    <x v="5"/>
    <d v="2001-05-30T00:00:00"/>
    <x v="19"/>
    <n v="5"/>
    <x v="2"/>
    <n v="2300"/>
  </r>
  <r>
    <x v="4"/>
    <d v="2001-05-31T00:00:00"/>
    <x v="19"/>
    <n v="5"/>
    <x v="0"/>
    <n v="5100"/>
  </r>
  <r>
    <x v="4"/>
    <d v="2001-05-31T00:00:00"/>
    <x v="19"/>
    <n v="5"/>
    <x v="1"/>
    <n v="0"/>
  </r>
  <r>
    <x v="4"/>
    <d v="2001-05-31T00:00:00"/>
    <x v="19"/>
    <n v="5"/>
    <x v="2"/>
    <n v="400"/>
  </r>
  <r>
    <x v="5"/>
    <d v="2001-06-01T00:00:00"/>
    <x v="19"/>
    <n v="6"/>
    <x v="0"/>
    <n v="200"/>
  </r>
  <r>
    <x v="5"/>
    <d v="2001-06-01T00:00:00"/>
    <x v="19"/>
    <n v="6"/>
    <x v="1"/>
    <n v="50"/>
  </r>
  <r>
    <x v="5"/>
    <d v="2001-06-01T00:00:00"/>
    <x v="19"/>
    <n v="6"/>
    <x v="2"/>
    <n v="50"/>
  </r>
  <r>
    <x v="4"/>
    <d v="2001-06-04T00:00:00"/>
    <x v="19"/>
    <n v="6"/>
    <x v="0"/>
    <n v="3700"/>
  </r>
  <r>
    <x v="4"/>
    <d v="2001-06-04T00:00:00"/>
    <x v="19"/>
    <n v="6"/>
    <x v="1"/>
    <n v="0"/>
  </r>
  <r>
    <x v="4"/>
    <d v="2001-06-04T00:00:00"/>
    <x v="19"/>
    <n v="6"/>
    <x v="2"/>
    <n v="200"/>
  </r>
  <r>
    <x v="4"/>
    <d v="2001-06-05T00:00:00"/>
    <x v="19"/>
    <n v="6"/>
    <x v="0"/>
    <n v="4000"/>
  </r>
  <r>
    <x v="4"/>
    <d v="2001-06-05T00:00:00"/>
    <x v="19"/>
    <n v="6"/>
    <x v="1"/>
    <n v="0"/>
  </r>
  <r>
    <x v="4"/>
    <d v="2001-06-05T00:00:00"/>
    <x v="19"/>
    <n v="6"/>
    <x v="2"/>
    <n v="400"/>
  </r>
  <r>
    <x v="4"/>
    <d v="2001-06-06T00:00:00"/>
    <x v="19"/>
    <n v="6"/>
    <x v="0"/>
    <n v="4550"/>
  </r>
  <r>
    <x v="4"/>
    <d v="2001-06-06T00:00:00"/>
    <x v="19"/>
    <n v="6"/>
    <x v="1"/>
    <n v="0"/>
  </r>
  <r>
    <x v="4"/>
    <d v="2001-06-06T00:00:00"/>
    <x v="19"/>
    <n v="6"/>
    <x v="2"/>
    <n v="450"/>
  </r>
  <r>
    <x v="4"/>
    <d v="2001-06-07T00:00:00"/>
    <x v="19"/>
    <n v="6"/>
    <x v="0"/>
    <n v="4100"/>
  </r>
  <r>
    <x v="4"/>
    <d v="2001-06-07T00:00:00"/>
    <x v="19"/>
    <n v="6"/>
    <x v="1"/>
    <n v="0"/>
  </r>
  <r>
    <x v="4"/>
    <d v="2001-06-07T00:00:00"/>
    <x v="19"/>
    <n v="6"/>
    <x v="2"/>
    <n v="450"/>
  </r>
  <r>
    <x v="1"/>
    <d v="2001-09-25T00:00:00"/>
    <x v="19"/>
    <n v="9"/>
    <x v="0"/>
    <n v="11200"/>
  </r>
  <r>
    <x v="1"/>
    <d v="2001-09-25T00:00:00"/>
    <x v="19"/>
    <n v="9"/>
    <x v="1"/>
    <n v="0"/>
  </r>
  <r>
    <x v="1"/>
    <d v="2001-09-25T00:00:00"/>
    <x v="19"/>
    <n v="9"/>
    <x v="2"/>
    <n v="1450"/>
  </r>
  <r>
    <x v="1"/>
    <d v="2001-09-27T00:00:00"/>
    <x v="19"/>
    <n v="9"/>
    <x v="0"/>
    <n v="500"/>
  </r>
  <r>
    <x v="1"/>
    <d v="2001-09-27T00:00:00"/>
    <x v="19"/>
    <n v="9"/>
    <x v="1"/>
    <n v="0"/>
  </r>
  <r>
    <x v="1"/>
    <d v="2001-09-27T00:00:00"/>
    <x v="19"/>
    <n v="9"/>
    <x v="2"/>
    <n v="1600"/>
  </r>
  <r>
    <x v="1"/>
    <d v="2001-10-01T00:00:00"/>
    <x v="19"/>
    <n v="10"/>
    <x v="0"/>
    <n v="6100"/>
  </r>
  <r>
    <x v="1"/>
    <d v="2001-10-01T00:00:00"/>
    <x v="19"/>
    <n v="10"/>
    <x v="1"/>
    <n v="0"/>
  </r>
  <r>
    <x v="1"/>
    <d v="2001-10-01T00:00:00"/>
    <x v="19"/>
    <n v="10"/>
    <x v="2"/>
    <n v="1100"/>
  </r>
  <r>
    <x v="11"/>
    <d v="2001-10-02T00:00:00"/>
    <x v="19"/>
    <n v="10"/>
    <x v="0"/>
    <n v="1950"/>
  </r>
  <r>
    <x v="1"/>
    <d v="2001-10-02T00:00:00"/>
    <x v="19"/>
    <n v="10"/>
    <x v="0"/>
    <n v="1500"/>
  </r>
  <r>
    <x v="11"/>
    <d v="2001-10-02T00:00:00"/>
    <x v="19"/>
    <n v="10"/>
    <x v="1"/>
    <n v="0"/>
  </r>
  <r>
    <x v="1"/>
    <d v="2001-10-02T00:00:00"/>
    <x v="19"/>
    <n v="10"/>
    <x v="1"/>
    <n v="0"/>
  </r>
  <r>
    <x v="11"/>
    <d v="2001-10-02T00:00:00"/>
    <x v="19"/>
    <n v="10"/>
    <x v="2"/>
    <n v="400"/>
  </r>
  <r>
    <x v="1"/>
    <d v="2001-10-02T00:00:00"/>
    <x v="19"/>
    <n v="10"/>
    <x v="2"/>
    <n v="200"/>
  </r>
  <r>
    <x v="10"/>
    <d v="2001-10-03T00:00:00"/>
    <x v="19"/>
    <n v="10"/>
    <x v="0"/>
    <n v="200"/>
  </r>
  <r>
    <x v="10"/>
    <d v="2001-10-03T00:00:00"/>
    <x v="19"/>
    <n v="10"/>
    <x v="1"/>
    <n v="0"/>
  </r>
  <r>
    <x v="10"/>
    <d v="2001-10-03T00:00:00"/>
    <x v="19"/>
    <n v="10"/>
    <x v="2"/>
    <n v="100"/>
  </r>
  <r>
    <x v="14"/>
    <d v="2001-10-04T00:00:00"/>
    <x v="19"/>
    <n v="10"/>
    <x v="0"/>
    <n v="168"/>
  </r>
  <r>
    <x v="1"/>
    <d v="2001-10-04T00:00:00"/>
    <x v="19"/>
    <n v="10"/>
    <x v="0"/>
    <n v="400"/>
  </r>
  <r>
    <x v="14"/>
    <d v="2001-10-04T00:00:00"/>
    <x v="19"/>
    <n v="10"/>
    <x v="1"/>
    <n v="0"/>
  </r>
  <r>
    <x v="1"/>
    <d v="2001-10-04T00:00:00"/>
    <x v="19"/>
    <n v="10"/>
    <x v="1"/>
    <n v="0"/>
  </r>
  <r>
    <x v="14"/>
    <d v="2001-10-04T00:00:00"/>
    <x v="19"/>
    <n v="10"/>
    <x v="2"/>
    <n v="308"/>
  </r>
  <r>
    <x v="1"/>
    <d v="2001-10-04T00:00:00"/>
    <x v="19"/>
    <n v="10"/>
    <x v="2"/>
    <n v="100"/>
  </r>
  <r>
    <x v="7"/>
    <d v="2001-10-09T00:00:00"/>
    <x v="19"/>
    <n v="10"/>
    <x v="0"/>
    <n v="800"/>
  </r>
  <r>
    <x v="7"/>
    <d v="2001-10-09T00:00:00"/>
    <x v="19"/>
    <n v="10"/>
    <x v="1"/>
    <n v="0"/>
  </r>
  <r>
    <x v="7"/>
    <d v="2001-10-09T00:00:00"/>
    <x v="19"/>
    <n v="10"/>
    <x v="2"/>
    <n v="5100"/>
  </r>
  <r>
    <x v="7"/>
    <d v="2001-10-10T00:00:00"/>
    <x v="19"/>
    <n v="10"/>
    <x v="0"/>
    <n v="1800"/>
  </r>
  <r>
    <x v="4"/>
    <d v="2001-10-10T00:00:00"/>
    <x v="19"/>
    <n v="10"/>
    <x v="0"/>
    <n v="100"/>
  </r>
  <r>
    <x v="7"/>
    <d v="2001-10-10T00:00:00"/>
    <x v="19"/>
    <n v="10"/>
    <x v="1"/>
    <n v="0"/>
  </r>
  <r>
    <x v="4"/>
    <d v="2001-10-10T00:00:00"/>
    <x v="19"/>
    <n v="10"/>
    <x v="1"/>
    <n v="0"/>
  </r>
  <r>
    <x v="7"/>
    <d v="2001-10-10T00:00:00"/>
    <x v="19"/>
    <n v="10"/>
    <x v="2"/>
    <n v="10000"/>
  </r>
  <r>
    <x v="4"/>
    <d v="2001-10-10T00:00:00"/>
    <x v="19"/>
    <n v="10"/>
    <x v="2"/>
    <n v="4500"/>
  </r>
  <r>
    <x v="1"/>
    <d v="2001-10-11T00:00:00"/>
    <x v="19"/>
    <n v="10"/>
    <x v="0"/>
    <n v="3100"/>
  </r>
  <r>
    <x v="1"/>
    <d v="2001-10-11T00:00:00"/>
    <x v="19"/>
    <n v="10"/>
    <x v="1"/>
    <n v="0"/>
  </r>
  <r>
    <x v="1"/>
    <d v="2001-10-11T00:00:00"/>
    <x v="19"/>
    <n v="10"/>
    <x v="2"/>
    <n v="800"/>
  </r>
  <r>
    <x v="1"/>
    <d v="2001-10-16T00:00:00"/>
    <x v="19"/>
    <n v="10"/>
    <x v="0"/>
    <n v="300"/>
  </r>
  <r>
    <x v="1"/>
    <d v="2001-10-16T00:00:00"/>
    <x v="19"/>
    <n v="10"/>
    <x v="1"/>
    <n v="0"/>
  </r>
  <r>
    <x v="1"/>
    <d v="2001-10-16T00:00:00"/>
    <x v="19"/>
    <n v="10"/>
    <x v="2"/>
    <n v="200"/>
  </r>
  <r>
    <x v="17"/>
    <d v="2001-10-23T00:00:00"/>
    <x v="19"/>
    <n v="10"/>
    <x v="0"/>
    <n v="9730"/>
  </r>
  <r>
    <x v="4"/>
    <d v="2001-10-23T00:00:00"/>
    <x v="19"/>
    <n v="10"/>
    <x v="0"/>
    <n v="2500"/>
  </r>
  <r>
    <x v="17"/>
    <d v="2001-10-23T00:00:00"/>
    <x v="19"/>
    <n v="10"/>
    <x v="1"/>
    <n v="0"/>
  </r>
  <r>
    <x v="4"/>
    <d v="2001-10-23T00:00:00"/>
    <x v="19"/>
    <n v="10"/>
    <x v="1"/>
    <n v="0"/>
  </r>
  <r>
    <x v="17"/>
    <d v="2001-10-23T00:00:00"/>
    <x v="19"/>
    <n v="10"/>
    <x v="2"/>
    <n v="2100"/>
  </r>
  <r>
    <x v="4"/>
    <d v="2001-10-23T00:00:00"/>
    <x v="19"/>
    <n v="10"/>
    <x v="2"/>
    <n v="1250"/>
  </r>
  <r>
    <x v="17"/>
    <d v="2001-10-24T00:00:00"/>
    <x v="19"/>
    <n v="10"/>
    <x v="0"/>
    <n v="7100"/>
  </r>
  <r>
    <x v="4"/>
    <d v="2001-10-24T00:00:00"/>
    <x v="19"/>
    <n v="10"/>
    <x v="0"/>
    <n v="250"/>
  </r>
  <r>
    <x v="17"/>
    <d v="2001-10-24T00:00:00"/>
    <x v="19"/>
    <n v="10"/>
    <x v="1"/>
    <n v="0"/>
  </r>
  <r>
    <x v="4"/>
    <d v="2001-10-24T00:00:00"/>
    <x v="19"/>
    <n v="10"/>
    <x v="1"/>
    <n v="0"/>
  </r>
  <r>
    <x v="17"/>
    <d v="2001-10-24T00:00:00"/>
    <x v="19"/>
    <n v="10"/>
    <x v="2"/>
    <n v="4870"/>
  </r>
  <r>
    <x v="4"/>
    <d v="2001-10-24T00:00:00"/>
    <x v="19"/>
    <n v="10"/>
    <x v="2"/>
    <n v="3400"/>
  </r>
  <r>
    <x v="21"/>
    <d v="2001-10-29T00:00:00"/>
    <x v="19"/>
    <n v="10"/>
    <x v="0"/>
    <n v="4000"/>
  </r>
  <r>
    <x v="21"/>
    <d v="2001-10-29T00:00:00"/>
    <x v="19"/>
    <n v="10"/>
    <x v="1"/>
    <n v="0"/>
  </r>
  <r>
    <x v="21"/>
    <d v="2001-10-29T00:00:00"/>
    <x v="19"/>
    <n v="10"/>
    <x v="2"/>
    <n v="19780"/>
  </r>
  <r>
    <x v="16"/>
    <d v="2001-11-05T00:00:00"/>
    <x v="19"/>
    <n v="11"/>
    <x v="0"/>
    <n v="6200"/>
  </r>
  <r>
    <x v="16"/>
    <d v="2001-11-05T00:00:00"/>
    <x v="19"/>
    <n v="11"/>
    <x v="1"/>
    <n v="0"/>
  </r>
  <r>
    <x v="16"/>
    <d v="2001-11-05T00:00:00"/>
    <x v="19"/>
    <n v="11"/>
    <x v="2"/>
    <n v="5100"/>
  </r>
  <r>
    <x v="17"/>
    <d v="2001-11-06T00:00:00"/>
    <x v="19"/>
    <n v="11"/>
    <x v="0"/>
    <n v="3190"/>
  </r>
  <r>
    <x v="17"/>
    <d v="2001-11-06T00:00:00"/>
    <x v="19"/>
    <n v="11"/>
    <x v="1"/>
    <n v="0"/>
  </r>
  <r>
    <x v="17"/>
    <d v="2001-11-06T00:00:00"/>
    <x v="19"/>
    <n v="11"/>
    <x v="2"/>
    <n v="2900"/>
  </r>
  <r>
    <x v="17"/>
    <d v="2001-11-07T00:00:00"/>
    <x v="19"/>
    <n v="11"/>
    <x v="0"/>
    <n v="822"/>
  </r>
  <r>
    <x v="17"/>
    <d v="2001-11-07T00:00:00"/>
    <x v="19"/>
    <n v="11"/>
    <x v="1"/>
    <n v="0"/>
  </r>
  <r>
    <x v="17"/>
    <d v="2001-11-07T00:00:00"/>
    <x v="19"/>
    <n v="11"/>
    <x v="2"/>
    <n v="750"/>
  </r>
  <r>
    <x v="16"/>
    <d v="2001-11-08T00:00:00"/>
    <x v="19"/>
    <n v="11"/>
    <x v="0"/>
    <n v="200"/>
  </r>
  <r>
    <x v="16"/>
    <d v="2001-11-08T00:00:00"/>
    <x v="19"/>
    <n v="11"/>
    <x v="1"/>
    <n v="0"/>
  </r>
  <r>
    <x v="16"/>
    <d v="2001-11-08T00:00:00"/>
    <x v="19"/>
    <n v="11"/>
    <x v="2"/>
    <n v="50"/>
  </r>
  <r>
    <x v="6"/>
    <d v="2001-11-13T00:00:00"/>
    <x v="19"/>
    <n v="11"/>
    <x v="0"/>
    <n v="600"/>
  </r>
  <r>
    <x v="6"/>
    <d v="2001-11-13T00:00:00"/>
    <x v="19"/>
    <n v="11"/>
    <x v="1"/>
    <n v="0"/>
  </r>
  <r>
    <x v="6"/>
    <d v="2001-11-13T00:00:00"/>
    <x v="19"/>
    <n v="11"/>
    <x v="2"/>
    <n v="5000"/>
  </r>
  <r>
    <x v="5"/>
    <d v="2002-02-13T00:00:00"/>
    <x v="20"/>
    <n v="2"/>
    <x v="0"/>
    <n v="6100"/>
  </r>
  <r>
    <x v="5"/>
    <d v="2002-02-13T00:00:00"/>
    <x v="20"/>
    <n v="2"/>
    <x v="1"/>
    <n v="893"/>
  </r>
  <r>
    <x v="5"/>
    <d v="2002-02-13T00:00:00"/>
    <x v="20"/>
    <n v="2"/>
    <x v="2"/>
    <n v="49030"/>
  </r>
  <r>
    <x v="5"/>
    <d v="2002-02-14T00:00:00"/>
    <x v="20"/>
    <n v="2"/>
    <x v="0"/>
    <n v="13450"/>
  </r>
  <r>
    <x v="5"/>
    <d v="2002-02-14T00:00:00"/>
    <x v="20"/>
    <n v="2"/>
    <x v="1"/>
    <n v="5354"/>
  </r>
  <r>
    <x v="5"/>
    <d v="2002-02-14T00:00:00"/>
    <x v="20"/>
    <n v="2"/>
    <x v="2"/>
    <n v="53465"/>
  </r>
  <r>
    <x v="0"/>
    <d v="2002-02-15T00:00:00"/>
    <x v="20"/>
    <n v="2"/>
    <x v="0"/>
    <n v="84800"/>
  </r>
  <r>
    <x v="0"/>
    <d v="2002-02-15T00:00:00"/>
    <x v="20"/>
    <n v="2"/>
    <x v="1"/>
    <n v="3667"/>
  </r>
  <r>
    <x v="0"/>
    <d v="2002-02-15T00:00:00"/>
    <x v="20"/>
    <n v="2"/>
    <x v="2"/>
    <n v="89701"/>
  </r>
  <r>
    <x v="21"/>
    <d v="2002-04-07T00:00:00"/>
    <x v="20"/>
    <n v="4"/>
    <x v="0"/>
    <n v="400"/>
  </r>
  <r>
    <x v="21"/>
    <d v="2002-04-07T00:00:00"/>
    <x v="20"/>
    <n v="4"/>
    <x v="1"/>
    <n v="0"/>
  </r>
  <r>
    <x v="21"/>
    <d v="2002-04-07T00:00:00"/>
    <x v="20"/>
    <n v="4"/>
    <x v="2"/>
    <n v="8000"/>
  </r>
  <r>
    <x v="5"/>
    <d v="2002-04-15T00:00:00"/>
    <x v="20"/>
    <n v="4"/>
    <x v="0"/>
    <n v="23600"/>
  </r>
  <r>
    <x v="5"/>
    <d v="2002-04-15T00:00:00"/>
    <x v="20"/>
    <n v="4"/>
    <x v="1"/>
    <n v="9300"/>
  </r>
  <r>
    <x v="5"/>
    <d v="2002-04-15T00:00:00"/>
    <x v="20"/>
    <n v="4"/>
    <x v="2"/>
    <n v="15500"/>
  </r>
  <r>
    <x v="5"/>
    <d v="2002-04-17T00:00:00"/>
    <x v="20"/>
    <n v="4"/>
    <x v="0"/>
    <n v="3500"/>
  </r>
  <r>
    <x v="5"/>
    <d v="2002-04-17T00:00:00"/>
    <x v="20"/>
    <n v="4"/>
    <x v="1"/>
    <n v="550"/>
  </r>
  <r>
    <x v="5"/>
    <d v="2002-04-17T00:00:00"/>
    <x v="20"/>
    <n v="4"/>
    <x v="2"/>
    <n v="8200"/>
  </r>
  <r>
    <x v="5"/>
    <d v="2002-04-22T00:00:00"/>
    <x v="20"/>
    <n v="4"/>
    <x v="0"/>
    <n v="700"/>
  </r>
  <r>
    <x v="5"/>
    <d v="2002-04-22T00:00:00"/>
    <x v="20"/>
    <n v="4"/>
    <x v="1"/>
    <n v="1700"/>
  </r>
  <r>
    <x v="5"/>
    <d v="2002-04-22T00:00:00"/>
    <x v="20"/>
    <n v="4"/>
    <x v="2"/>
    <n v="4500"/>
  </r>
  <r>
    <x v="2"/>
    <d v="2002-04-24T00:00:00"/>
    <x v="20"/>
    <n v="4"/>
    <x v="0"/>
    <n v="450"/>
  </r>
  <r>
    <x v="2"/>
    <d v="2002-04-24T00:00:00"/>
    <x v="20"/>
    <n v="4"/>
    <x v="1"/>
    <n v="4200"/>
  </r>
  <r>
    <x v="2"/>
    <d v="2002-04-24T00:00:00"/>
    <x v="20"/>
    <n v="4"/>
    <x v="2"/>
    <n v="11700"/>
  </r>
  <r>
    <x v="5"/>
    <d v="2002-04-30T00:00:00"/>
    <x v="20"/>
    <n v="4"/>
    <x v="0"/>
    <n v="200"/>
  </r>
  <r>
    <x v="5"/>
    <d v="2002-04-30T00:00:00"/>
    <x v="20"/>
    <n v="4"/>
    <x v="1"/>
    <n v="100"/>
  </r>
  <r>
    <x v="5"/>
    <d v="2002-04-30T00:00:00"/>
    <x v="20"/>
    <n v="4"/>
    <x v="2"/>
    <n v="1200"/>
  </r>
  <r>
    <x v="21"/>
    <d v="2002-05-06T00:00:00"/>
    <x v="20"/>
    <n v="5"/>
    <x v="0"/>
    <n v="1700"/>
  </r>
  <r>
    <x v="5"/>
    <d v="2002-05-06T00:00:00"/>
    <x v="20"/>
    <n v="5"/>
    <x v="0"/>
    <n v="17400"/>
  </r>
  <r>
    <x v="21"/>
    <d v="2002-05-06T00:00:00"/>
    <x v="20"/>
    <n v="5"/>
    <x v="1"/>
    <n v="0"/>
  </r>
  <r>
    <x v="5"/>
    <d v="2002-05-06T00:00:00"/>
    <x v="20"/>
    <n v="5"/>
    <x v="1"/>
    <n v="1200"/>
  </r>
  <r>
    <x v="21"/>
    <d v="2002-05-06T00:00:00"/>
    <x v="20"/>
    <n v="5"/>
    <x v="2"/>
    <n v="5000"/>
  </r>
  <r>
    <x v="5"/>
    <d v="2002-05-06T00:00:00"/>
    <x v="20"/>
    <n v="5"/>
    <x v="2"/>
    <n v="14750"/>
  </r>
  <r>
    <x v="2"/>
    <d v="2002-05-07T00:00:00"/>
    <x v="20"/>
    <n v="5"/>
    <x v="0"/>
    <n v="200"/>
  </r>
  <r>
    <x v="4"/>
    <d v="2002-05-07T00:00:00"/>
    <x v="20"/>
    <n v="5"/>
    <x v="0"/>
    <n v="1200"/>
  </r>
  <r>
    <x v="2"/>
    <d v="2002-05-07T00:00:00"/>
    <x v="20"/>
    <n v="5"/>
    <x v="1"/>
    <n v="1300"/>
  </r>
  <r>
    <x v="4"/>
    <d v="2002-05-07T00:00:00"/>
    <x v="20"/>
    <n v="5"/>
    <x v="1"/>
    <n v="0"/>
  </r>
  <r>
    <x v="2"/>
    <d v="2002-05-07T00:00:00"/>
    <x v="20"/>
    <n v="5"/>
    <x v="2"/>
    <n v="25300"/>
  </r>
  <r>
    <x v="4"/>
    <d v="2002-05-07T00:00:00"/>
    <x v="20"/>
    <n v="5"/>
    <x v="2"/>
    <n v="4100"/>
  </r>
  <r>
    <x v="1"/>
    <d v="2002-05-10T00:00:00"/>
    <x v="20"/>
    <n v="5"/>
    <x v="0"/>
    <n v="940"/>
  </r>
  <r>
    <x v="1"/>
    <d v="2002-05-10T00:00:00"/>
    <x v="20"/>
    <n v="5"/>
    <x v="1"/>
    <n v="0"/>
  </r>
  <r>
    <x v="1"/>
    <d v="2002-05-10T00:00:00"/>
    <x v="20"/>
    <n v="5"/>
    <x v="2"/>
    <n v="200"/>
  </r>
  <r>
    <x v="4"/>
    <d v="2002-05-15T00:00:00"/>
    <x v="20"/>
    <n v="5"/>
    <x v="0"/>
    <n v="400"/>
  </r>
  <r>
    <x v="4"/>
    <d v="2002-05-15T00:00:00"/>
    <x v="20"/>
    <n v="5"/>
    <x v="1"/>
    <n v="0"/>
  </r>
  <r>
    <x v="4"/>
    <d v="2002-05-15T00:00:00"/>
    <x v="20"/>
    <n v="5"/>
    <x v="2"/>
    <n v="15700"/>
  </r>
  <r>
    <x v="5"/>
    <d v="2002-05-16T00:00:00"/>
    <x v="20"/>
    <n v="5"/>
    <x v="0"/>
    <n v="3200"/>
  </r>
  <r>
    <x v="5"/>
    <d v="2002-05-16T00:00:00"/>
    <x v="20"/>
    <n v="5"/>
    <x v="1"/>
    <n v="2400"/>
  </r>
  <r>
    <x v="5"/>
    <d v="2002-05-16T00:00:00"/>
    <x v="20"/>
    <n v="5"/>
    <x v="2"/>
    <n v="6100"/>
  </r>
  <r>
    <x v="1"/>
    <d v="2002-05-20T00:00:00"/>
    <x v="20"/>
    <n v="5"/>
    <x v="0"/>
    <n v="900"/>
  </r>
  <r>
    <x v="1"/>
    <d v="2002-05-20T00:00:00"/>
    <x v="20"/>
    <n v="5"/>
    <x v="1"/>
    <n v="0"/>
  </r>
  <r>
    <x v="1"/>
    <d v="2002-05-20T00:00:00"/>
    <x v="20"/>
    <n v="5"/>
    <x v="2"/>
    <n v="400"/>
  </r>
  <r>
    <x v="4"/>
    <d v="2002-05-21T00:00:00"/>
    <x v="20"/>
    <n v="5"/>
    <x v="0"/>
    <n v="450"/>
  </r>
  <r>
    <x v="4"/>
    <d v="2002-05-21T00:00:00"/>
    <x v="20"/>
    <n v="5"/>
    <x v="1"/>
    <n v="0"/>
  </r>
  <r>
    <x v="4"/>
    <d v="2002-05-21T00:00:00"/>
    <x v="20"/>
    <n v="5"/>
    <x v="2"/>
    <n v="2700"/>
  </r>
  <r>
    <x v="4"/>
    <d v="2002-05-23T00:00:00"/>
    <x v="20"/>
    <n v="5"/>
    <x v="0"/>
    <n v="700"/>
  </r>
  <r>
    <x v="4"/>
    <d v="2002-05-23T00:00:00"/>
    <x v="20"/>
    <n v="5"/>
    <x v="1"/>
    <n v="0"/>
  </r>
  <r>
    <x v="4"/>
    <d v="2002-05-23T00:00:00"/>
    <x v="20"/>
    <n v="5"/>
    <x v="2"/>
    <n v="4400"/>
  </r>
  <r>
    <x v="5"/>
    <d v="2002-05-30T00:00:00"/>
    <x v="20"/>
    <n v="5"/>
    <x v="0"/>
    <n v="2700"/>
  </r>
  <r>
    <x v="5"/>
    <d v="2002-05-30T00:00:00"/>
    <x v="20"/>
    <n v="5"/>
    <x v="1"/>
    <n v="1600"/>
  </r>
  <r>
    <x v="5"/>
    <d v="2002-05-30T00:00:00"/>
    <x v="20"/>
    <n v="5"/>
    <x v="2"/>
    <n v="1350"/>
  </r>
  <r>
    <x v="2"/>
    <d v="2002-06-05T00:00:00"/>
    <x v="20"/>
    <n v="6"/>
    <x v="0"/>
    <n v="100"/>
  </r>
  <r>
    <x v="2"/>
    <d v="2002-06-05T00:00:00"/>
    <x v="20"/>
    <n v="6"/>
    <x v="1"/>
    <n v="1300"/>
  </r>
  <r>
    <x v="2"/>
    <d v="2002-06-05T00:00:00"/>
    <x v="20"/>
    <n v="6"/>
    <x v="2"/>
    <n v="7100"/>
  </r>
  <r>
    <x v="16"/>
    <d v="2002-09-30T00:00:00"/>
    <x v="20"/>
    <n v="9"/>
    <x v="0"/>
    <n v="675"/>
  </r>
  <r>
    <x v="16"/>
    <d v="2002-09-30T00:00:00"/>
    <x v="20"/>
    <n v="9"/>
    <x v="1"/>
    <n v="300"/>
  </r>
  <r>
    <x v="16"/>
    <d v="2002-09-30T00:00:00"/>
    <x v="20"/>
    <n v="9"/>
    <x v="2"/>
    <n v="125"/>
  </r>
  <r>
    <x v="16"/>
    <d v="2002-10-01T00:00:00"/>
    <x v="20"/>
    <n v="10"/>
    <x v="0"/>
    <n v="700"/>
  </r>
  <r>
    <x v="11"/>
    <d v="2002-10-01T00:00:00"/>
    <x v="20"/>
    <n v="10"/>
    <x v="0"/>
    <n v="750"/>
  </r>
  <r>
    <x v="1"/>
    <d v="2002-10-01T00:00:00"/>
    <x v="20"/>
    <n v="10"/>
    <x v="0"/>
    <n v="2650"/>
  </r>
  <r>
    <x v="16"/>
    <d v="2002-10-01T00:00:00"/>
    <x v="20"/>
    <n v="10"/>
    <x v="1"/>
    <n v="250"/>
  </r>
  <r>
    <x v="11"/>
    <d v="2002-10-01T00:00:00"/>
    <x v="20"/>
    <n v="10"/>
    <x v="1"/>
    <n v="0"/>
  </r>
  <r>
    <x v="1"/>
    <d v="2002-10-01T00:00:00"/>
    <x v="20"/>
    <n v="10"/>
    <x v="1"/>
    <n v="0"/>
  </r>
  <r>
    <x v="16"/>
    <d v="2002-10-01T00:00:00"/>
    <x v="20"/>
    <n v="10"/>
    <x v="2"/>
    <n v="8900"/>
  </r>
  <r>
    <x v="11"/>
    <d v="2002-10-01T00:00:00"/>
    <x v="20"/>
    <n v="10"/>
    <x v="2"/>
    <n v="25"/>
  </r>
  <r>
    <x v="1"/>
    <d v="2002-10-01T00:00:00"/>
    <x v="20"/>
    <n v="10"/>
    <x v="2"/>
    <n v="1300"/>
  </r>
  <r>
    <x v="11"/>
    <d v="2002-10-02T00:00:00"/>
    <x v="20"/>
    <n v="10"/>
    <x v="0"/>
    <n v="12150"/>
  </r>
  <r>
    <x v="11"/>
    <d v="2002-10-02T00:00:00"/>
    <x v="20"/>
    <n v="10"/>
    <x v="1"/>
    <n v="0"/>
  </r>
  <r>
    <x v="11"/>
    <d v="2002-10-02T00:00:00"/>
    <x v="20"/>
    <n v="10"/>
    <x v="2"/>
    <n v="500"/>
  </r>
  <r>
    <x v="11"/>
    <d v="2002-10-03T00:00:00"/>
    <x v="20"/>
    <n v="10"/>
    <x v="0"/>
    <n v="4000"/>
  </r>
  <r>
    <x v="11"/>
    <d v="2002-10-03T00:00:00"/>
    <x v="20"/>
    <n v="10"/>
    <x v="1"/>
    <n v="0"/>
  </r>
  <r>
    <x v="11"/>
    <d v="2002-10-03T00:00:00"/>
    <x v="20"/>
    <n v="10"/>
    <x v="2"/>
    <n v="150"/>
  </r>
  <r>
    <x v="21"/>
    <d v="2002-10-07T00:00:00"/>
    <x v="20"/>
    <n v="10"/>
    <x v="0"/>
    <n v="1600"/>
  </r>
  <r>
    <x v="6"/>
    <d v="2002-10-07T00:00:00"/>
    <x v="20"/>
    <n v="10"/>
    <x v="0"/>
    <n v="1"/>
  </r>
  <r>
    <x v="1"/>
    <d v="2002-10-07T00:00:00"/>
    <x v="20"/>
    <n v="10"/>
    <x v="0"/>
    <n v="950"/>
  </r>
  <r>
    <x v="21"/>
    <d v="2002-10-07T00:00:00"/>
    <x v="20"/>
    <n v="10"/>
    <x v="1"/>
    <n v="0"/>
  </r>
  <r>
    <x v="6"/>
    <d v="2002-10-07T00:00:00"/>
    <x v="20"/>
    <n v="10"/>
    <x v="1"/>
    <n v="250"/>
  </r>
  <r>
    <x v="1"/>
    <d v="2002-10-07T00:00:00"/>
    <x v="20"/>
    <n v="10"/>
    <x v="1"/>
    <n v="0"/>
  </r>
  <r>
    <x v="21"/>
    <d v="2002-10-07T00:00:00"/>
    <x v="20"/>
    <n v="10"/>
    <x v="2"/>
    <n v="11000"/>
  </r>
  <r>
    <x v="6"/>
    <d v="2002-10-07T00:00:00"/>
    <x v="20"/>
    <n v="10"/>
    <x v="2"/>
    <n v="18"/>
  </r>
  <r>
    <x v="1"/>
    <d v="2002-10-07T00:00:00"/>
    <x v="20"/>
    <n v="10"/>
    <x v="2"/>
    <n v="12100"/>
  </r>
  <r>
    <x v="21"/>
    <d v="2002-10-08T00:00:00"/>
    <x v="20"/>
    <n v="10"/>
    <x v="0"/>
    <n v="250"/>
  </r>
  <r>
    <x v="1"/>
    <d v="2002-10-08T00:00:00"/>
    <x v="20"/>
    <n v="10"/>
    <x v="0"/>
    <n v="550"/>
  </r>
  <r>
    <x v="21"/>
    <d v="2002-10-08T00:00:00"/>
    <x v="20"/>
    <n v="10"/>
    <x v="1"/>
    <n v="0"/>
  </r>
  <r>
    <x v="1"/>
    <d v="2002-10-08T00:00:00"/>
    <x v="20"/>
    <n v="10"/>
    <x v="1"/>
    <n v="0"/>
  </r>
  <r>
    <x v="21"/>
    <d v="2002-10-08T00:00:00"/>
    <x v="20"/>
    <n v="10"/>
    <x v="2"/>
    <n v="14000"/>
  </r>
  <r>
    <x v="1"/>
    <d v="2002-10-08T00:00:00"/>
    <x v="20"/>
    <n v="10"/>
    <x v="2"/>
    <n v="4300"/>
  </r>
  <r>
    <x v="6"/>
    <d v="2002-10-09T00:00:00"/>
    <x v="20"/>
    <n v="10"/>
    <x v="0"/>
    <n v="0"/>
  </r>
  <r>
    <x v="4"/>
    <d v="2002-10-09T00:00:00"/>
    <x v="20"/>
    <n v="10"/>
    <x v="0"/>
    <n v="400"/>
  </r>
  <r>
    <x v="6"/>
    <d v="2002-10-09T00:00:00"/>
    <x v="20"/>
    <n v="10"/>
    <x v="1"/>
    <n v="1000"/>
  </r>
  <r>
    <x v="4"/>
    <d v="2002-10-09T00:00:00"/>
    <x v="20"/>
    <n v="10"/>
    <x v="1"/>
    <n v="0"/>
  </r>
  <r>
    <x v="6"/>
    <d v="2002-10-09T00:00:00"/>
    <x v="20"/>
    <n v="10"/>
    <x v="2"/>
    <n v="400"/>
  </r>
  <r>
    <x v="4"/>
    <d v="2002-10-09T00:00:00"/>
    <x v="20"/>
    <n v="10"/>
    <x v="2"/>
    <n v="11900"/>
  </r>
  <r>
    <x v="6"/>
    <d v="2002-10-10T00:00:00"/>
    <x v="20"/>
    <n v="10"/>
    <x v="0"/>
    <n v="0"/>
  </r>
  <r>
    <x v="10"/>
    <d v="2002-10-10T00:00:00"/>
    <x v="20"/>
    <n v="10"/>
    <x v="0"/>
    <n v="200"/>
  </r>
  <r>
    <x v="6"/>
    <d v="2002-10-10T00:00:00"/>
    <x v="20"/>
    <n v="10"/>
    <x v="1"/>
    <n v="200"/>
  </r>
  <r>
    <x v="10"/>
    <d v="2002-10-10T00:00:00"/>
    <x v="20"/>
    <n v="10"/>
    <x v="1"/>
    <n v="0"/>
  </r>
  <r>
    <x v="6"/>
    <d v="2002-10-10T00:00:00"/>
    <x v="20"/>
    <n v="10"/>
    <x v="2"/>
    <n v="300"/>
  </r>
  <r>
    <x v="10"/>
    <d v="2002-10-10T00:00:00"/>
    <x v="20"/>
    <n v="10"/>
    <x v="2"/>
    <n v="300"/>
  </r>
  <r>
    <x v="21"/>
    <d v="2002-10-21T00:00:00"/>
    <x v="20"/>
    <n v="10"/>
    <x v="0"/>
    <n v="4600"/>
  </r>
  <r>
    <x v="21"/>
    <d v="2002-10-21T00:00:00"/>
    <x v="20"/>
    <n v="10"/>
    <x v="1"/>
    <n v="0"/>
  </r>
  <r>
    <x v="21"/>
    <d v="2002-10-21T00:00:00"/>
    <x v="20"/>
    <n v="10"/>
    <x v="2"/>
    <n v="6000"/>
  </r>
  <r>
    <x v="21"/>
    <d v="2002-10-22T00:00:00"/>
    <x v="20"/>
    <n v="10"/>
    <x v="0"/>
    <n v="3625"/>
  </r>
  <r>
    <x v="21"/>
    <d v="2002-10-22T00:00:00"/>
    <x v="20"/>
    <n v="10"/>
    <x v="1"/>
    <n v="0"/>
  </r>
  <r>
    <x v="21"/>
    <d v="2002-10-22T00:00:00"/>
    <x v="20"/>
    <n v="10"/>
    <x v="2"/>
    <n v="5000"/>
  </r>
  <r>
    <x v="7"/>
    <d v="2002-10-28T00:00:00"/>
    <x v="20"/>
    <n v="10"/>
    <x v="0"/>
    <n v="3400"/>
  </r>
  <r>
    <x v="16"/>
    <d v="2002-10-28T00:00:00"/>
    <x v="20"/>
    <n v="10"/>
    <x v="0"/>
    <n v="12"/>
  </r>
  <r>
    <x v="7"/>
    <d v="2002-10-28T00:00:00"/>
    <x v="20"/>
    <n v="10"/>
    <x v="1"/>
    <n v="0"/>
  </r>
  <r>
    <x v="16"/>
    <d v="2002-10-28T00:00:00"/>
    <x v="20"/>
    <n v="10"/>
    <x v="1"/>
    <n v="0"/>
  </r>
  <r>
    <x v="7"/>
    <d v="2002-10-28T00:00:00"/>
    <x v="20"/>
    <n v="10"/>
    <x v="2"/>
    <n v="1500"/>
  </r>
  <r>
    <x v="16"/>
    <d v="2002-10-28T00:00:00"/>
    <x v="20"/>
    <n v="10"/>
    <x v="2"/>
    <n v="10"/>
  </r>
  <r>
    <x v="7"/>
    <d v="2002-10-29T00:00:00"/>
    <x v="20"/>
    <n v="10"/>
    <x v="0"/>
    <n v="3400"/>
  </r>
  <r>
    <x v="7"/>
    <d v="2002-10-29T00:00:00"/>
    <x v="20"/>
    <n v="10"/>
    <x v="1"/>
    <n v="0"/>
  </r>
  <r>
    <x v="7"/>
    <d v="2002-10-29T00:00:00"/>
    <x v="20"/>
    <n v="10"/>
    <x v="2"/>
    <n v="1375"/>
  </r>
  <r>
    <x v="7"/>
    <d v="2002-11-04T00:00:00"/>
    <x v="20"/>
    <n v="11"/>
    <x v="0"/>
    <n v="2115"/>
  </r>
  <r>
    <x v="7"/>
    <d v="2002-11-04T00:00:00"/>
    <x v="20"/>
    <n v="11"/>
    <x v="1"/>
    <n v="0"/>
  </r>
  <r>
    <x v="7"/>
    <d v="2002-11-04T00:00:00"/>
    <x v="20"/>
    <n v="11"/>
    <x v="2"/>
    <n v="42000"/>
  </r>
  <r>
    <x v="11"/>
    <d v="2002-11-05T00:00:00"/>
    <x v="20"/>
    <n v="11"/>
    <x v="0"/>
    <n v="6300"/>
  </r>
  <r>
    <x v="11"/>
    <d v="2002-11-05T00:00:00"/>
    <x v="20"/>
    <n v="11"/>
    <x v="1"/>
    <n v="0"/>
  </r>
  <r>
    <x v="11"/>
    <d v="2002-11-05T00:00:00"/>
    <x v="20"/>
    <n v="11"/>
    <x v="2"/>
    <n v="45"/>
  </r>
  <r>
    <x v="11"/>
    <d v="2002-11-06T00:00:00"/>
    <x v="20"/>
    <n v="11"/>
    <x v="0"/>
    <n v="12600"/>
  </r>
  <r>
    <x v="11"/>
    <d v="2002-11-06T00:00:00"/>
    <x v="20"/>
    <n v="11"/>
    <x v="1"/>
    <n v="0"/>
  </r>
  <r>
    <x v="11"/>
    <d v="2002-11-06T00:00:00"/>
    <x v="20"/>
    <n v="11"/>
    <x v="2"/>
    <n v="75"/>
  </r>
  <r>
    <x v="7"/>
    <d v="2002-11-11T00:00:00"/>
    <x v="20"/>
    <n v="11"/>
    <x v="0"/>
    <n v="2200"/>
  </r>
  <r>
    <x v="7"/>
    <d v="2002-11-11T00:00:00"/>
    <x v="20"/>
    <n v="11"/>
    <x v="1"/>
    <n v="0"/>
  </r>
  <r>
    <x v="7"/>
    <d v="2002-11-11T00:00:00"/>
    <x v="20"/>
    <n v="11"/>
    <x v="2"/>
    <n v="1600"/>
  </r>
  <r>
    <x v="5"/>
    <d v="2003-04-22T00:00:00"/>
    <x v="21"/>
    <n v="4"/>
    <x v="0"/>
    <n v="1100"/>
  </r>
  <r>
    <x v="5"/>
    <d v="2003-04-22T00:00:00"/>
    <x v="21"/>
    <n v="4"/>
    <x v="1"/>
    <n v="800"/>
  </r>
  <r>
    <x v="5"/>
    <d v="2003-04-22T00:00:00"/>
    <x v="21"/>
    <n v="4"/>
    <x v="2"/>
    <n v="6400"/>
  </r>
  <r>
    <x v="4"/>
    <d v="2003-04-23T00:00:00"/>
    <x v="21"/>
    <n v="4"/>
    <x v="0"/>
    <n v="11300"/>
  </r>
  <r>
    <x v="4"/>
    <d v="2003-04-23T00:00:00"/>
    <x v="21"/>
    <n v="4"/>
    <x v="1"/>
    <n v="0"/>
  </r>
  <r>
    <x v="4"/>
    <d v="2003-04-23T00:00:00"/>
    <x v="21"/>
    <n v="4"/>
    <x v="2"/>
    <n v="12500"/>
  </r>
  <r>
    <x v="5"/>
    <d v="2003-04-28T00:00:00"/>
    <x v="21"/>
    <n v="4"/>
    <x v="0"/>
    <n v="14600"/>
  </r>
  <r>
    <x v="5"/>
    <d v="2003-04-28T00:00:00"/>
    <x v="21"/>
    <n v="4"/>
    <x v="1"/>
    <n v="0"/>
  </r>
  <r>
    <x v="5"/>
    <d v="2003-04-28T00:00:00"/>
    <x v="21"/>
    <n v="4"/>
    <x v="2"/>
    <n v="22900"/>
  </r>
  <r>
    <x v="1"/>
    <d v="2003-04-29T00:00:00"/>
    <x v="21"/>
    <n v="4"/>
    <x v="0"/>
    <n v="13402"/>
  </r>
  <r>
    <x v="1"/>
    <d v="2003-04-29T00:00:00"/>
    <x v="21"/>
    <n v="4"/>
    <x v="1"/>
    <n v="0"/>
  </r>
  <r>
    <x v="1"/>
    <d v="2003-04-29T00:00:00"/>
    <x v="21"/>
    <n v="4"/>
    <x v="2"/>
    <n v="15300"/>
  </r>
  <r>
    <x v="1"/>
    <d v="2003-04-30T00:00:00"/>
    <x v="21"/>
    <n v="4"/>
    <x v="0"/>
    <n v="5000"/>
  </r>
  <r>
    <x v="1"/>
    <d v="2003-04-30T00:00:00"/>
    <x v="21"/>
    <n v="4"/>
    <x v="1"/>
    <n v="0"/>
  </r>
  <r>
    <x v="1"/>
    <d v="2003-04-30T00:00:00"/>
    <x v="21"/>
    <n v="4"/>
    <x v="2"/>
    <n v="5000"/>
  </r>
  <r>
    <x v="5"/>
    <d v="2003-05-05T00:00:00"/>
    <x v="21"/>
    <n v="5"/>
    <x v="0"/>
    <n v="3000"/>
  </r>
  <r>
    <x v="5"/>
    <d v="2003-05-05T00:00:00"/>
    <x v="21"/>
    <n v="5"/>
    <x v="1"/>
    <n v="850"/>
  </r>
  <r>
    <x v="5"/>
    <d v="2003-05-05T00:00:00"/>
    <x v="21"/>
    <n v="5"/>
    <x v="2"/>
    <n v="13400"/>
  </r>
  <r>
    <x v="2"/>
    <d v="2003-05-06T00:00:00"/>
    <x v="21"/>
    <n v="5"/>
    <x v="0"/>
    <n v="4800"/>
  </r>
  <r>
    <x v="2"/>
    <d v="2003-05-06T00:00:00"/>
    <x v="21"/>
    <n v="5"/>
    <x v="1"/>
    <n v="1100"/>
  </r>
  <r>
    <x v="2"/>
    <d v="2003-05-06T00:00:00"/>
    <x v="21"/>
    <n v="5"/>
    <x v="2"/>
    <n v="4800"/>
  </r>
  <r>
    <x v="4"/>
    <d v="2003-05-07T00:00:00"/>
    <x v="21"/>
    <n v="5"/>
    <x v="0"/>
    <n v="9550"/>
  </r>
  <r>
    <x v="4"/>
    <d v="2003-05-07T00:00:00"/>
    <x v="21"/>
    <n v="5"/>
    <x v="1"/>
    <n v="0"/>
  </r>
  <r>
    <x v="4"/>
    <d v="2003-05-07T00:00:00"/>
    <x v="21"/>
    <n v="5"/>
    <x v="2"/>
    <n v="33100"/>
  </r>
  <r>
    <x v="5"/>
    <d v="2003-05-14T00:00:00"/>
    <x v="21"/>
    <n v="5"/>
    <x v="0"/>
    <n v="4400"/>
  </r>
  <r>
    <x v="5"/>
    <d v="2003-05-14T00:00:00"/>
    <x v="21"/>
    <n v="5"/>
    <x v="1"/>
    <n v="500"/>
  </r>
  <r>
    <x v="5"/>
    <d v="2003-05-14T00:00:00"/>
    <x v="21"/>
    <n v="5"/>
    <x v="2"/>
    <n v="1150"/>
  </r>
  <r>
    <x v="2"/>
    <d v="2003-05-21T00:00:00"/>
    <x v="21"/>
    <n v="5"/>
    <x v="0"/>
    <n v="2450"/>
  </r>
  <r>
    <x v="2"/>
    <d v="2003-05-21T00:00:00"/>
    <x v="21"/>
    <n v="5"/>
    <x v="1"/>
    <n v="400"/>
  </r>
  <r>
    <x v="2"/>
    <d v="2003-05-21T00:00:00"/>
    <x v="21"/>
    <n v="5"/>
    <x v="2"/>
    <n v="7200"/>
  </r>
  <r>
    <x v="2"/>
    <d v="2003-05-22T00:00:00"/>
    <x v="21"/>
    <n v="5"/>
    <x v="0"/>
    <n v="2100"/>
  </r>
  <r>
    <x v="2"/>
    <d v="2003-05-22T00:00:00"/>
    <x v="21"/>
    <n v="5"/>
    <x v="1"/>
    <n v="100"/>
  </r>
  <r>
    <x v="2"/>
    <d v="2003-05-22T00:00:00"/>
    <x v="21"/>
    <n v="5"/>
    <x v="2"/>
    <n v="17800"/>
  </r>
  <r>
    <x v="1"/>
    <d v="2003-09-10T00:00:00"/>
    <x v="21"/>
    <n v="9"/>
    <x v="0"/>
    <n v="810"/>
  </r>
  <r>
    <x v="1"/>
    <d v="2003-09-10T00:00:00"/>
    <x v="21"/>
    <n v="9"/>
    <x v="1"/>
    <n v="0"/>
  </r>
  <r>
    <x v="1"/>
    <d v="2003-09-10T00:00:00"/>
    <x v="21"/>
    <n v="9"/>
    <x v="2"/>
    <n v="150"/>
  </r>
  <r>
    <x v="11"/>
    <d v="2003-09-11T00:00:00"/>
    <x v="21"/>
    <n v="9"/>
    <x v="0"/>
    <n v="24020"/>
  </r>
  <r>
    <x v="11"/>
    <d v="2003-09-11T00:00:00"/>
    <x v="21"/>
    <n v="9"/>
    <x v="1"/>
    <n v="0"/>
  </r>
  <r>
    <x v="11"/>
    <d v="2003-09-11T00:00:00"/>
    <x v="21"/>
    <n v="9"/>
    <x v="2"/>
    <n v="2590"/>
  </r>
  <r>
    <x v="1"/>
    <d v="2003-09-15T00:00:00"/>
    <x v="21"/>
    <n v="9"/>
    <x v="0"/>
    <n v="100"/>
  </r>
  <r>
    <x v="1"/>
    <d v="2003-09-15T00:00:00"/>
    <x v="21"/>
    <n v="9"/>
    <x v="1"/>
    <n v="0"/>
  </r>
  <r>
    <x v="1"/>
    <d v="2003-09-15T00:00:00"/>
    <x v="21"/>
    <n v="9"/>
    <x v="2"/>
    <n v="1500"/>
  </r>
  <r>
    <x v="11"/>
    <d v="2003-09-23T00:00:00"/>
    <x v="21"/>
    <n v="9"/>
    <x v="0"/>
    <n v="700"/>
  </r>
  <r>
    <x v="11"/>
    <d v="2003-09-23T00:00:00"/>
    <x v="21"/>
    <n v="9"/>
    <x v="1"/>
    <n v="0"/>
  </r>
  <r>
    <x v="11"/>
    <d v="2003-09-23T00:00:00"/>
    <x v="21"/>
    <n v="9"/>
    <x v="2"/>
    <n v="50"/>
  </r>
  <r>
    <x v="23"/>
    <d v="2003-09-24T00:00:00"/>
    <x v="21"/>
    <n v="9"/>
    <x v="0"/>
    <n v="7100"/>
  </r>
  <r>
    <x v="23"/>
    <d v="2003-09-24T00:00:00"/>
    <x v="21"/>
    <n v="9"/>
    <x v="1"/>
    <n v="30"/>
  </r>
  <r>
    <x v="23"/>
    <d v="2003-09-24T00:00:00"/>
    <x v="21"/>
    <n v="9"/>
    <x v="2"/>
    <n v="150"/>
  </r>
  <r>
    <x v="23"/>
    <d v="2003-09-25T00:00:00"/>
    <x v="21"/>
    <n v="9"/>
    <x v="0"/>
    <n v="6125"/>
  </r>
  <r>
    <x v="23"/>
    <d v="2003-09-25T00:00:00"/>
    <x v="21"/>
    <n v="9"/>
    <x v="1"/>
    <n v="0"/>
  </r>
  <r>
    <x v="23"/>
    <d v="2003-09-25T00:00:00"/>
    <x v="21"/>
    <n v="9"/>
    <x v="2"/>
    <n v="175"/>
  </r>
  <r>
    <x v="21"/>
    <d v="2003-10-06T00:00:00"/>
    <x v="21"/>
    <n v="10"/>
    <x v="0"/>
    <n v="1000"/>
  </r>
  <r>
    <x v="21"/>
    <d v="2003-10-06T00:00:00"/>
    <x v="21"/>
    <n v="10"/>
    <x v="1"/>
    <n v="0"/>
  </r>
  <r>
    <x v="21"/>
    <d v="2003-10-06T00:00:00"/>
    <x v="21"/>
    <n v="10"/>
    <x v="2"/>
    <n v="6000"/>
  </r>
  <r>
    <x v="21"/>
    <d v="2003-10-07T00:00:00"/>
    <x v="21"/>
    <n v="10"/>
    <x v="0"/>
    <n v="1000"/>
  </r>
  <r>
    <x v="6"/>
    <d v="2003-10-07T00:00:00"/>
    <x v="21"/>
    <n v="10"/>
    <x v="0"/>
    <n v="2880"/>
  </r>
  <r>
    <x v="21"/>
    <d v="2003-10-07T00:00:00"/>
    <x v="21"/>
    <n v="10"/>
    <x v="1"/>
    <n v="0"/>
  </r>
  <r>
    <x v="6"/>
    <d v="2003-10-07T00:00:00"/>
    <x v="21"/>
    <n v="10"/>
    <x v="1"/>
    <n v="120"/>
  </r>
  <r>
    <x v="21"/>
    <d v="2003-10-07T00:00:00"/>
    <x v="21"/>
    <n v="10"/>
    <x v="2"/>
    <n v="9000"/>
  </r>
  <r>
    <x v="6"/>
    <d v="2003-10-07T00:00:00"/>
    <x v="21"/>
    <n v="10"/>
    <x v="2"/>
    <n v="760"/>
  </r>
  <r>
    <x v="11"/>
    <d v="2003-10-09T00:00:00"/>
    <x v="21"/>
    <n v="10"/>
    <x v="0"/>
    <n v="125"/>
  </r>
  <r>
    <x v="11"/>
    <d v="2003-10-09T00:00:00"/>
    <x v="21"/>
    <n v="10"/>
    <x v="1"/>
    <n v="0"/>
  </r>
  <r>
    <x v="11"/>
    <d v="2003-10-09T00:00:00"/>
    <x v="21"/>
    <n v="10"/>
    <x v="2"/>
    <n v="900"/>
  </r>
  <r>
    <x v="20"/>
    <d v="2003-10-13T00:00:00"/>
    <x v="21"/>
    <n v="10"/>
    <x v="0"/>
    <n v="8800"/>
  </r>
  <r>
    <x v="20"/>
    <d v="2003-10-13T00:00:00"/>
    <x v="21"/>
    <n v="10"/>
    <x v="1"/>
    <n v="0"/>
  </r>
  <r>
    <x v="20"/>
    <d v="2003-10-13T00:00:00"/>
    <x v="21"/>
    <n v="10"/>
    <x v="2"/>
    <n v="1000"/>
  </r>
  <r>
    <x v="18"/>
    <d v="2003-10-14T00:00:00"/>
    <x v="21"/>
    <n v="10"/>
    <x v="0"/>
    <n v="3600"/>
  </r>
  <r>
    <x v="18"/>
    <d v="2003-10-14T00:00:00"/>
    <x v="21"/>
    <n v="10"/>
    <x v="1"/>
    <n v="150"/>
  </r>
  <r>
    <x v="18"/>
    <d v="2003-10-14T00:00:00"/>
    <x v="21"/>
    <n v="10"/>
    <x v="2"/>
    <n v="4400"/>
  </r>
  <r>
    <x v="12"/>
    <d v="2003-10-29T00:00:00"/>
    <x v="21"/>
    <n v="10"/>
    <x v="0"/>
    <n v="15400"/>
  </r>
  <r>
    <x v="12"/>
    <d v="2003-10-29T00:00:00"/>
    <x v="21"/>
    <n v="10"/>
    <x v="1"/>
    <n v="0"/>
  </r>
  <r>
    <x v="12"/>
    <d v="2003-10-29T00:00:00"/>
    <x v="21"/>
    <n v="10"/>
    <x v="2"/>
    <n v="450"/>
  </r>
  <r>
    <x v="11"/>
    <d v="2003-11-01T00:00:00"/>
    <x v="21"/>
    <n v="11"/>
    <x v="0"/>
    <n v="2300"/>
  </r>
  <r>
    <x v="11"/>
    <d v="2003-11-01T00:00:00"/>
    <x v="21"/>
    <n v="11"/>
    <x v="1"/>
    <n v="0"/>
  </r>
  <r>
    <x v="11"/>
    <d v="2003-11-01T00:00:00"/>
    <x v="21"/>
    <n v="11"/>
    <x v="2"/>
    <n v="20"/>
  </r>
  <r>
    <x v="11"/>
    <d v="2003-11-02T00:00:00"/>
    <x v="21"/>
    <n v="11"/>
    <x v="0"/>
    <n v="400"/>
  </r>
  <r>
    <x v="11"/>
    <d v="2003-11-02T00:00:00"/>
    <x v="21"/>
    <n v="11"/>
    <x v="1"/>
    <n v="0"/>
  </r>
  <r>
    <x v="11"/>
    <d v="2003-11-02T00:00:00"/>
    <x v="21"/>
    <n v="11"/>
    <x v="2"/>
    <n v="25"/>
  </r>
  <r>
    <x v="6"/>
    <d v="2003-11-05T00:00:00"/>
    <x v="21"/>
    <n v="11"/>
    <x v="0"/>
    <n v="10100"/>
  </r>
  <r>
    <x v="6"/>
    <d v="2003-11-05T00:00:00"/>
    <x v="21"/>
    <n v="11"/>
    <x v="1"/>
    <n v="5665"/>
  </r>
  <r>
    <x v="6"/>
    <d v="2003-11-05T00:00:00"/>
    <x v="21"/>
    <n v="11"/>
    <x v="2"/>
    <n v="21161"/>
  </r>
  <r>
    <x v="7"/>
    <d v="2003-11-11T00:00:00"/>
    <x v="21"/>
    <n v="11"/>
    <x v="0"/>
    <n v="9000"/>
  </r>
  <r>
    <x v="7"/>
    <d v="2003-11-11T00:00:00"/>
    <x v="21"/>
    <n v="11"/>
    <x v="1"/>
    <n v="0"/>
  </r>
  <r>
    <x v="7"/>
    <d v="2003-11-11T00:00:00"/>
    <x v="21"/>
    <n v="11"/>
    <x v="2"/>
    <n v="47000"/>
  </r>
  <r>
    <x v="10"/>
    <d v="2004-04-06T00:00:00"/>
    <x v="22"/>
    <n v="4"/>
    <x v="0"/>
    <n v="900"/>
  </r>
  <r>
    <x v="10"/>
    <d v="2004-04-06T00:00:00"/>
    <x v="22"/>
    <n v="4"/>
    <x v="1"/>
    <n v="0"/>
  </r>
  <r>
    <x v="10"/>
    <d v="2004-04-06T00:00:00"/>
    <x v="22"/>
    <n v="4"/>
    <x v="2"/>
    <n v="350"/>
  </r>
  <r>
    <x v="1"/>
    <d v="2004-04-07T00:00:00"/>
    <x v="22"/>
    <n v="4"/>
    <x v="0"/>
    <n v="54360"/>
  </r>
  <r>
    <x v="1"/>
    <d v="2004-04-07T00:00:00"/>
    <x v="22"/>
    <n v="4"/>
    <x v="1"/>
    <n v="0"/>
  </r>
  <r>
    <x v="1"/>
    <d v="2004-04-07T00:00:00"/>
    <x v="22"/>
    <n v="4"/>
    <x v="2"/>
    <n v="4850"/>
  </r>
  <r>
    <x v="5"/>
    <d v="2004-04-26T00:00:00"/>
    <x v="22"/>
    <n v="4"/>
    <x v="0"/>
    <n v="4200"/>
  </r>
  <r>
    <x v="5"/>
    <d v="2004-04-26T00:00:00"/>
    <x v="22"/>
    <n v="4"/>
    <x v="1"/>
    <n v="2000"/>
  </r>
  <r>
    <x v="5"/>
    <d v="2004-04-26T00:00:00"/>
    <x v="22"/>
    <n v="4"/>
    <x v="2"/>
    <n v="6100"/>
  </r>
  <r>
    <x v="11"/>
    <d v="2004-04-27T00:00:00"/>
    <x v="22"/>
    <n v="4"/>
    <x v="0"/>
    <n v="6500"/>
  </r>
  <r>
    <x v="11"/>
    <d v="2004-04-27T00:00:00"/>
    <x v="22"/>
    <n v="4"/>
    <x v="1"/>
    <n v="0"/>
  </r>
  <r>
    <x v="11"/>
    <d v="2004-04-27T00:00:00"/>
    <x v="22"/>
    <n v="4"/>
    <x v="2"/>
    <n v="700"/>
  </r>
  <r>
    <x v="11"/>
    <d v="2004-04-28T00:00:00"/>
    <x v="22"/>
    <n v="4"/>
    <x v="0"/>
    <n v="4850"/>
  </r>
  <r>
    <x v="11"/>
    <d v="2004-04-28T00:00:00"/>
    <x v="22"/>
    <n v="4"/>
    <x v="1"/>
    <n v="0"/>
  </r>
  <r>
    <x v="11"/>
    <d v="2004-04-28T00:00:00"/>
    <x v="22"/>
    <n v="4"/>
    <x v="2"/>
    <n v="500"/>
  </r>
  <r>
    <x v="16"/>
    <d v="2004-05-03T00:00:00"/>
    <x v="22"/>
    <n v="5"/>
    <x v="0"/>
    <n v="200"/>
  </r>
  <r>
    <x v="16"/>
    <d v="2004-05-03T00:00:00"/>
    <x v="22"/>
    <n v="5"/>
    <x v="1"/>
    <n v="7500"/>
  </r>
  <r>
    <x v="16"/>
    <d v="2004-05-03T00:00:00"/>
    <x v="22"/>
    <n v="5"/>
    <x v="2"/>
    <n v="100"/>
  </r>
  <r>
    <x v="5"/>
    <d v="2004-05-04T00:00:00"/>
    <x v="22"/>
    <n v="5"/>
    <x v="0"/>
    <n v="1200"/>
  </r>
  <r>
    <x v="5"/>
    <d v="2004-05-04T00:00:00"/>
    <x v="22"/>
    <n v="5"/>
    <x v="1"/>
    <n v="5500"/>
  </r>
  <r>
    <x v="5"/>
    <d v="2004-05-04T00:00:00"/>
    <x v="22"/>
    <n v="5"/>
    <x v="2"/>
    <n v="800"/>
  </r>
  <r>
    <x v="5"/>
    <d v="2004-05-05T00:00:00"/>
    <x v="22"/>
    <n v="5"/>
    <x v="0"/>
    <n v="9200"/>
  </r>
  <r>
    <x v="5"/>
    <d v="2004-05-05T00:00:00"/>
    <x v="22"/>
    <n v="5"/>
    <x v="1"/>
    <n v="1200"/>
  </r>
  <r>
    <x v="5"/>
    <d v="2004-05-05T00:00:00"/>
    <x v="22"/>
    <n v="5"/>
    <x v="2"/>
    <n v="9600"/>
  </r>
  <r>
    <x v="11"/>
    <d v="2004-05-06T00:00:00"/>
    <x v="22"/>
    <n v="5"/>
    <x v="0"/>
    <n v="1500"/>
  </r>
  <r>
    <x v="11"/>
    <d v="2004-05-06T00:00:00"/>
    <x v="22"/>
    <n v="5"/>
    <x v="1"/>
    <n v="0"/>
  </r>
  <r>
    <x v="11"/>
    <d v="2004-05-06T00:00:00"/>
    <x v="22"/>
    <n v="5"/>
    <x v="2"/>
    <n v="300"/>
  </r>
  <r>
    <x v="5"/>
    <d v="2004-05-10T00:00:00"/>
    <x v="22"/>
    <n v="5"/>
    <x v="0"/>
    <n v="1800"/>
  </r>
  <r>
    <x v="5"/>
    <d v="2004-05-10T00:00:00"/>
    <x v="22"/>
    <n v="5"/>
    <x v="1"/>
    <n v="4200"/>
  </r>
  <r>
    <x v="5"/>
    <d v="2004-05-10T00:00:00"/>
    <x v="22"/>
    <n v="5"/>
    <x v="2"/>
    <n v="6000"/>
  </r>
  <r>
    <x v="5"/>
    <d v="2004-05-11T00:00:00"/>
    <x v="22"/>
    <n v="5"/>
    <x v="0"/>
    <n v="7600"/>
  </r>
  <r>
    <x v="5"/>
    <d v="2004-05-11T00:00:00"/>
    <x v="22"/>
    <n v="5"/>
    <x v="1"/>
    <n v="9500"/>
  </r>
  <r>
    <x v="5"/>
    <d v="2004-05-11T00:00:00"/>
    <x v="22"/>
    <n v="5"/>
    <x v="2"/>
    <n v="2400"/>
  </r>
  <r>
    <x v="4"/>
    <d v="2004-05-12T00:00:00"/>
    <x v="22"/>
    <n v="5"/>
    <x v="0"/>
    <n v="11500"/>
  </r>
  <r>
    <x v="4"/>
    <d v="2004-05-12T00:00:00"/>
    <x v="22"/>
    <n v="5"/>
    <x v="1"/>
    <n v="0"/>
  </r>
  <r>
    <x v="4"/>
    <d v="2004-05-12T00:00:00"/>
    <x v="22"/>
    <n v="5"/>
    <x v="2"/>
    <n v="28750"/>
  </r>
  <r>
    <x v="2"/>
    <d v="2004-05-14T00:00:00"/>
    <x v="22"/>
    <n v="5"/>
    <x v="0"/>
    <n v="4300"/>
  </r>
  <r>
    <x v="2"/>
    <d v="2004-05-14T00:00:00"/>
    <x v="22"/>
    <n v="5"/>
    <x v="1"/>
    <n v="600"/>
  </r>
  <r>
    <x v="2"/>
    <d v="2004-05-14T00:00:00"/>
    <x v="22"/>
    <n v="5"/>
    <x v="2"/>
    <n v="6100"/>
  </r>
  <r>
    <x v="1"/>
    <d v="2004-05-18T00:00:00"/>
    <x v="22"/>
    <n v="5"/>
    <x v="0"/>
    <n v="1400"/>
  </r>
  <r>
    <x v="2"/>
    <d v="2004-05-18T00:00:00"/>
    <x v="22"/>
    <n v="5"/>
    <x v="0"/>
    <n v="7300"/>
  </r>
  <r>
    <x v="1"/>
    <d v="2004-05-18T00:00:00"/>
    <x v="22"/>
    <n v="5"/>
    <x v="1"/>
    <n v="0"/>
  </r>
  <r>
    <x v="2"/>
    <d v="2004-05-18T00:00:00"/>
    <x v="22"/>
    <n v="5"/>
    <x v="1"/>
    <n v="0"/>
  </r>
  <r>
    <x v="1"/>
    <d v="2004-05-18T00:00:00"/>
    <x v="22"/>
    <n v="5"/>
    <x v="2"/>
    <n v="4290"/>
  </r>
  <r>
    <x v="2"/>
    <d v="2004-05-18T00:00:00"/>
    <x v="22"/>
    <n v="5"/>
    <x v="2"/>
    <n v="12100"/>
  </r>
  <r>
    <x v="1"/>
    <d v="2004-05-19T00:00:00"/>
    <x v="22"/>
    <n v="5"/>
    <x v="0"/>
    <n v="100"/>
  </r>
  <r>
    <x v="1"/>
    <d v="2004-05-19T00:00:00"/>
    <x v="22"/>
    <n v="5"/>
    <x v="1"/>
    <n v="0"/>
  </r>
  <r>
    <x v="1"/>
    <d v="2004-05-19T00:00:00"/>
    <x v="22"/>
    <n v="5"/>
    <x v="2"/>
    <n v="10700"/>
  </r>
  <r>
    <x v="1"/>
    <d v="2004-09-22T00:00:00"/>
    <x v="22"/>
    <n v="9"/>
    <x v="0"/>
    <n v="2217"/>
  </r>
  <r>
    <x v="1"/>
    <d v="2004-09-22T00:00:00"/>
    <x v="22"/>
    <n v="9"/>
    <x v="1"/>
    <n v="0"/>
  </r>
  <r>
    <x v="1"/>
    <d v="2004-09-22T00:00:00"/>
    <x v="22"/>
    <n v="9"/>
    <x v="2"/>
    <n v="3017"/>
  </r>
  <r>
    <x v="17"/>
    <d v="2004-10-05T00:00:00"/>
    <x v="22"/>
    <n v="10"/>
    <x v="0"/>
    <n v="1450"/>
  </r>
  <r>
    <x v="17"/>
    <d v="2004-10-05T00:00:00"/>
    <x v="22"/>
    <n v="10"/>
    <x v="1"/>
    <n v="0"/>
  </r>
  <r>
    <x v="17"/>
    <d v="2004-10-05T00:00:00"/>
    <x v="22"/>
    <n v="10"/>
    <x v="2"/>
    <n v="50"/>
  </r>
  <r>
    <x v="17"/>
    <d v="2004-10-06T00:00:00"/>
    <x v="22"/>
    <n v="10"/>
    <x v="0"/>
    <n v="1629"/>
  </r>
  <r>
    <x v="17"/>
    <d v="2004-10-06T00:00:00"/>
    <x v="22"/>
    <n v="10"/>
    <x v="1"/>
    <n v="0"/>
  </r>
  <r>
    <x v="17"/>
    <d v="2004-10-06T00:00:00"/>
    <x v="22"/>
    <n v="10"/>
    <x v="2"/>
    <n v="260"/>
  </r>
  <r>
    <x v="6"/>
    <d v="2004-10-07T00:00:00"/>
    <x v="22"/>
    <n v="10"/>
    <x v="0"/>
    <n v="2010"/>
  </r>
  <r>
    <x v="6"/>
    <d v="2004-10-07T00:00:00"/>
    <x v="22"/>
    <n v="10"/>
    <x v="1"/>
    <n v="670"/>
  </r>
  <r>
    <x v="6"/>
    <d v="2004-10-07T00:00:00"/>
    <x v="22"/>
    <n v="10"/>
    <x v="2"/>
    <n v="778"/>
  </r>
  <r>
    <x v="10"/>
    <d v="2004-10-12T00:00:00"/>
    <x v="22"/>
    <n v="10"/>
    <x v="0"/>
    <n v="4000"/>
  </r>
  <r>
    <x v="10"/>
    <d v="2004-10-12T00:00:00"/>
    <x v="22"/>
    <n v="10"/>
    <x v="1"/>
    <n v="0"/>
  </r>
  <r>
    <x v="10"/>
    <d v="2004-10-12T00:00:00"/>
    <x v="22"/>
    <n v="10"/>
    <x v="2"/>
    <n v="75"/>
  </r>
  <r>
    <x v="21"/>
    <d v="2004-10-18T00:00:00"/>
    <x v="22"/>
    <n v="10"/>
    <x v="0"/>
    <n v="6100"/>
  </r>
  <r>
    <x v="21"/>
    <d v="2004-10-18T00:00:00"/>
    <x v="22"/>
    <n v="10"/>
    <x v="1"/>
    <n v="0"/>
  </r>
  <r>
    <x v="21"/>
    <d v="2004-10-18T00:00:00"/>
    <x v="22"/>
    <n v="10"/>
    <x v="2"/>
    <n v="10050"/>
  </r>
  <r>
    <x v="10"/>
    <d v="2004-10-19T00:00:00"/>
    <x v="22"/>
    <n v="10"/>
    <x v="0"/>
    <n v="2700"/>
  </r>
  <r>
    <x v="21"/>
    <d v="2004-10-19T00:00:00"/>
    <x v="22"/>
    <n v="10"/>
    <x v="0"/>
    <n v="1600"/>
  </r>
  <r>
    <x v="10"/>
    <d v="2004-10-19T00:00:00"/>
    <x v="22"/>
    <n v="10"/>
    <x v="1"/>
    <n v="0"/>
  </r>
  <r>
    <x v="21"/>
    <d v="2004-10-19T00:00:00"/>
    <x v="22"/>
    <n v="10"/>
    <x v="1"/>
    <n v="0"/>
  </r>
  <r>
    <x v="10"/>
    <d v="2004-10-19T00:00:00"/>
    <x v="22"/>
    <n v="10"/>
    <x v="2"/>
    <n v="2100"/>
  </r>
  <r>
    <x v="21"/>
    <d v="2004-10-19T00:00:00"/>
    <x v="22"/>
    <n v="10"/>
    <x v="2"/>
    <n v="4700"/>
  </r>
  <r>
    <x v="10"/>
    <d v="2004-10-20T00:00:00"/>
    <x v="22"/>
    <n v="10"/>
    <x v="0"/>
    <n v="1650"/>
  </r>
  <r>
    <x v="10"/>
    <d v="2004-10-20T00:00:00"/>
    <x v="22"/>
    <n v="10"/>
    <x v="1"/>
    <n v="0"/>
  </r>
  <r>
    <x v="10"/>
    <d v="2004-10-20T00:00:00"/>
    <x v="22"/>
    <n v="10"/>
    <x v="2"/>
    <n v="2760"/>
  </r>
  <r>
    <x v="10"/>
    <d v="2004-10-21T00:00:00"/>
    <x v="22"/>
    <n v="10"/>
    <x v="0"/>
    <n v="4315"/>
  </r>
  <r>
    <x v="10"/>
    <d v="2004-10-21T00:00:00"/>
    <x v="22"/>
    <n v="10"/>
    <x v="1"/>
    <n v="0"/>
  </r>
  <r>
    <x v="10"/>
    <d v="2004-10-21T00:00:00"/>
    <x v="22"/>
    <n v="10"/>
    <x v="2"/>
    <n v="600"/>
  </r>
  <r>
    <x v="21"/>
    <d v="2004-10-25T00:00:00"/>
    <x v="22"/>
    <n v="10"/>
    <x v="0"/>
    <n v="900"/>
  </r>
  <r>
    <x v="21"/>
    <d v="2004-10-25T00:00:00"/>
    <x v="22"/>
    <n v="10"/>
    <x v="1"/>
    <n v="0"/>
  </r>
  <r>
    <x v="21"/>
    <d v="2004-10-25T00:00:00"/>
    <x v="22"/>
    <n v="10"/>
    <x v="2"/>
    <n v="6500"/>
  </r>
  <r>
    <x v="21"/>
    <d v="2004-10-26T00:00:00"/>
    <x v="22"/>
    <n v="10"/>
    <x v="0"/>
    <n v="3250"/>
  </r>
  <r>
    <x v="12"/>
    <d v="2004-10-26T00:00:00"/>
    <x v="22"/>
    <n v="10"/>
    <x v="0"/>
    <n v="30"/>
  </r>
  <r>
    <x v="21"/>
    <d v="2004-10-26T00:00:00"/>
    <x v="22"/>
    <n v="10"/>
    <x v="1"/>
    <n v="0"/>
  </r>
  <r>
    <x v="12"/>
    <d v="2004-10-26T00:00:00"/>
    <x v="22"/>
    <n v="10"/>
    <x v="1"/>
    <n v="0"/>
  </r>
  <r>
    <x v="21"/>
    <d v="2004-10-26T00:00:00"/>
    <x v="22"/>
    <n v="10"/>
    <x v="2"/>
    <n v="5700"/>
  </r>
  <r>
    <x v="12"/>
    <d v="2004-10-26T00:00:00"/>
    <x v="22"/>
    <n v="10"/>
    <x v="2"/>
    <n v="20"/>
  </r>
  <r>
    <x v="12"/>
    <d v="2004-10-27T00:00:00"/>
    <x v="22"/>
    <n v="10"/>
    <x v="0"/>
    <n v="110"/>
  </r>
  <r>
    <x v="12"/>
    <d v="2004-10-27T00:00:00"/>
    <x v="22"/>
    <n v="10"/>
    <x v="1"/>
    <n v="0"/>
  </r>
  <r>
    <x v="12"/>
    <d v="2004-10-27T00:00:00"/>
    <x v="22"/>
    <n v="10"/>
    <x v="2"/>
    <n v="30"/>
  </r>
  <r>
    <x v="6"/>
    <d v="2004-11-02T00:00:00"/>
    <x v="22"/>
    <n v="11"/>
    <x v="0"/>
    <n v="12"/>
  </r>
  <r>
    <x v="6"/>
    <d v="2004-11-02T00:00:00"/>
    <x v="22"/>
    <n v="11"/>
    <x v="1"/>
    <n v="200"/>
  </r>
  <r>
    <x v="6"/>
    <d v="2004-11-02T00:00:00"/>
    <x v="22"/>
    <n v="11"/>
    <x v="2"/>
    <n v="1100"/>
  </r>
  <r>
    <x v="6"/>
    <d v="2004-11-03T00:00:00"/>
    <x v="22"/>
    <n v="11"/>
    <x v="0"/>
    <n v="208"/>
  </r>
  <r>
    <x v="6"/>
    <d v="2004-11-03T00:00:00"/>
    <x v="22"/>
    <n v="11"/>
    <x v="1"/>
    <n v="340"/>
  </r>
  <r>
    <x v="6"/>
    <d v="2004-11-03T00:00:00"/>
    <x v="22"/>
    <n v="11"/>
    <x v="2"/>
    <n v="490"/>
  </r>
  <r>
    <x v="21"/>
    <d v="2004-11-08T00:00:00"/>
    <x v="22"/>
    <n v="11"/>
    <x v="0"/>
    <n v="1000"/>
  </r>
  <r>
    <x v="21"/>
    <d v="2004-11-08T00:00:00"/>
    <x v="22"/>
    <n v="11"/>
    <x v="1"/>
    <n v="0"/>
  </r>
  <r>
    <x v="21"/>
    <d v="2004-11-08T00:00:00"/>
    <x v="22"/>
    <n v="11"/>
    <x v="2"/>
    <n v="1200"/>
  </r>
  <r>
    <x v="7"/>
    <d v="2004-11-09T00:00:00"/>
    <x v="22"/>
    <n v="11"/>
    <x v="0"/>
    <n v="1320"/>
  </r>
  <r>
    <x v="7"/>
    <d v="2004-11-09T00:00:00"/>
    <x v="22"/>
    <n v="11"/>
    <x v="1"/>
    <n v="0"/>
  </r>
  <r>
    <x v="7"/>
    <d v="2004-11-09T00:00:00"/>
    <x v="22"/>
    <n v="11"/>
    <x v="2"/>
    <n v="13920"/>
  </r>
  <r>
    <x v="7"/>
    <d v="2004-11-22T00:00:00"/>
    <x v="22"/>
    <n v="11"/>
    <x v="0"/>
    <n v="1500"/>
  </r>
  <r>
    <x v="7"/>
    <d v="2004-11-22T00:00:00"/>
    <x v="22"/>
    <n v="11"/>
    <x v="1"/>
    <n v="0"/>
  </r>
  <r>
    <x v="7"/>
    <d v="2004-11-22T00:00:00"/>
    <x v="22"/>
    <n v="11"/>
    <x v="2"/>
    <n v="500"/>
  </r>
  <r>
    <x v="4"/>
    <d v="2005-02-25T00:00:00"/>
    <x v="23"/>
    <n v="2"/>
    <x v="0"/>
    <n v="4200"/>
  </r>
  <r>
    <x v="4"/>
    <d v="2005-02-25T00:00:00"/>
    <x v="23"/>
    <n v="2"/>
    <x v="1"/>
    <n v="0"/>
  </r>
  <r>
    <x v="4"/>
    <d v="2005-02-25T00:00:00"/>
    <x v="23"/>
    <n v="2"/>
    <x v="2"/>
    <n v="6800"/>
  </r>
  <r>
    <x v="1"/>
    <d v="2005-04-14T00:00:00"/>
    <x v="23"/>
    <n v="4"/>
    <x v="0"/>
    <n v="1450"/>
  </r>
  <r>
    <x v="1"/>
    <d v="2005-04-14T00:00:00"/>
    <x v="23"/>
    <n v="4"/>
    <x v="1"/>
    <n v="0"/>
  </r>
  <r>
    <x v="1"/>
    <d v="2005-04-14T00:00:00"/>
    <x v="23"/>
    <n v="4"/>
    <x v="2"/>
    <n v="300"/>
  </r>
  <r>
    <x v="1"/>
    <d v="2005-04-18T00:00:00"/>
    <x v="23"/>
    <n v="4"/>
    <x v="0"/>
    <n v="1600"/>
  </r>
  <r>
    <x v="1"/>
    <d v="2005-04-18T00:00:00"/>
    <x v="23"/>
    <n v="4"/>
    <x v="1"/>
    <n v="0"/>
  </r>
  <r>
    <x v="1"/>
    <d v="2005-04-18T00:00:00"/>
    <x v="23"/>
    <n v="4"/>
    <x v="2"/>
    <n v="8000"/>
  </r>
  <r>
    <x v="1"/>
    <d v="2005-04-19T00:00:00"/>
    <x v="23"/>
    <n v="4"/>
    <x v="0"/>
    <n v="1050"/>
  </r>
  <r>
    <x v="2"/>
    <d v="2005-04-19T00:00:00"/>
    <x v="23"/>
    <n v="4"/>
    <x v="0"/>
    <n v="21300"/>
  </r>
  <r>
    <x v="1"/>
    <d v="2005-04-19T00:00:00"/>
    <x v="23"/>
    <n v="4"/>
    <x v="1"/>
    <n v="0"/>
  </r>
  <r>
    <x v="2"/>
    <d v="2005-04-19T00:00:00"/>
    <x v="23"/>
    <n v="4"/>
    <x v="1"/>
    <n v="10100"/>
  </r>
  <r>
    <x v="1"/>
    <d v="2005-04-19T00:00:00"/>
    <x v="23"/>
    <n v="4"/>
    <x v="2"/>
    <n v="5000"/>
  </r>
  <r>
    <x v="2"/>
    <d v="2005-04-19T00:00:00"/>
    <x v="23"/>
    <n v="4"/>
    <x v="2"/>
    <n v="45500"/>
  </r>
  <r>
    <x v="5"/>
    <d v="2005-04-21T00:00:00"/>
    <x v="23"/>
    <n v="4"/>
    <x v="0"/>
    <n v="9400"/>
  </r>
  <r>
    <x v="5"/>
    <d v="2005-04-21T00:00:00"/>
    <x v="23"/>
    <n v="4"/>
    <x v="1"/>
    <n v="4500"/>
  </r>
  <r>
    <x v="5"/>
    <d v="2005-04-21T00:00:00"/>
    <x v="23"/>
    <n v="4"/>
    <x v="2"/>
    <n v="15500"/>
  </r>
  <r>
    <x v="5"/>
    <d v="2005-04-26T00:00:00"/>
    <x v="23"/>
    <n v="4"/>
    <x v="0"/>
    <n v="1500"/>
  </r>
  <r>
    <x v="5"/>
    <d v="2005-04-26T00:00:00"/>
    <x v="23"/>
    <n v="4"/>
    <x v="1"/>
    <n v="4700"/>
  </r>
  <r>
    <x v="5"/>
    <d v="2005-04-26T00:00:00"/>
    <x v="23"/>
    <n v="4"/>
    <x v="2"/>
    <n v="45500"/>
  </r>
  <r>
    <x v="5"/>
    <d v="2005-05-03T00:00:00"/>
    <x v="23"/>
    <n v="5"/>
    <x v="0"/>
    <n v="1250"/>
  </r>
  <r>
    <x v="5"/>
    <d v="2005-05-03T00:00:00"/>
    <x v="23"/>
    <n v="5"/>
    <x v="1"/>
    <n v="4600"/>
  </r>
  <r>
    <x v="5"/>
    <d v="2005-05-03T00:00:00"/>
    <x v="23"/>
    <n v="5"/>
    <x v="2"/>
    <n v="12300"/>
  </r>
  <r>
    <x v="2"/>
    <d v="2005-05-09T00:00:00"/>
    <x v="23"/>
    <n v="5"/>
    <x v="0"/>
    <n v="13700"/>
  </r>
  <r>
    <x v="2"/>
    <d v="2005-05-09T00:00:00"/>
    <x v="23"/>
    <n v="5"/>
    <x v="1"/>
    <n v="22100"/>
  </r>
  <r>
    <x v="2"/>
    <d v="2005-05-09T00:00:00"/>
    <x v="23"/>
    <n v="5"/>
    <x v="2"/>
    <n v="4800"/>
  </r>
  <r>
    <x v="2"/>
    <d v="2005-05-11T00:00:00"/>
    <x v="23"/>
    <n v="5"/>
    <x v="0"/>
    <n v="2100"/>
  </r>
  <r>
    <x v="2"/>
    <d v="2005-05-11T00:00:00"/>
    <x v="23"/>
    <n v="5"/>
    <x v="1"/>
    <n v="8600"/>
  </r>
  <r>
    <x v="2"/>
    <d v="2005-05-11T00:00:00"/>
    <x v="23"/>
    <n v="5"/>
    <x v="2"/>
    <n v="14000"/>
  </r>
  <r>
    <x v="6"/>
    <d v="2005-05-13T00:00:00"/>
    <x v="23"/>
    <n v="5"/>
    <x v="0"/>
    <n v="2300"/>
  </r>
  <r>
    <x v="6"/>
    <d v="2005-05-13T00:00:00"/>
    <x v="23"/>
    <n v="5"/>
    <x v="1"/>
    <n v="0"/>
  </r>
  <r>
    <x v="6"/>
    <d v="2005-05-13T00:00:00"/>
    <x v="23"/>
    <n v="5"/>
    <x v="2"/>
    <n v="6500"/>
  </r>
  <r>
    <x v="1"/>
    <d v="2005-05-16T00:00:00"/>
    <x v="23"/>
    <n v="5"/>
    <x v="0"/>
    <n v="350"/>
  </r>
  <r>
    <x v="5"/>
    <d v="2005-05-16T00:00:00"/>
    <x v="23"/>
    <n v="5"/>
    <x v="0"/>
    <n v="1900"/>
  </r>
  <r>
    <x v="1"/>
    <d v="2005-05-16T00:00:00"/>
    <x v="23"/>
    <n v="5"/>
    <x v="1"/>
    <n v="0"/>
  </r>
  <r>
    <x v="5"/>
    <d v="2005-05-16T00:00:00"/>
    <x v="23"/>
    <n v="5"/>
    <x v="1"/>
    <n v="15200"/>
  </r>
  <r>
    <x v="1"/>
    <d v="2005-05-16T00:00:00"/>
    <x v="23"/>
    <n v="5"/>
    <x v="2"/>
    <n v="2200"/>
  </r>
  <r>
    <x v="5"/>
    <d v="2005-05-16T00:00:00"/>
    <x v="23"/>
    <n v="5"/>
    <x v="2"/>
    <n v="6600"/>
  </r>
  <r>
    <x v="1"/>
    <d v="2005-05-17T00:00:00"/>
    <x v="23"/>
    <n v="5"/>
    <x v="0"/>
    <n v="275"/>
  </r>
  <r>
    <x v="1"/>
    <d v="2005-05-17T00:00:00"/>
    <x v="23"/>
    <n v="5"/>
    <x v="1"/>
    <n v="0"/>
  </r>
  <r>
    <x v="1"/>
    <d v="2005-05-17T00:00:00"/>
    <x v="23"/>
    <n v="5"/>
    <x v="2"/>
    <n v="3100"/>
  </r>
  <r>
    <x v="1"/>
    <d v="2005-05-18T00:00:00"/>
    <x v="23"/>
    <n v="5"/>
    <x v="0"/>
    <n v="625"/>
  </r>
  <r>
    <x v="2"/>
    <d v="2005-05-18T00:00:00"/>
    <x v="23"/>
    <n v="5"/>
    <x v="0"/>
    <n v="1500"/>
  </r>
  <r>
    <x v="1"/>
    <d v="2005-05-18T00:00:00"/>
    <x v="23"/>
    <n v="5"/>
    <x v="1"/>
    <n v="0"/>
  </r>
  <r>
    <x v="2"/>
    <d v="2005-05-18T00:00:00"/>
    <x v="23"/>
    <n v="5"/>
    <x v="1"/>
    <n v="9200"/>
  </r>
  <r>
    <x v="1"/>
    <d v="2005-05-18T00:00:00"/>
    <x v="23"/>
    <n v="5"/>
    <x v="2"/>
    <n v="3900"/>
  </r>
  <r>
    <x v="2"/>
    <d v="2005-05-18T00:00:00"/>
    <x v="23"/>
    <n v="5"/>
    <x v="2"/>
    <n v="10800"/>
  </r>
  <r>
    <x v="1"/>
    <d v="2005-05-19T00:00:00"/>
    <x v="23"/>
    <n v="5"/>
    <x v="0"/>
    <n v="975"/>
  </r>
  <r>
    <x v="1"/>
    <d v="2005-05-19T00:00:00"/>
    <x v="23"/>
    <n v="5"/>
    <x v="1"/>
    <n v="0"/>
  </r>
  <r>
    <x v="1"/>
    <d v="2005-05-19T00:00:00"/>
    <x v="23"/>
    <n v="5"/>
    <x v="2"/>
    <n v="5000"/>
  </r>
  <r>
    <x v="1"/>
    <d v="2005-05-20T00:00:00"/>
    <x v="23"/>
    <n v="5"/>
    <x v="0"/>
    <n v="700"/>
  </r>
  <r>
    <x v="1"/>
    <d v="2005-05-20T00:00:00"/>
    <x v="23"/>
    <n v="5"/>
    <x v="1"/>
    <n v="0"/>
  </r>
  <r>
    <x v="1"/>
    <d v="2005-05-20T00:00:00"/>
    <x v="23"/>
    <n v="5"/>
    <x v="2"/>
    <n v="2400"/>
  </r>
  <r>
    <x v="11"/>
    <d v="2005-06-01T00:00:00"/>
    <x v="23"/>
    <n v="6"/>
    <x v="0"/>
    <n v="12700"/>
  </r>
  <r>
    <x v="11"/>
    <d v="2005-06-01T00:00:00"/>
    <x v="23"/>
    <n v="6"/>
    <x v="1"/>
    <n v="0"/>
  </r>
  <r>
    <x v="11"/>
    <d v="2005-06-01T00:00:00"/>
    <x v="23"/>
    <n v="6"/>
    <x v="2"/>
    <n v="8200"/>
  </r>
  <r>
    <x v="4"/>
    <d v="2005-06-02T00:00:00"/>
    <x v="23"/>
    <n v="6"/>
    <x v="0"/>
    <n v="1100"/>
  </r>
  <r>
    <x v="4"/>
    <d v="2005-06-02T00:00:00"/>
    <x v="23"/>
    <n v="6"/>
    <x v="1"/>
    <n v="0"/>
  </r>
  <r>
    <x v="4"/>
    <d v="2005-06-02T00:00:00"/>
    <x v="23"/>
    <n v="6"/>
    <x v="2"/>
    <n v="4400"/>
  </r>
  <r>
    <x v="11"/>
    <d v="2005-06-06T00:00:00"/>
    <x v="23"/>
    <n v="6"/>
    <x v="0"/>
    <n v="5400"/>
  </r>
  <r>
    <x v="11"/>
    <d v="2005-06-06T00:00:00"/>
    <x v="23"/>
    <n v="6"/>
    <x v="1"/>
    <n v="0"/>
  </r>
  <r>
    <x v="11"/>
    <d v="2005-06-06T00:00:00"/>
    <x v="23"/>
    <n v="6"/>
    <x v="2"/>
    <n v="7600"/>
  </r>
  <r>
    <x v="21"/>
    <d v="2005-09-19T00:00:00"/>
    <x v="23"/>
    <n v="9"/>
    <x v="0"/>
    <n v="500"/>
  </r>
  <r>
    <x v="21"/>
    <d v="2005-09-19T00:00:00"/>
    <x v="23"/>
    <n v="9"/>
    <x v="1"/>
    <n v="0"/>
  </r>
  <r>
    <x v="21"/>
    <d v="2005-09-19T00:00:00"/>
    <x v="23"/>
    <n v="9"/>
    <x v="2"/>
    <n v="27000"/>
  </r>
  <r>
    <x v="19"/>
    <d v="2005-10-03T00:00:00"/>
    <x v="23"/>
    <n v="10"/>
    <x v="0"/>
    <n v="2300"/>
  </r>
  <r>
    <x v="19"/>
    <d v="2005-10-03T00:00:00"/>
    <x v="23"/>
    <n v="10"/>
    <x v="1"/>
    <n v="0"/>
  </r>
  <r>
    <x v="19"/>
    <d v="2005-10-03T00:00:00"/>
    <x v="23"/>
    <n v="10"/>
    <x v="2"/>
    <n v="0"/>
  </r>
  <r>
    <x v="12"/>
    <d v="2005-10-05T00:00:00"/>
    <x v="23"/>
    <n v="10"/>
    <x v="0"/>
    <n v="6600"/>
  </r>
  <r>
    <x v="12"/>
    <d v="2005-10-05T00:00:00"/>
    <x v="23"/>
    <n v="10"/>
    <x v="1"/>
    <n v="0"/>
  </r>
  <r>
    <x v="12"/>
    <d v="2005-10-05T00:00:00"/>
    <x v="23"/>
    <n v="10"/>
    <x v="2"/>
    <n v="12400"/>
  </r>
  <r>
    <x v="12"/>
    <d v="2005-10-06T00:00:00"/>
    <x v="23"/>
    <n v="10"/>
    <x v="0"/>
    <n v="700"/>
  </r>
  <r>
    <x v="12"/>
    <d v="2005-10-06T00:00:00"/>
    <x v="23"/>
    <n v="10"/>
    <x v="1"/>
    <n v="0"/>
  </r>
  <r>
    <x v="12"/>
    <d v="2005-10-06T00:00:00"/>
    <x v="23"/>
    <n v="10"/>
    <x v="2"/>
    <n v="7500"/>
  </r>
  <r>
    <x v="21"/>
    <d v="2005-10-10T00:00:00"/>
    <x v="23"/>
    <n v="10"/>
    <x v="0"/>
    <n v="2700"/>
  </r>
  <r>
    <x v="21"/>
    <d v="2005-10-10T00:00:00"/>
    <x v="23"/>
    <n v="10"/>
    <x v="1"/>
    <n v="0"/>
  </r>
  <r>
    <x v="21"/>
    <d v="2005-10-10T00:00:00"/>
    <x v="23"/>
    <n v="10"/>
    <x v="2"/>
    <n v="8000"/>
  </r>
  <r>
    <x v="12"/>
    <d v="2005-10-17T00:00:00"/>
    <x v="23"/>
    <n v="10"/>
    <x v="0"/>
    <n v="400"/>
  </r>
  <r>
    <x v="12"/>
    <d v="2005-10-17T00:00:00"/>
    <x v="23"/>
    <n v="10"/>
    <x v="1"/>
    <n v="0"/>
  </r>
  <r>
    <x v="12"/>
    <d v="2005-10-17T00:00:00"/>
    <x v="23"/>
    <n v="10"/>
    <x v="2"/>
    <n v="4945"/>
  </r>
  <r>
    <x v="12"/>
    <d v="2005-10-18T00:00:00"/>
    <x v="23"/>
    <n v="10"/>
    <x v="0"/>
    <n v="95"/>
  </r>
  <r>
    <x v="12"/>
    <d v="2005-10-18T00:00:00"/>
    <x v="23"/>
    <n v="10"/>
    <x v="1"/>
    <n v="0"/>
  </r>
  <r>
    <x v="12"/>
    <d v="2005-10-18T00:00:00"/>
    <x v="23"/>
    <n v="10"/>
    <x v="2"/>
    <n v="570"/>
  </r>
  <r>
    <x v="10"/>
    <d v="2005-10-19T00:00:00"/>
    <x v="23"/>
    <n v="10"/>
    <x v="0"/>
    <n v="145"/>
  </r>
  <r>
    <x v="10"/>
    <d v="2005-10-19T00:00:00"/>
    <x v="23"/>
    <n v="10"/>
    <x v="1"/>
    <n v="0"/>
  </r>
  <r>
    <x v="10"/>
    <d v="2005-10-19T00:00:00"/>
    <x v="23"/>
    <n v="10"/>
    <x v="2"/>
    <n v="585"/>
  </r>
  <r>
    <x v="1"/>
    <d v="2005-10-24T00:00:00"/>
    <x v="23"/>
    <n v="10"/>
    <x v="0"/>
    <n v="710"/>
  </r>
  <r>
    <x v="1"/>
    <d v="2005-10-24T00:00:00"/>
    <x v="23"/>
    <n v="10"/>
    <x v="1"/>
    <n v="0"/>
  </r>
  <r>
    <x v="1"/>
    <d v="2005-10-24T00:00:00"/>
    <x v="23"/>
    <n v="10"/>
    <x v="2"/>
    <n v="370"/>
  </r>
  <r>
    <x v="1"/>
    <d v="2005-10-25T00:00:00"/>
    <x v="23"/>
    <n v="10"/>
    <x v="0"/>
    <n v="540"/>
  </r>
  <r>
    <x v="1"/>
    <d v="2005-10-25T00:00:00"/>
    <x v="23"/>
    <n v="10"/>
    <x v="1"/>
    <n v="0"/>
  </r>
  <r>
    <x v="1"/>
    <d v="2005-10-25T00:00:00"/>
    <x v="23"/>
    <n v="10"/>
    <x v="2"/>
    <n v="680"/>
  </r>
  <r>
    <x v="1"/>
    <d v="2005-10-27T00:00:00"/>
    <x v="23"/>
    <n v="10"/>
    <x v="0"/>
    <n v="640"/>
  </r>
  <r>
    <x v="1"/>
    <d v="2005-10-27T00:00:00"/>
    <x v="23"/>
    <n v="10"/>
    <x v="1"/>
    <n v="0"/>
  </r>
  <r>
    <x v="1"/>
    <d v="2005-10-27T00:00:00"/>
    <x v="23"/>
    <n v="10"/>
    <x v="2"/>
    <n v="250"/>
  </r>
  <r>
    <x v="1"/>
    <d v="2005-10-28T00:00:00"/>
    <x v="23"/>
    <n v="10"/>
    <x v="0"/>
    <n v="790"/>
  </r>
  <r>
    <x v="1"/>
    <d v="2005-10-28T00:00:00"/>
    <x v="23"/>
    <n v="10"/>
    <x v="1"/>
    <n v="0"/>
  </r>
  <r>
    <x v="1"/>
    <d v="2005-10-28T00:00:00"/>
    <x v="23"/>
    <n v="10"/>
    <x v="2"/>
    <n v="1750"/>
  </r>
  <r>
    <x v="21"/>
    <d v="2005-10-31T00:00:00"/>
    <x v="23"/>
    <n v="10"/>
    <x v="0"/>
    <n v="4600"/>
  </r>
  <r>
    <x v="21"/>
    <d v="2005-10-31T00:00:00"/>
    <x v="23"/>
    <n v="10"/>
    <x v="1"/>
    <n v="0"/>
  </r>
  <r>
    <x v="21"/>
    <d v="2005-10-31T00:00:00"/>
    <x v="23"/>
    <n v="10"/>
    <x v="2"/>
    <n v="21600"/>
  </r>
  <r>
    <x v="12"/>
    <d v="2005-11-07T00:00:00"/>
    <x v="23"/>
    <n v="11"/>
    <x v="0"/>
    <n v="1950"/>
  </r>
  <r>
    <x v="12"/>
    <d v="2005-11-07T00:00:00"/>
    <x v="23"/>
    <n v="11"/>
    <x v="1"/>
    <n v="0"/>
  </r>
  <r>
    <x v="12"/>
    <d v="2005-11-07T00:00:00"/>
    <x v="23"/>
    <n v="11"/>
    <x v="2"/>
    <n v="1200"/>
  </r>
  <r>
    <x v="21"/>
    <d v="2005-11-14T00:00:00"/>
    <x v="23"/>
    <n v="11"/>
    <x v="0"/>
    <n v="1400"/>
  </r>
  <r>
    <x v="21"/>
    <d v="2005-11-14T00:00:00"/>
    <x v="23"/>
    <n v="11"/>
    <x v="1"/>
    <n v="0"/>
  </r>
  <r>
    <x v="21"/>
    <d v="2005-11-14T00:00:00"/>
    <x v="23"/>
    <n v="11"/>
    <x v="2"/>
    <n v="24100"/>
  </r>
  <r>
    <x v="2"/>
    <d v="2006-04-10T00:00:00"/>
    <x v="24"/>
    <n v="4"/>
    <x v="0"/>
    <n v="2400"/>
  </r>
  <r>
    <x v="2"/>
    <d v="2006-04-10T00:00:00"/>
    <x v="24"/>
    <n v="4"/>
    <x v="1"/>
    <n v="500"/>
  </r>
  <r>
    <x v="2"/>
    <d v="2006-04-10T00:00:00"/>
    <x v="24"/>
    <n v="4"/>
    <x v="2"/>
    <n v="18100"/>
  </r>
  <r>
    <x v="5"/>
    <d v="2006-04-11T00:00:00"/>
    <x v="24"/>
    <n v="4"/>
    <x v="0"/>
    <n v="3800"/>
  </r>
  <r>
    <x v="5"/>
    <d v="2006-04-11T00:00:00"/>
    <x v="24"/>
    <n v="4"/>
    <x v="1"/>
    <n v="12200"/>
  </r>
  <r>
    <x v="5"/>
    <d v="2006-04-11T00:00:00"/>
    <x v="24"/>
    <n v="4"/>
    <x v="2"/>
    <n v="11400"/>
  </r>
  <r>
    <x v="5"/>
    <d v="2006-04-12T00:00:00"/>
    <x v="24"/>
    <n v="4"/>
    <x v="0"/>
    <n v="16100"/>
  </r>
  <r>
    <x v="5"/>
    <d v="2006-04-12T00:00:00"/>
    <x v="24"/>
    <n v="4"/>
    <x v="1"/>
    <n v="14000"/>
  </r>
  <r>
    <x v="5"/>
    <d v="2006-04-12T00:00:00"/>
    <x v="24"/>
    <n v="4"/>
    <x v="2"/>
    <n v="2800"/>
  </r>
  <r>
    <x v="2"/>
    <d v="2006-04-13T00:00:00"/>
    <x v="24"/>
    <n v="4"/>
    <x v="0"/>
    <n v="2200"/>
  </r>
  <r>
    <x v="2"/>
    <d v="2006-04-13T00:00:00"/>
    <x v="24"/>
    <n v="4"/>
    <x v="1"/>
    <n v="800"/>
  </r>
  <r>
    <x v="2"/>
    <d v="2006-04-13T00:00:00"/>
    <x v="24"/>
    <n v="4"/>
    <x v="2"/>
    <n v="12000"/>
  </r>
  <r>
    <x v="2"/>
    <d v="2006-04-17T00:00:00"/>
    <x v="24"/>
    <n v="4"/>
    <x v="0"/>
    <n v="6500"/>
  </r>
  <r>
    <x v="2"/>
    <d v="2006-04-17T00:00:00"/>
    <x v="24"/>
    <n v="4"/>
    <x v="1"/>
    <n v="2200"/>
  </r>
  <r>
    <x v="2"/>
    <d v="2006-04-17T00:00:00"/>
    <x v="24"/>
    <n v="4"/>
    <x v="2"/>
    <n v="3800"/>
  </r>
  <r>
    <x v="5"/>
    <d v="2006-04-18T00:00:00"/>
    <x v="24"/>
    <n v="4"/>
    <x v="0"/>
    <n v="2600"/>
  </r>
  <r>
    <x v="5"/>
    <d v="2006-04-18T00:00:00"/>
    <x v="24"/>
    <n v="4"/>
    <x v="1"/>
    <n v="18500"/>
  </r>
  <r>
    <x v="5"/>
    <d v="2006-04-18T00:00:00"/>
    <x v="24"/>
    <n v="4"/>
    <x v="2"/>
    <n v="3500"/>
  </r>
  <r>
    <x v="2"/>
    <d v="2006-04-24T00:00:00"/>
    <x v="24"/>
    <n v="4"/>
    <x v="0"/>
    <n v="2900"/>
  </r>
  <r>
    <x v="2"/>
    <d v="2006-04-24T00:00:00"/>
    <x v="24"/>
    <n v="4"/>
    <x v="1"/>
    <n v="1100"/>
  </r>
  <r>
    <x v="2"/>
    <d v="2006-04-24T00:00:00"/>
    <x v="24"/>
    <n v="4"/>
    <x v="2"/>
    <n v="13500"/>
  </r>
  <r>
    <x v="5"/>
    <d v="2006-04-25T00:00:00"/>
    <x v="24"/>
    <n v="4"/>
    <x v="0"/>
    <n v="800"/>
  </r>
  <r>
    <x v="5"/>
    <d v="2006-04-25T00:00:00"/>
    <x v="24"/>
    <n v="4"/>
    <x v="1"/>
    <n v="4800"/>
  </r>
  <r>
    <x v="5"/>
    <d v="2006-04-25T00:00:00"/>
    <x v="24"/>
    <n v="4"/>
    <x v="2"/>
    <n v="2400"/>
  </r>
  <r>
    <x v="4"/>
    <d v="2006-05-02T00:00:00"/>
    <x v="24"/>
    <n v="5"/>
    <x v="0"/>
    <n v="12600"/>
  </r>
  <r>
    <x v="2"/>
    <d v="2006-05-02T00:00:00"/>
    <x v="24"/>
    <n v="5"/>
    <x v="0"/>
    <n v="2600"/>
  </r>
  <r>
    <x v="4"/>
    <d v="2006-05-02T00:00:00"/>
    <x v="24"/>
    <n v="5"/>
    <x v="1"/>
    <n v="0"/>
  </r>
  <r>
    <x v="2"/>
    <d v="2006-05-02T00:00:00"/>
    <x v="24"/>
    <n v="5"/>
    <x v="1"/>
    <n v="1100"/>
  </r>
  <r>
    <x v="4"/>
    <d v="2006-05-02T00:00:00"/>
    <x v="24"/>
    <n v="5"/>
    <x v="2"/>
    <n v="41000"/>
  </r>
  <r>
    <x v="2"/>
    <d v="2006-05-02T00:00:00"/>
    <x v="24"/>
    <n v="5"/>
    <x v="2"/>
    <n v="3700"/>
  </r>
  <r>
    <x v="1"/>
    <d v="2006-05-03T00:00:00"/>
    <x v="24"/>
    <n v="5"/>
    <x v="0"/>
    <n v="800"/>
  </r>
  <r>
    <x v="2"/>
    <d v="2006-05-03T00:00:00"/>
    <x v="24"/>
    <n v="5"/>
    <x v="0"/>
    <n v="1200"/>
  </r>
  <r>
    <x v="1"/>
    <d v="2006-05-03T00:00:00"/>
    <x v="24"/>
    <n v="5"/>
    <x v="1"/>
    <n v="0"/>
  </r>
  <r>
    <x v="2"/>
    <d v="2006-05-03T00:00:00"/>
    <x v="24"/>
    <n v="5"/>
    <x v="1"/>
    <n v="1800"/>
  </r>
  <r>
    <x v="1"/>
    <d v="2006-05-03T00:00:00"/>
    <x v="24"/>
    <n v="5"/>
    <x v="2"/>
    <n v="150"/>
  </r>
  <r>
    <x v="2"/>
    <d v="2006-05-03T00:00:00"/>
    <x v="24"/>
    <n v="5"/>
    <x v="2"/>
    <n v="1600"/>
  </r>
  <r>
    <x v="5"/>
    <d v="2006-05-04T00:00:00"/>
    <x v="24"/>
    <n v="5"/>
    <x v="0"/>
    <n v="2100"/>
  </r>
  <r>
    <x v="5"/>
    <d v="2006-05-04T00:00:00"/>
    <x v="24"/>
    <n v="5"/>
    <x v="1"/>
    <n v="5800"/>
  </r>
  <r>
    <x v="5"/>
    <d v="2006-05-04T00:00:00"/>
    <x v="24"/>
    <n v="5"/>
    <x v="2"/>
    <n v="2800"/>
  </r>
  <r>
    <x v="1"/>
    <d v="2006-05-08T00:00:00"/>
    <x v="24"/>
    <n v="5"/>
    <x v="0"/>
    <n v="1000"/>
  </r>
  <r>
    <x v="1"/>
    <d v="2006-05-08T00:00:00"/>
    <x v="24"/>
    <n v="5"/>
    <x v="1"/>
    <n v="0"/>
  </r>
  <r>
    <x v="1"/>
    <d v="2006-05-08T00:00:00"/>
    <x v="24"/>
    <n v="5"/>
    <x v="2"/>
    <n v="12000"/>
  </r>
  <r>
    <x v="4"/>
    <d v="2006-05-09T00:00:00"/>
    <x v="24"/>
    <n v="5"/>
    <x v="0"/>
    <n v="800"/>
  </r>
  <r>
    <x v="5"/>
    <d v="2006-05-09T00:00:00"/>
    <x v="24"/>
    <n v="5"/>
    <x v="0"/>
    <n v="2200"/>
  </r>
  <r>
    <x v="4"/>
    <d v="2006-05-09T00:00:00"/>
    <x v="24"/>
    <n v="5"/>
    <x v="1"/>
    <n v="0"/>
  </r>
  <r>
    <x v="5"/>
    <d v="2006-05-09T00:00:00"/>
    <x v="24"/>
    <n v="5"/>
    <x v="1"/>
    <n v="9500"/>
  </r>
  <r>
    <x v="4"/>
    <d v="2006-05-09T00:00:00"/>
    <x v="24"/>
    <n v="5"/>
    <x v="2"/>
    <n v="6000"/>
  </r>
  <r>
    <x v="5"/>
    <d v="2006-05-09T00:00:00"/>
    <x v="24"/>
    <n v="5"/>
    <x v="2"/>
    <n v="16400"/>
  </r>
  <r>
    <x v="4"/>
    <d v="2006-05-10T00:00:00"/>
    <x v="24"/>
    <n v="5"/>
    <x v="0"/>
    <n v="1100"/>
  </r>
  <r>
    <x v="11"/>
    <d v="2006-05-10T00:00:00"/>
    <x v="24"/>
    <n v="5"/>
    <x v="0"/>
    <n v="4700"/>
  </r>
  <r>
    <x v="4"/>
    <d v="2006-05-10T00:00:00"/>
    <x v="24"/>
    <n v="5"/>
    <x v="1"/>
    <n v="0"/>
  </r>
  <r>
    <x v="11"/>
    <d v="2006-05-10T00:00:00"/>
    <x v="24"/>
    <n v="5"/>
    <x v="1"/>
    <n v="0"/>
  </r>
  <r>
    <x v="4"/>
    <d v="2006-05-10T00:00:00"/>
    <x v="24"/>
    <n v="5"/>
    <x v="2"/>
    <n v="1500"/>
  </r>
  <r>
    <x v="11"/>
    <d v="2006-05-10T00:00:00"/>
    <x v="24"/>
    <n v="5"/>
    <x v="2"/>
    <n v="8500"/>
  </r>
  <r>
    <x v="1"/>
    <d v="2006-05-11T00:00:00"/>
    <x v="24"/>
    <n v="5"/>
    <x v="0"/>
    <n v="1500"/>
  </r>
  <r>
    <x v="6"/>
    <d v="2006-05-11T00:00:00"/>
    <x v="24"/>
    <n v="5"/>
    <x v="0"/>
    <n v="1600"/>
  </r>
  <r>
    <x v="1"/>
    <d v="2006-05-11T00:00:00"/>
    <x v="24"/>
    <n v="5"/>
    <x v="1"/>
    <n v="0"/>
  </r>
  <r>
    <x v="6"/>
    <d v="2006-05-11T00:00:00"/>
    <x v="24"/>
    <n v="5"/>
    <x v="1"/>
    <n v="0"/>
  </r>
  <r>
    <x v="1"/>
    <d v="2006-05-11T00:00:00"/>
    <x v="24"/>
    <n v="5"/>
    <x v="2"/>
    <n v="8500"/>
  </r>
  <r>
    <x v="6"/>
    <d v="2006-05-11T00:00:00"/>
    <x v="24"/>
    <n v="5"/>
    <x v="2"/>
    <n v="6800"/>
  </r>
  <r>
    <x v="6"/>
    <d v="2006-05-12T00:00:00"/>
    <x v="24"/>
    <n v="5"/>
    <x v="0"/>
    <n v="2100"/>
  </r>
  <r>
    <x v="6"/>
    <d v="2006-05-12T00:00:00"/>
    <x v="24"/>
    <n v="5"/>
    <x v="1"/>
    <n v="0"/>
  </r>
  <r>
    <x v="6"/>
    <d v="2006-05-12T00:00:00"/>
    <x v="24"/>
    <n v="5"/>
    <x v="2"/>
    <n v="4700"/>
  </r>
  <r>
    <x v="21"/>
    <d v="2006-05-15T00:00:00"/>
    <x v="24"/>
    <n v="5"/>
    <x v="0"/>
    <n v="8000"/>
  </r>
  <r>
    <x v="6"/>
    <d v="2006-05-15T00:00:00"/>
    <x v="24"/>
    <n v="5"/>
    <x v="0"/>
    <n v="3100"/>
  </r>
  <r>
    <x v="21"/>
    <d v="2006-05-15T00:00:00"/>
    <x v="24"/>
    <n v="5"/>
    <x v="1"/>
    <n v="0"/>
  </r>
  <r>
    <x v="6"/>
    <d v="2006-05-15T00:00:00"/>
    <x v="24"/>
    <n v="5"/>
    <x v="1"/>
    <n v="0"/>
  </r>
  <r>
    <x v="21"/>
    <d v="2006-05-15T00:00:00"/>
    <x v="24"/>
    <n v="5"/>
    <x v="2"/>
    <n v="300"/>
  </r>
  <r>
    <x v="6"/>
    <d v="2006-05-15T00:00:00"/>
    <x v="24"/>
    <n v="5"/>
    <x v="2"/>
    <n v="3800"/>
  </r>
  <r>
    <x v="4"/>
    <d v="2006-05-16T00:00:00"/>
    <x v="24"/>
    <n v="5"/>
    <x v="0"/>
    <n v="6000"/>
  </r>
  <r>
    <x v="5"/>
    <d v="2006-05-16T00:00:00"/>
    <x v="24"/>
    <n v="5"/>
    <x v="0"/>
    <n v="2200"/>
  </r>
  <r>
    <x v="4"/>
    <d v="2006-05-16T00:00:00"/>
    <x v="24"/>
    <n v="5"/>
    <x v="1"/>
    <n v="0"/>
  </r>
  <r>
    <x v="5"/>
    <d v="2006-05-16T00:00:00"/>
    <x v="24"/>
    <n v="5"/>
    <x v="1"/>
    <n v="11500"/>
  </r>
  <r>
    <x v="4"/>
    <d v="2006-05-16T00:00:00"/>
    <x v="24"/>
    <n v="5"/>
    <x v="2"/>
    <n v="500"/>
  </r>
  <r>
    <x v="5"/>
    <d v="2006-05-16T00:00:00"/>
    <x v="24"/>
    <n v="5"/>
    <x v="2"/>
    <n v="7600"/>
  </r>
  <r>
    <x v="7"/>
    <d v="2006-05-17T00:00:00"/>
    <x v="24"/>
    <n v="5"/>
    <x v="0"/>
    <n v="250"/>
  </r>
  <r>
    <x v="7"/>
    <d v="2006-05-17T00:00:00"/>
    <x v="24"/>
    <n v="5"/>
    <x v="0"/>
    <n v="250"/>
  </r>
  <r>
    <x v="7"/>
    <d v="2006-05-17T00:00:00"/>
    <x v="24"/>
    <n v="5"/>
    <x v="1"/>
    <n v="0"/>
  </r>
  <r>
    <x v="7"/>
    <d v="2006-05-17T00:00:00"/>
    <x v="24"/>
    <n v="5"/>
    <x v="1"/>
    <n v="0"/>
  </r>
  <r>
    <x v="7"/>
    <d v="2006-05-17T00:00:00"/>
    <x v="24"/>
    <n v="5"/>
    <x v="2"/>
    <n v="3500"/>
  </r>
  <r>
    <x v="7"/>
    <d v="2006-05-17T00:00:00"/>
    <x v="24"/>
    <n v="5"/>
    <x v="2"/>
    <n v="3500"/>
  </r>
  <r>
    <x v="12"/>
    <d v="2006-05-18T00:00:00"/>
    <x v="24"/>
    <n v="5"/>
    <x v="0"/>
    <n v="3000"/>
  </r>
  <r>
    <x v="12"/>
    <d v="2006-05-18T00:00:00"/>
    <x v="24"/>
    <n v="5"/>
    <x v="1"/>
    <n v="0"/>
  </r>
  <r>
    <x v="12"/>
    <d v="2006-05-18T00:00:00"/>
    <x v="24"/>
    <n v="5"/>
    <x v="2"/>
    <n v="4500"/>
  </r>
  <r>
    <x v="10"/>
    <d v="2006-05-24T00:00:00"/>
    <x v="24"/>
    <n v="5"/>
    <x v="0"/>
    <n v="1300"/>
  </r>
  <r>
    <x v="10"/>
    <d v="2006-05-24T00:00:00"/>
    <x v="24"/>
    <n v="5"/>
    <x v="1"/>
    <n v="0"/>
  </r>
  <r>
    <x v="10"/>
    <d v="2006-05-24T00:00:00"/>
    <x v="24"/>
    <n v="5"/>
    <x v="2"/>
    <n v="7500"/>
  </r>
  <r>
    <x v="4"/>
    <d v="2006-05-25T00:00:00"/>
    <x v="24"/>
    <n v="5"/>
    <x v="0"/>
    <n v="300"/>
  </r>
  <r>
    <x v="4"/>
    <d v="2006-05-25T00:00:00"/>
    <x v="24"/>
    <n v="5"/>
    <x v="1"/>
    <n v="0"/>
  </r>
  <r>
    <x v="4"/>
    <d v="2006-05-25T00:00:00"/>
    <x v="24"/>
    <n v="5"/>
    <x v="2"/>
    <n v="8500"/>
  </r>
  <r>
    <x v="5"/>
    <d v="2006-05-30T00:00:00"/>
    <x v="24"/>
    <n v="5"/>
    <x v="0"/>
    <n v="2700"/>
  </r>
  <r>
    <x v="5"/>
    <d v="2006-05-30T00:00:00"/>
    <x v="24"/>
    <n v="5"/>
    <x v="1"/>
    <n v="0"/>
  </r>
  <r>
    <x v="5"/>
    <d v="2006-05-30T00:00:00"/>
    <x v="24"/>
    <n v="5"/>
    <x v="2"/>
    <n v="6600"/>
  </r>
  <r>
    <x v="5"/>
    <d v="2006-05-31T00:00:00"/>
    <x v="24"/>
    <n v="5"/>
    <x v="0"/>
    <n v="800"/>
  </r>
  <r>
    <x v="5"/>
    <d v="2006-05-31T00:00:00"/>
    <x v="24"/>
    <n v="5"/>
    <x v="1"/>
    <n v="9800"/>
  </r>
  <r>
    <x v="5"/>
    <d v="2006-05-31T00:00:00"/>
    <x v="24"/>
    <n v="5"/>
    <x v="2"/>
    <n v="11200"/>
  </r>
  <r>
    <x v="2"/>
    <d v="2006-06-01T00:00:00"/>
    <x v="24"/>
    <n v="6"/>
    <x v="0"/>
    <n v="2600"/>
  </r>
  <r>
    <x v="2"/>
    <d v="2006-06-01T00:00:00"/>
    <x v="24"/>
    <n v="6"/>
    <x v="1"/>
    <n v="3500"/>
  </r>
  <r>
    <x v="2"/>
    <d v="2006-06-01T00:00:00"/>
    <x v="24"/>
    <n v="6"/>
    <x v="2"/>
    <n v="1650"/>
  </r>
  <r>
    <x v="2"/>
    <d v="2006-06-05T00:00:00"/>
    <x v="24"/>
    <n v="6"/>
    <x v="0"/>
    <n v="3700"/>
  </r>
  <r>
    <x v="2"/>
    <d v="2006-06-05T00:00:00"/>
    <x v="24"/>
    <n v="6"/>
    <x v="1"/>
    <n v="200"/>
  </r>
  <r>
    <x v="2"/>
    <d v="2006-06-05T00:00:00"/>
    <x v="24"/>
    <n v="6"/>
    <x v="2"/>
    <n v="1200"/>
  </r>
  <r>
    <x v="2"/>
    <d v="2006-06-06T00:00:00"/>
    <x v="24"/>
    <n v="6"/>
    <x v="0"/>
    <n v="3200"/>
  </r>
  <r>
    <x v="2"/>
    <d v="2006-06-06T00:00:00"/>
    <x v="24"/>
    <n v="6"/>
    <x v="1"/>
    <n v="100"/>
  </r>
  <r>
    <x v="2"/>
    <d v="2006-06-06T00:00:00"/>
    <x v="24"/>
    <n v="6"/>
    <x v="2"/>
    <n v="1800"/>
  </r>
  <r>
    <x v="5"/>
    <d v="2006-06-08T00:00:00"/>
    <x v="24"/>
    <n v="6"/>
    <x v="0"/>
    <n v="850"/>
  </r>
  <r>
    <x v="5"/>
    <d v="2006-06-08T00:00:00"/>
    <x v="24"/>
    <n v="6"/>
    <x v="1"/>
    <n v="0"/>
  </r>
  <r>
    <x v="5"/>
    <d v="2006-06-08T00:00:00"/>
    <x v="24"/>
    <n v="6"/>
    <x v="2"/>
    <n v="1900"/>
  </r>
  <r>
    <x v="10"/>
    <d v="2006-06-11T00:00:00"/>
    <x v="24"/>
    <n v="6"/>
    <x v="0"/>
    <n v="2250"/>
  </r>
  <r>
    <x v="10"/>
    <d v="2006-06-11T00:00:00"/>
    <x v="24"/>
    <n v="6"/>
    <x v="1"/>
    <n v="0"/>
  </r>
  <r>
    <x v="10"/>
    <d v="2006-06-11T00:00:00"/>
    <x v="24"/>
    <n v="6"/>
    <x v="2"/>
    <n v="27000"/>
  </r>
  <r>
    <x v="10"/>
    <d v="2006-06-13T00:00:00"/>
    <x v="24"/>
    <n v="6"/>
    <x v="0"/>
    <n v="2250"/>
  </r>
  <r>
    <x v="10"/>
    <d v="2006-06-13T00:00:00"/>
    <x v="24"/>
    <n v="6"/>
    <x v="1"/>
    <n v="0"/>
  </r>
  <r>
    <x v="10"/>
    <d v="2006-06-13T00:00:00"/>
    <x v="24"/>
    <n v="6"/>
    <x v="2"/>
    <n v="27000"/>
  </r>
  <r>
    <x v="10"/>
    <d v="2006-09-06T00:00:00"/>
    <x v="24"/>
    <n v="9"/>
    <x v="0"/>
    <n v="8500"/>
  </r>
  <r>
    <x v="10"/>
    <d v="2006-09-06T00:00:00"/>
    <x v="24"/>
    <n v="9"/>
    <x v="1"/>
    <n v="0"/>
  </r>
  <r>
    <x v="10"/>
    <d v="2006-09-06T00:00:00"/>
    <x v="24"/>
    <n v="9"/>
    <x v="2"/>
    <n v="21000"/>
  </r>
  <r>
    <x v="18"/>
    <d v="2006-09-08T00:00:00"/>
    <x v="24"/>
    <n v="9"/>
    <x v="0"/>
    <n v="15110"/>
  </r>
  <r>
    <x v="18"/>
    <d v="2006-09-08T00:00:00"/>
    <x v="24"/>
    <n v="9"/>
    <x v="1"/>
    <n v="105"/>
  </r>
  <r>
    <x v="18"/>
    <d v="2006-09-08T00:00:00"/>
    <x v="24"/>
    <n v="9"/>
    <x v="2"/>
    <n v="1075"/>
  </r>
  <r>
    <x v="21"/>
    <d v="2006-09-18T00:00:00"/>
    <x v="24"/>
    <n v="9"/>
    <x v="0"/>
    <n v="850"/>
  </r>
  <r>
    <x v="21"/>
    <d v="2006-09-18T00:00:00"/>
    <x v="24"/>
    <n v="9"/>
    <x v="1"/>
    <n v="0"/>
  </r>
  <r>
    <x v="21"/>
    <d v="2006-09-18T00:00:00"/>
    <x v="24"/>
    <n v="9"/>
    <x v="2"/>
    <n v="40000"/>
  </r>
  <r>
    <x v="21"/>
    <d v="2006-09-20T00:00:00"/>
    <x v="24"/>
    <n v="9"/>
    <x v="0"/>
    <n v="850"/>
  </r>
  <r>
    <x v="21"/>
    <d v="2006-09-20T00:00:00"/>
    <x v="24"/>
    <n v="9"/>
    <x v="1"/>
    <n v="0"/>
  </r>
  <r>
    <x v="21"/>
    <d v="2006-09-20T00:00:00"/>
    <x v="24"/>
    <n v="9"/>
    <x v="2"/>
    <n v="40000"/>
  </r>
  <r>
    <x v="10"/>
    <d v="2006-09-25T00:00:00"/>
    <x v="24"/>
    <n v="9"/>
    <x v="0"/>
    <n v="250"/>
  </r>
  <r>
    <x v="10"/>
    <d v="2006-09-25T00:00:00"/>
    <x v="24"/>
    <n v="9"/>
    <x v="1"/>
    <n v="0"/>
  </r>
  <r>
    <x v="10"/>
    <d v="2006-09-25T00:00:00"/>
    <x v="24"/>
    <n v="9"/>
    <x v="2"/>
    <n v="25500"/>
  </r>
  <r>
    <x v="12"/>
    <d v="2006-09-27T00:00:00"/>
    <x v="24"/>
    <n v="9"/>
    <x v="0"/>
    <n v="5400"/>
  </r>
  <r>
    <x v="12"/>
    <d v="2006-09-27T00:00:00"/>
    <x v="24"/>
    <n v="9"/>
    <x v="1"/>
    <n v="0"/>
  </r>
  <r>
    <x v="12"/>
    <d v="2006-09-27T00:00:00"/>
    <x v="24"/>
    <n v="9"/>
    <x v="2"/>
    <n v="7000"/>
  </r>
  <r>
    <x v="16"/>
    <d v="2006-10-02T00:00:00"/>
    <x v="24"/>
    <n v="10"/>
    <x v="0"/>
    <n v="7800"/>
  </r>
  <r>
    <x v="7"/>
    <d v="2006-10-02T00:00:00"/>
    <x v="24"/>
    <n v="10"/>
    <x v="0"/>
    <n v="4500"/>
  </r>
  <r>
    <x v="16"/>
    <d v="2006-10-02T00:00:00"/>
    <x v="24"/>
    <n v="10"/>
    <x v="1"/>
    <n v="0"/>
  </r>
  <r>
    <x v="7"/>
    <d v="2006-10-02T00:00:00"/>
    <x v="24"/>
    <n v="10"/>
    <x v="1"/>
    <n v="0"/>
  </r>
  <r>
    <x v="16"/>
    <d v="2006-10-02T00:00:00"/>
    <x v="24"/>
    <n v="10"/>
    <x v="2"/>
    <n v="17000"/>
  </r>
  <r>
    <x v="7"/>
    <d v="2006-10-02T00:00:00"/>
    <x v="24"/>
    <n v="10"/>
    <x v="2"/>
    <n v="20500"/>
  </r>
  <r>
    <x v="17"/>
    <d v="2006-10-04T00:00:00"/>
    <x v="24"/>
    <n v="10"/>
    <x v="0"/>
    <n v="1931"/>
  </r>
  <r>
    <x v="10"/>
    <d v="2006-10-04T00:00:00"/>
    <x v="24"/>
    <n v="10"/>
    <x v="0"/>
    <n v="8600"/>
  </r>
  <r>
    <x v="17"/>
    <d v="2006-10-04T00:00:00"/>
    <x v="24"/>
    <n v="10"/>
    <x v="1"/>
    <n v="0"/>
  </r>
  <r>
    <x v="10"/>
    <d v="2006-10-04T00:00:00"/>
    <x v="24"/>
    <n v="10"/>
    <x v="1"/>
    <n v="0"/>
  </r>
  <r>
    <x v="17"/>
    <d v="2006-10-04T00:00:00"/>
    <x v="24"/>
    <n v="10"/>
    <x v="2"/>
    <n v="850"/>
  </r>
  <r>
    <x v="10"/>
    <d v="2006-10-04T00:00:00"/>
    <x v="24"/>
    <n v="10"/>
    <x v="2"/>
    <n v="42000"/>
  </r>
  <r>
    <x v="17"/>
    <d v="2006-10-05T00:00:00"/>
    <x v="24"/>
    <n v="10"/>
    <x v="0"/>
    <n v="11300"/>
  </r>
  <r>
    <x v="17"/>
    <d v="2006-10-05T00:00:00"/>
    <x v="24"/>
    <n v="10"/>
    <x v="1"/>
    <n v="0"/>
  </r>
  <r>
    <x v="17"/>
    <d v="2006-10-05T00:00:00"/>
    <x v="24"/>
    <n v="10"/>
    <x v="2"/>
    <n v="3365"/>
  </r>
  <r>
    <x v="14"/>
    <d v="2006-10-30T00:00:00"/>
    <x v="24"/>
    <n v="10"/>
    <x v="0"/>
    <n v="1620"/>
  </r>
  <r>
    <x v="14"/>
    <d v="2006-10-30T00:00:00"/>
    <x v="24"/>
    <n v="10"/>
    <x v="1"/>
    <n v="0"/>
  </r>
  <r>
    <x v="14"/>
    <d v="2006-10-30T00:00:00"/>
    <x v="24"/>
    <n v="10"/>
    <x v="2"/>
    <n v="3900"/>
  </r>
  <r>
    <x v="18"/>
    <d v="2006-10-31T00:00:00"/>
    <x v="24"/>
    <n v="10"/>
    <x v="0"/>
    <n v="1425"/>
  </r>
  <r>
    <x v="18"/>
    <d v="2006-10-31T00:00:00"/>
    <x v="24"/>
    <n v="10"/>
    <x v="1"/>
    <n v="0"/>
  </r>
  <r>
    <x v="18"/>
    <d v="2006-10-31T00:00:00"/>
    <x v="24"/>
    <n v="10"/>
    <x v="2"/>
    <n v="2800"/>
  </r>
  <r>
    <x v="18"/>
    <d v="2006-11-01T00:00:00"/>
    <x v="24"/>
    <n v="11"/>
    <x v="0"/>
    <n v="21700"/>
  </r>
  <r>
    <x v="18"/>
    <d v="2006-11-01T00:00:00"/>
    <x v="24"/>
    <n v="11"/>
    <x v="1"/>
    <n v="0"/>
  </r>
  <r>
    <x v="18"/>
    <d v="2006-11-01T00:00:00"/>
    <x v="24"/>
    <n v="11"/>
    <x v="2"/>
    <n v="3915"/>
  </r>
  <r>
    <x v="14"/>
    <d v="2006-11-06T00:00:00"/>
    <x v="24"/>
    <n v="11"/>
    <x v="0"/>
    <n v="3480"/>
  </r>
  <r>
    <x v="14"/>
    <d v="2006-11-06T00:00:00"/>
    <x v="24"/>
    <n v="11"/>
    <x v="1"/>
    <n v="0"/>
  </r>
  <r>
    <x v="14"/>
    <d v="2006-11-06T00:00:00"/>
    <x v="24"/>
    <n v="11"/>
    <x v="2"/>
    <n v="11295"/>
  </r>
  <r>
    <x v="14"/>
    <d v="2006-11-07T00:00:00"/>
    <x v="24"/>
    <n v="11"/>
    <x v="0"/>
    <n v="3700"/>
  </r>
  <r>
    <x v="14"/>
    <d v="2006-11-07T00:00:00"/>
    <x v="24"/>
    <n v="11"/>
    <x v="1"/>
    <n v="0"/>
  </r>
  <r>
    <x v="14"/>
    <d v="2006-11-07T00:00:00"/>
    <x v="24"/>
    <n v="11"/>
    <x v="2"/>
    <n v="5685"/>
  </r>
  <r>
    <x v="14"/>
    <d v="2006-11-09T00:00:00"/>
    <x v="24"/>
    <n v="11"/>
    <x v="0"/>
    <n v="3140"/>
  </r>
  <r>
    <x v="14"/>
    <d v="2006-11-09T00:00:00"/>
    <x v="24"/>
    <n v="11"/>
    <x v="1"/>
    <n v="0"/>
  </r>
  <r>
    <x v="14"/>
    <d v="2006-11-09T00:00:00"/>
    <x v="24"/>
    <n v="11"/>
    <x v="2"/>
    <n v="6400"/>
  </r>
  <r>
    <x v="11"/>
    <d v="2007-04-02T00:00:00"/>
    <x v="25"/>
    <n v="4"/>
    <x v="0"/>
    <n v="31600"/>
  </r>
  <r>
    <x v="11"/>
    <d v="2007-04-02T00:00:00"/>
    <x v="25"/>
    <n v="4"/>
    <x v="1"/>
    <n v="0"/>
  </r>
  <r>
    <x v="11"/>
    <d v="2007-04-02T00:00:00"/>
    <x v="25"/>
    <n v="4"/>
    <x v="2"/>
    <n v="13500"/>
  </r>
  <r>
    <x v="12"/>
    <d v="2007-04-16T00:00:00"/>
    <x v="25"/>
    <n v="4"/>
    <x v="0"/>
    <n v="36000"/>
  </r>
  <r>
    <x v="12"/>
    <d v="2007-04-16T00:00:00"/>
    <x v="25"/>
    <n v="4"/>
    <x v="1"/>
    <n v="0"/>
  </r>
  <r>
    <x v="12"/>
    <d v="2007-04-16T00:00:00"/>
    <x v="25"/>
    <n v="4"/>
    <x v="2"/>
    <n v="17000"/>
  </r>
  <r>
    <x v="1"/>
    <d v="2007-04-17T00:00:00"/>
    <x v="25"/>
    <n v="4"/>
    <x v="0"/>
    <n v="12965"/>
  </r>
  <r>
    <x v="1"/>
    <d v="2007-04-17T00:00:00"/>
    <x v="25"/>
    <n v="4"/>
    <x v="1"/>
    <n v="0"/>
  </r>
  <r>
    <x v="1"/>
    <d v="2007-04-17T00:00:00"/>
    <x v="25"/>
    <n v="4"/>
    <x v="2"/>
    <n v="5700"/>
  </r>
  <r>
    <x v="1"/>
    <d v="2007-04-18T00:00:00"/>
    <x v="25"/>
    <n v="4"/>
    <x v="0"/>
    <n v="200"/>
  </r>
  <r>
    <x v="6"/>
    <d v="2007-04-18T00:00:00"/>
    <x v="25"/>
    <n v="4"/>
    <x v="0"/>
    <n v="100"/>
  </r>
  <r>
    <x v="1"/>
    <d v="2007-04-18T00:00:00"/>
    <x v="25"/>
    <n v="4"/>
    <x v="1"/>
    <n v="0"/>
  </r>
  <r>
    <x v="6"/>
    <d v="2007-04-18T00:00:00"/>
    <x v="25"/>
    <n v="4"/>
    <x v="1"/>
    <n v="0"/>
  </r>
  <r>
    <x v="1"/>
    <d v="2007-04-18T00:00:00"/>
    <x v="25"/>
    <n v="4"/>
    <x v="2"/>
    <n v="1865"/>
  </r>
  <r>
    <x v="6"/>
    <d v="2007-04-18T00:00:00"/>
    <x v="25"/>
    <n v="4"/>
    <x v="2"/>
    <n v="700"/>
  </r>
  <r>
    <x v="1"/>
    <d v="2007-04-19T00:00:00"/>
    <x v="25"/>
    <n v="4"/>
    <x v="0"/>
    <n v="900"/>
  </r>
  <r>
    <x v="5"/>
    <d v="2007-04-19T00:00:00"/>
    <x v="25"/>
    <n v="4"/>
    <x v="0"/>
    <n v="41200"/>
  </r>
  <r>
    <x v="1"/>
    <d v="2007-04-19T00:00:00"/>
    <x v="25"/>
    <n v="4"/>
    <x v="1"/>
    <n v="0"/>
  </r>
  <r>
    <x v="5"/>
    <d v="2007-04-19T00:00:00"/>
    <x v="25"/>
    <n v="4"/>
    <x v="1"/>
    <n v="8100"/>
  </r>
  <r>
    <x v="1"/>
    <d v="2007-04-19T00:00:00"/>
    <x v="25"/>
    <n v="4"/>
    <x v="2"/>
    <n v="6400"/>
  </r>
  <r>
    <x v="5"/>
    <d v="2007-04-19T00:00:00"/>
    <x v="25"/>
    <n v="4"/>
    <x v="2"/>
    <n v="18500"/>
  </r>
  <r>
    <x v="1"/>
    <d v="2007-04-20T00:00:00"/>
    <x v="25"/>
    <n v="4"/>
    <x v="0"/>
    <n v="1335"/>
  </r>
  <r>
    <x v="1"/>
    <d v="2007-04-20T00:00:00"/>
    <x v="25"/>
    <n v="4"/>
    <x v="1"/>
    <n v="0"/>
  </r>
  <r>
    <x v="1"/>
    <d v="2007-04-20T00:00:00"/>
    <x v="25"/>
    <n v="4"/>
    <x v="2"/>
    <n v="115"/>
  </r>
  <r>
    <x v="5"/>
    <d v="2007-04-23T00:00:00"/>
    <x v="25"/>
    <n v="4"/>
    <x v="0"/>
    <n v="9200"/>
  </r>
  <r>
    <x v="5"/>
    <d v="2007-04-23T00:00:00"/>
    <x v="25"/>
    <n v="4"/>
    <x v="1"/>
    <n v="6700"/>
  </r>
  <r>
    <x v="5"/>
    <d v="2007-04-23T00:00:00"/>
    <x v="25"/>
    <n v="4"/>
    <x v="2"/>
    <n v="5500"/>
  </r>
  <r>
    <x v="5"/>
    <d v="2007-04-24T00:00:00"/>
    <x v="25"/>
    <n v="4"/>
    <x v="0"/>
    <n v="36500"/>
  </r>
  <r>
    <x v="5"/>
    <d v="2007-04-24T00:00:00"/>
    <x v="25"/>
    <n v="4"/>
    <x v="1"/>
    <n v="7500"/>
  </r>
  <r>
    <x v="5"/>
    <d v="2007-04-24T00:00:00"/>
    <x v="25"/>
    <n v="4"/>
    <x v="2"/>
    <n v="18400"/>
  </r>
  <r>
    <x v="5"/>
    <d v="2007-04-26T00:00:00"/>
    <x v="25"/>
    <n v="4"/>
    <x v="0"/>
    <n v="2400"/>
  </r>
  <r>
    <x v="5"/>
    <d v="2007-04-26T00:00:00"/>
    <x v="25"/>
    <n v="4"/>
    <x v="1"/>
    <n v="6500"/>
  </r>
  <r>
    <x v="5"/>
    <d v="2007-04-26T00:00:00"/>
    <x v="25"/>
    <n v="4"/>
    <x v="2"/>
    <n v="13000"/>
  </r>
  <r>
    <x v="5"/>
    <d v="2007-04-30T00:00:00"/>
    <x v="25"/>
    <n v="4"/>
    <x v="0"/>
    <n v="37300"/>
  </r>
  <r>
    <x v="5"/>
    <d v="2007-04-30T00:00:00"/>
    <x v="25"/>
    <n v="4"/>
    <x v="1"/>
    <n v="9700"/>
  </r>
  <r>
    <x v="5"/>
    <d v="2007-04-30T00:00:00"/>
    <x v="25"/>
    <n v="4"/>
    <x v="2"/>
    <n v="11800"/>
  </r>
  <r>
    <x v="5"/>
    <d v="2007-05-03T00:00:00"/>
    <x v="25"/>
    <n v="5"/>
    <x v="0"/>
    <n v="17900"/>
  </r>
  <r>
    <x v="5"/>
    <d v="2007-05-03T00:00:00"/>
    <x v="25"/>
    <n v="5"/>
    <x v="1"/>
    <n v="4600"/>
  </r>
  <r>
    <x v="5"/>
    <d v="2007-05-03T00:00:00"/>
    <x v="25"/>
    <n v="5"/>
    <x v="2"/>
    <n v="12700"/>
  </r>
  <r>
    <x v="2"/>
    <d v="2007-05-07T00:00:00"/>
    <x v="25"/>
    <n v="5"/>
    <x v="0"/>
    <n v="19600"/>
  </r>
  <r>
    <x v="2"/>
    <d v="2007-05-07T00:00:00"/>
    <x v="25"/>
    <n v="5"/>
    <x v="1"/>
    <n v="9300"/>
  </r>
  <r>
    <x v="2"/>
    <d v="2007-05-07T00:00:00"/>
    <x v="25"/>
    <n v="5"/>
    <x v="2"/>
    <n v="22400"/>
  </r>
  <r>
    <x v="5"/>
    <d v="2007-05-08T00:00:00"/>
    <x v="25"/>
    <n v="5"/>
    <x v="0"/>
    <n v="16300"/>
  </r>
  <r>
    <x v="5"/>
    <d v="2007-05-08T00:00:00"/>
    <x v="25"/>
    <n v="5"/>
    <x v="1"/>
    <n v="7500"/>
  </r>
  <r>
    <x v="5"/>
    <d v="2007-05-08T00:00:00"/>
    <x v="25"/>
    <n v="5"/>
    <x v="2"/>
    <n v="16300"/>
  </r>
  <r>
    <x v="5"/>
    <d v="2007-05-09T00:00:00"/>
    <x v="25"/>
    <n v="5"/>
    <x v="0"/>
    <n v="3500"/>
  </r>
  <r>
    <x v="5"/>
    <d v="2007-05-09T00:00:00"/>
    <x v="25"/>
    <n v="5"/>
    <x v="1"/>
    <n v="9500"/>
  </r>
  <r>
    <x v="5"/>
    <d v="2007-05-09T00:00:00"/>
    <x v="25"/>
    <n v="5"/>
    <x v="2"/>
    <n v="17200"/>
  </r>
  <r>
    <x v="2"/>
    <d v="2007-05-10T00:00:00"/>
    <x v="25"/>
    <n v="5"/>
    <x v="0"/>
    <n v="3600"/>
  </r>
  <r>
    <x v="2"/>
    <d v="2007-05-10T00:00:00"/>
    <x v="25"/>
    <n v="5"/>
    <x v="1"/>
    <n v="7400"/>
  </r>
  <r>
    <x v="2"/>
    <d v="2007-05-10T00:00:00"/>
    <x v="25"/>
    <n v="5"/>
    <x v="2"/>
    <n v="9500"/>
  </r>
  <r>
    <x v="16"/>
    <d v="2007-05-15T00:00:00"/>
    <x v="25"/>
    <n v="5"/>
    <x v="0"/>
    <n v="4200"/>
  </r>
  <r>
    <x v="16"/>
    <d v="2007-05-15T00:00:00"/>
    <x v="25"/>
    <n v="5"/>
    <x v="1"/>
    <n v="0"/>
  </r>
  <r>
    <x v="16"/>
    <d v="2007-05-15T00:00:00"/>
    <x v="25"/>
    <n v="5"/>
    <x v="2"/>
    <n v="6600"/>
  </r>
  <r>
    <x v="18"/>
    <d v="2007-09-15T00:00:00"/>
    <x v="25"/>
    <n v="9"/>
    <x v="0"/>
    <n v="11900"/>
  </r>
  <r>
    <x v="18"/>
    <d v="2007-09-15T00:00:00"/>
    <x v="25"/>
    <n v="9"/>
    <x v="1"/>
    <n v="0"/>
  </r>
  <r>
    <x v="18"/>
    <d v="2007-09-15T00:00:00"/>
    <x v="25"/>
    <n v="9"/>
    <x v="2"/>
    <n v="1110"/>
  </r>
  <r>
    <x v="18"/>
    <d v="2007-09-16T00:00:00"/>
    <x v="25"/>
    <n v="9"/>
    <x v="0"/>
    <n v="3200"/>
  </r>
  <r>
    <x v="18"/>
    <d v="2007-09-16T00:00:00"/>
    <x v="25"/>
    <n v="9"/>
    <x v="1"/>
    <n v="0"/>
  </r>
  <r>
    <x v="18"/>
    <d v="2007-09-16T00:00:00"/>
    <x v="25"/>
    <n v="9"/>
    <x v="2"/>
    <n v="785"/>
  </r>
  <r>
    <x v="1"/>
    <d v="2007-09-28T00:00:00"/>
    <x v="25"/>
    <n v="9"/>
    <x v="0"/>
    <n v="0"/>
  </r>
  <r>
    <x v="1"/>
    <d v="2007-09-28T00:00:00"/>
    <x v="25"/>
    <n v="9"/>
    <x v="1"/>
    <n v="0"/>
  </r>
  <r>
    <x v="1"/>
    <d v="2007-09-28T00:00:00"/>
    <x v="25"/>
    <n v="9"/>
    <x v="2"/>
    <n v="440"/>
  </r>
  <r>
    <x v="14"/>
    <d v="2007-09-29T00:00:00"/>
    <x v="25"/>
    <n v="9"/>
    <x v="0"/>
    <n v="6890"/>
  </r>
  <r>
    <x v="14"/>
    <d v="2007-09-29T00:00:00"/>
    <x v="25"/>
    <n v="9"/>
    <x v="1"/>
    <n v="0"/>
  </r>
  <r>
    <x v="14"/>
    <d v="2007-09-29T00:00:00"/>
    <x v="25"/>
    <n v="9"/>
    <x v="2"/>
    <n v="250"/>
  </r>
  <r>
    <x v="14"/>
    <d v="2007-09-30T00:00:00"/>
    <x v="25"/>
    <n v="9"/>
    <x v="0"/>
    <n v="350"/>
  </r>
  <r>
    <x v="14"/>
    <d v="2007-09-30T00:00:00"/>
    <x v="25"/>
    <n v="9"/>
    <x v="1"/>
    <n v="0"/>
  </r>
  <r>
    <x v="14"/>
    <d v="2007-09-30T00:00:00"/>
    <x v="25"/>
    <n v="9"/>
    <x v="2"/>
    <n v="940"/>
  </r>
  <r>
    <x v="18"/>
    <d v="2007-10-01T00:00:00"/>
    <x v="25"/>
    <n v="10"/>
    <x v="0"/>
    <n v="3810"/>
  </r>
  <r>
    <x v="18"/>
    <d v="2007-10-01T00:00:00"/>
    <x v="25"/>
    <n v="10"/>
    <x v="1"/>
    <n v="0"/>
  </r>
  <r>
    <x v="18"/>
    <d v="2007-10-01T00:00:00"/>
    <x v="25"/>
    <n v="10"/>
    <x v="2"/>
    <n v="2275"/>
  </r>
  <r>
    <x v="20"/>
    <d v="2007-10-02T00:00:00"/>
    <x v="25"/>
    <n v="10"/>
    <x v="0"/>
    <n v="33700"/>
  </r>
  <r>
    <x v="20"/>
    <d v="2007-10-02T00:00:00"/>
    <x v="25"/>
    <n v="10"/>
    <x v="1"/>
    <n v="0"/>
  </r>
  <r>
    <x v="20"/>
    <d v="2007-10-02T00:00:00"/>
    <x v="25"/>
    <n v="10"/>
    <x v="2"/>
    <n v="3000"/>
  </r>
  <r>
    <x v="21"/>
    <d v="2007-10-16T00:00:00"/>
    <x v="25"/>
    <n v="10"/>
    <x v="0"/>
    <n v="2500"/>
  </r>
  <r>
    <x v="21"/>
    <d v="2007-10-16T00:00:00"/>
    <x v="25"/>
    <n v="10"/>
    <x v="1"/>
    <n v="0"/>
  </r>
  <r>
    <x v="21"/>
    <d v="2007-10-16T00:00:00"/>
    <x v="25"/>
    <n v="10"/>
    <x v="2"/>
    <n v="1000"/>
  </r>
  <r>
    <x v="21"/>
    <d v="2007-10-17T00:00:00"/>
    <x v="25"/>
    <n v="10"/>
    <x v="0"/>
    <n v="6000"/>
  </r>
  <r>
    <x v="21"/>
    <d v="2007-10-17T00:00:00"/>
    <x v="25"/>
    <n v="10"/>
    <x v="1"/>
    <n v="0"/>
  </r>
  <r>
    <x v="21"/>
    <d v="2007-10-17T00:00:00"/>
    <x v="25"/>
    <n v="10"/>
    <x v="2"/>
    <n v="2000"/>
  </r>
  <r>
    <x v="17"/>
    <d v="2007-10-26T00:00:00"/>
    <x v="25"/>
    <n v="10"/>
    <x v="0"/>
    <n v="13100"/>
  </r>
  <r>
    <x v="17"/>
    <d v="2007-10-26T00:00:00"/>
    <x v="25"/>
    <n v="10"/>
    <x v="1"/>
    <n v="0"/>
  </r>
  <r>
    <x v="17"/>
    <d v="2007-10-26T00:00:00"/>
    <x v="25"/>
    <n v="10"/>
    <x v="2"/>
    <n v="1585"/>
  </r>
  <r>
    <x v="14"/>
    <d v="2007-10-27T00:00:00"/>
    <x v="25"/>
    <n v="10"/>
    <x v="0"/>
    <n v="705"/>
  </r>
  <r>
    <x v="14"/>
    <d v="2007-10-27T00:00:00"/>
    <x v="25"/>
    <n v="10"/>
    <x v="1"/>
    <n v="0"/>
  </r>
  <r>
    <x v="14"/>
    <d v="2007-10-27T00:00:00"/>
    <x v="25"/>
    <n v="10"/>
    <x v="2"/>
    <n v="180"/>
  </r>
  <r>
    <x v="14"/>
    <d v="2007-10-28T00:00:00"/>
    <x v="25"/>
    <n v="10"/>
    <x v="0"/>
    <n v="620"/>
  </r>
  <r>
    <x v="14"/>
    <d v="2007-10-28T00:00:00"/>
    <x v="25"/>
    <n v="10"/>
    <x v="1"/>
    <n v="0"/>
  </r>
  <r>
    <x v="14"/>
    <d v="2007-10-28T00:00:00"/>
    <x v="25"/>
    <n v="10"/>
    <x v="2"/>
    <n v="210"/>
  </r>
  <r>
    <x v="17"/>
    <d v="2007-10-29T00:00:00"/>
    <x v="25"/>
    <n v="10"/>
    <x v="0"/>
    <n v="4930"/>
  </r>
  <r>
    <x v="17"/>
    <d v="2007-10-29T00:00:00"/>
    <x v="25"/>
    <n v="10"/>
    <x v="1"/>
    <n v="0"/>
  </r>
  <r>
    <x v="17"/>
    <d v="2007-10-29T00:00:00"/>
    <x v="25"/>
    <n v="10"/>
    <x v="2"/>
    <n v="1135"/>
  </r>
  <r>
    <x v="21"/>
    <d v="2007-10-30T00:00:00"/>
    <x v="25"/>
    <n v="10"/>
    <x v="0"/>
    <n v="1800"/>
  </r>
  <r>
    <x v="21"/>
    <d v="2007-10-30T00:00:00"/>
    <x v="25"/>
    <n v="10"/>
    <x v="1"/>
    <n v="0"/>
  </r>
  <r>
    <x v="21"/>
    <d v="2007-10-30T00:00:00"/>
    <x v="25"/>
    <n v="10"/>
    <x v="2"/>
    <n v="1800"/>
  </r>
  <r>
    <x v="20"/>
    <d v="2007-10-31T00:00:00"/>
    <x v="25"/>
    <n v="10"/>
    <x v="0"/>
    <n v="500"/>
  </r>
  <r>
    <x v="20"/>
    <d v="2007-10-31T00:00:00"/>
    <x v="25"/>
    <n v="10"/>
    <x v="1"/>
    <n v="0"/>
  </r>
  <r>
    <x v="20"/>
    <d v="2007-10-31T00:00:00"/>
    <x v="25"/>
    <n v="10"/>
    <x v="2"/>
    <n v="100"/>
  </r>
  <r>
    <x v="1"/>
    <d v="2008-04-21T00:00:00"/>
    <x v="26"/>
    <n v="4"/>
    <x v="0"/>
    <n v="2800"/>
  </r>
  <r>
    <x v="5"/>
    <d v="2008-04-21T00:00:00"/>
    <x v="26"/>
    <n v="4"/>
    <x v="0"/>
    <n v="6100"/>
  </r>
  <r>
    <x v="1"/>
    <d v="2008-04-21T00:00:00"/>
    <x v="26"/>
    <n v="4"/>
    <x v="1"/>
    <n v="0"/>
  </r>
  <r>
    <x v="5"/>
    <d v="2008-04-21T00:00:00"/>
    <x v="26"/>
    <n v="4"/>
    <x v="1"/>
    <n v="18400"/>
  </r>
  <r>
    <x v="1"/>
    <d v="2008-04-21T00:00:00"/>
    <x v="26"/>
    <n v="4"/>
    <x v="2"/>
    <n v="765"/>
  </r>
  <r>
    <x v="5"/>
    <d v="2008-04-21T00:00:00"/>
    <x v="26"/>
    <n v="4"/>
    <x v="2"/>
    <n v="900"/>
  </r>
  <r>
    <x v="1"/>
    <d v="2008-04-22T00:00:00"/>
    <x v="26"/>
    <n v="4"/>
    <x v="0"/>
    <n v="43700"/>
  </r>
  <r>
    <x v="5"/>
    <d v="2008-04-22T00:00:00"/>
    <x v="26"/>
    <n v="4"/>
    <x v="0"/>
    <n v="800"/>
  </r>
  <r>
    <x v="1"/>
    <d v="2008-04-22T00:00:00"/>
    <x v="26"/>
    <n v="4"/>
    <x v="1"/>
    <n v="0"/>
  </r>
  <r>
    <x v="5"/>
    <d v="2008-04-22T00:00:00"/>
    <x v="26"/>
    <n v="4"/>
    <x v="1"/>
    <n v="2100"/>
  </r>
  <r>
    <x v="1"/>
    <d v="2008-04-22T00:00:00"/>
    <x v="26"/>
    <n v="4"/>
    <x v="2"/>
    <n v="2150"/>
  </r>
  <r>
    <x v="5"/>
    <d v="2008-04-22T00:00:00"/>
    <x v="26"/>
    <n v="4"/>
    <x v="2"/>
    <n v="17200"/>
  </r>
  <r>
    <x v="5"/>
    <d v="2008-04-23T00:00:00"/>
    <x v="26"/>
    <n v="4"/>
    <x v="0"/>
    <n v="4300"/>
  </r>
  <r>
    <x v="5"/>
    <d v="2008-04-23T00:00:00"/>
    <x v="26"/>
    <n v="4"/>
    <x v="1"/>
    <n v="3600"/>
  </r>
  <r>
    <x v="5"/>
    <d v="2008-04-23T00:00:00"/>
    <x v="26"/>
    <n v="4"/>
    <x v="2"/>
    <n v="28000"/>
  </r>
  <r>
    <x v="1"/>
    <d v="2008-04-29T00:00:00"/>
    <x v="26"/>
    <n v="4"/>
    <x v="0"/>
    <n v="1100"/>
  </r>
  <r>
    <x v="5"/>
    <d v="2008-04-29T00:00:00"/>
    <x v="26"/>
    <n v="4"/>
    <x v="0"/>
    <n v="800"/>
  </r>
  <r>
    <x v="1"/>
    <d v="2008-04-29T00:00:00"/>
    <x v="26"/>
    <n v="4"/>
    <x v="1"/>
    <n v="0"/>
  </r>
  <r>
    <x v="5"/>
    <d v="2008-04-29T00:00:00"/>
    <x v="26"/>
    <n v="4"/>
    <x v="1"/>
    <n v="1700"/>
  </r>
  <r>
    <x v="1"/>
    <d v="2008-04-29T00:00:00"/>
    <x v="26"/>
    <n v="4"/>
    <x v="2"/>
    <n v="1950"/>
  </r>
  <r>
    <x v="5"/>
    <d v="2008-04-29T00:00:00"/>
    <x v="26"/>
    <n v="4"/>
    <x v="2"/>
    <n v="22000"/>
  </r>
  <r>
    <x v="5"/>
    <d v="2008-04-30T00:00:00"/>
    <x v="26"/>
    <n v="4"/>
    <x v="0"/>
    <n v="100"/>
  </r>
  <r>
    <x v="5"/>
    <d v="2008-04-30T00:00:00"/>
    <x v="26"/>
    <n v="4"/>
    <x v="1"/>
    <n v="50"/>
  </r>
  <r>
    <x v="5"/>
    <d v="2008-04-30T00:00:00"/>
    <x v="26"/>
    <n v="4"/>
    <x v="2"/>
    <n v="200"/>
  </r>
  <r>
    <x v="2"/>
    <d v="2008-05-01T00:00:00"/>
    <x v="26"/>
    <n v="5"/>
    <x v="0"/>
    <n v="8700"/>
  </r>
  <r>
    <x v="2"/>
    <d v="2008-05-01T00:00:00"/>
    <x v="26"/>
    <n v="5"/>
    <x v="0"/>
    <n v="1400"/>
  </r>
  <r>
    <x v="2"/>
    <d v="2008-05-01T00:00:00"/>
    <x v="26"/>
    <n v="5"/>
    <x v="1"/>
    <n v="12300"/>
  </r>
  <r>
    <x v="2"/>
    <d v="2008-05-01T00:00:00"/>
    <x v="26"/>
    <n v="5"/>
    <x v="1"/>
    <n v="1100"/>
  </r>
  <r>
    <x v="2"/>
    <d v="2008-05-01T00:00:00"/>
    <x v="26"/>
    <n v="5"/>
    <x v="2"/>
    <n v="21400"/>
  </r>
  <r>
    <x v="2"/>
    <d v="2008-05-01T00:00:00"/>
    <x v="26"/>
    <n v="5"/>
    <x v="2"/>
    <n v="2800"/>
  </r>
  <r>
    <x v="5"/>
    <d v="2008-05-06T00:00:00"/>
    <x v="26"/>
    <n v="5"/>
    <x v="0"/>
    <n v="4800"/>
  </r>
  <r>
    <x v="5"/>
    <d v="2008-05-06T00:00:00"/>
    <x v="26"/>
    <n v="5"/>
    <x v="1"/>
    <n v="5100"/>
  </r>
  <r>
    <x v="5"/>
    <d v="2008-05-06T00:00:00"/>
    <x v="26"/>
    <n v="5"/>
    <x v="2"/>
    <n v="500"/>
  </r>
  <r>
    <x v="5"/>
    <d v="2008-05-07T00:00:00"/>
    <x v="26"/>
    <n v="5"/>
    <x v="0"/>
    <n v="1200"/>
  </r>
  <r>
    <x v="5"/>
    <d v="2008-05-07T00:00:00"/>
    <x v="26"/>
    <n v="5"/>
    <x v="1"/>
    <n v="5400"/>
  </r>
  <r>
    <x v="5"/>
    <d v="2008-05-07T00:00:00"/>
    <x v="26"/>
    <n v="5"/>
    <x v="2"/>
    <n v="900"/>
  </r>
  <r>
    <x v="4"/>
    <d v="2008-05-08T00:00:00"/>
    <x v="26"/>
    <n v="5"/>
    <x v="0"/>
    <n v="38000"/>
  </r>
  <r>
    <x v="4"/>
    <d v="2008-05-08T00:00:00"/>
    <x v="26"/>
    <n v="5"/>
    <x v="1"/>
    <n v="200"/>
  </r>
  <r>
    <x v="4"/>
    <d v="2008-05-08T00:00:00"/>
    <x v="26"/>
    <n v="5"/>
    <x v="2"/>
    <n v="41000"/>
  </r>
  <r>
    <x v="16"/>
    <d v="2008-05-12T00:00:00"/>
    <x v="26"/>
    <n v="5"/>
    <x v="0"/>
    <n v="6600"/>
  </r>
  <r>
    <x v="16"/>
    <d v="2008-05-12T00:00:00"/>
    <x v="26"/>
    <n v="5"/>
    <x v="0"/>
    <n v="1100"/>
  </r>
  <r>
    <x v="16"/>
    <d v="2008-05-12T00:00:00"/>
    <x v="26"/>
    <n v="5"/>
    <x v="1"/>
    <n v="0"/>
  </r>
  <r>
    <x v="16"/>
    <d v="2008-05-12T00:00:00"/>
    <x v="26"/>
    <n v="5"/>
    <x v="1"/>
    <n v="0"/>
  </r>
  <r>
    <x v="16"/>
    <d v="2008-05-12T00:00:00"/>
    <x v="26"/>
    <n v="5"/>
    <x v="2"/>
    <n v="9400"/>
  </r>
  <r>
    <x v="16"/>
    <d v="2008-05-12T00:00:00"/>
    <x v="26"/>
    <n v="5"/>
    <x v="2"/>
    <n v="2900"/>
  </r>
  <r>
    <x v="4"/>
    <d v="2008-05-13T00:00:00"/>
    <x v="26"/>
    <n v="5"/>
    <x v="0"/>
    <n v="16500"/>
  </r>
  <r>
    <x v="4"/>
    <d v="2008-05-13T00:00:00"/>
    <x v="26"/>
    <n v="5"/>
    <x v="1"/>
    <n v="100"/>
  </r>
  <r>
    <x v="4"/>
    <d v="2008-05-13T00:00:00"/>
    <x v="26"/>
    <n v="5"/>
    <x v="2"/>
    <n v="20100"/>
  </r>
  <r>
    <x v="5"/>
    <d v="2008-05-14T00:00:00"/>
    <x v="26"/>
    <n v="5"/>
    <x v="0"/>
    <n v="50"/>
  </r>
  <r>
    <x v="5"/>
    <d v="2008-05-14T00:00:00"/>
    <x v="26"/>
    <n v="5"/>
    <x v="1"/>
    <n v="100"/>
  </r>
  <r>
    <x v="5"/>
    <d v="2008-05-14T00:00:00"/>
    <x v="26"/>
    <n v="5"/>
    <x v="2"/>
    <n v="600"/>
  </r>
  <r>
    <x v="4"/>
    <d v="2008-05-15T00:00:00"/>
    <x v="26"/>
    <n v="5"/>
    <x v="0"/>
    <n v="11300"/>
  </r>
  <r>
    <x v="4"/>
    <d v="2008-05-15T00:00:00"/>
    <x v="26"/>
    <n v="5"/>
    <x v="1"/>
    <n v="0"/>
  </r>
  <r>
    <x v="4"/>
    <d v="2008-05-15T00:00:00"/>
    <x v="26"/>
    <n v="5"/>
    <x v="2"/>
    <n v="26500"/>
  </r>
  <r>
    <x v="4"/>
    <d v="2008-05-19T00:00:00"/>
    <x v="26"/>
    <n v="5"/>
    <x v="0"/>
    <n v="8500"/>
  </r>
  <r>
    <x v="4"/>
    <d v="2008-05-19T00:00:00"/>
    <x v="26"/>
    <n v="5"/>
    <x v="1"/>
    <n v="100"/>
  </r>
  <r>
    <x v="4"/>
    <d v="2008-05-19T00:00:00"/>
    <x v="26"/>
    <n v="5"/>
    <x v="2"/>
    <n v="39600"/>
  </r>
  <r>
    <x v="5"/>
    <d v="2008-05-22T00:00:00"/>
    <x v="26"/>
    <n v="5"/>
    <x v="0"/>
    <n v="3200"/>
  </r>
  <r>
    <x v="5"/>
    <d v="2008-05-22T00:00:00"/>
    <x v="26"/>
    <n v="5"/>
    <x v="1"/>
    <n v="1600"/>
  </r>
  <r>
    <x v="5"/>
    <d v="2008-05-22T00:00:00"/>
    <x v="26"/>
    <n v="5"/>
    <x v="2"/>
    <n v="400"/>
  </r>
  <r>
    <x v="10"/>
    <d v="2008-06-03T00:00:00"/>
    <x v="26"/>
    <n v="6"/>
    <x v="0"/>
    <n v="2200"/>
  </r>
  <r>
    <x v="10"/>
    <d v="2008-06-03T00:00:00"/>
    <x v="26"/>
    <n v="6"/>
    <x v="0"/>
    <n v="13900"/>
  </r>
  <r>
    <x v="10"/>
    <d v="2008-06-03T00:00:00"/>
    <x v="26"/>
    <n v="6"/>
    <x v="1"/>
    <n v="0"/>
  </r>
  <r>
    <x v="10"/>
    <d v="2008-06-03T00:00:00"/>
    <x v="26"/>
    <n v="6"/>
    <x v="1"/>
    <n v="0"/>
  </r>
  <r>
    <x v="10"/>
    <d v="2008-06-03T00:00:00"/>
    <x v="26"/>
    <n v="6"/>
    <x v="2"/>
    <n v="6700"/>
  </r>
  <r>
    <x v="10"/>
    <d v="2008-06-03T00:00:00"/>
    <x v="26"/>
    <n v="6"/>
    <x v="2"/>
    <n v="3700"/>
  </r>
  <r>
    <x v="18"/>
    <d v="2008-09-03T00:00:00"/>
    <x v="26"/>
    <n v="9"/>
    <x v="0"/>
    <n v="3195"/>
  </r>
  <r>
    <x v="18"/>
    <d v="2008-09-03T00:00:00"/>
    <x v="26"/>
    <n v="9"/>
    <x v="1"/>
    <n v="0"/>
  </r>
  <r>
    <x v="18"/>
    <d v="2008-09-03T00:00:00"/>
    <x v="26"/>
    <n v="9"/>
    <x v="2"/>
    <n v="900"/>
  </r>
  <r>
    <x v="18"/>
    <d v="2008-09-04T00:00:00"/>
    <x v="26"/>
    <n v="9"/>
    <x v="0"/>
    <n v="11530"/>
  </r>
  <r>
    <x v="18"/>
    <d v="2008-09-04T00:00:00"/>
    <x v="26"/>
    <n v="9"/>
    <x v="1"/>
    <n v="0"/>
  </r>
  <r>
    <x v="18"/>
    <d v="2008-09-04T00:00:00"/>
    <x v="26"/>
    <n v="9"/>
    <x v="2"/>
    <n v="795"/>
  </r>
  <r>
    <x v="11"/>
    <d v="2008-09-05T00:00:00"/>
    <x v="26"/>
    <n v="9"/>
    <x v="0"/>
    <n v="1575"/>
  </r>
  <r>
    <x v="11"/>
    <d v="2008-09-05T00:00:00"/>
    <x v="26"/>
    <n v="9"/>
    <x v="1"/>
    <n v="0"/>
  </r>
  <r>
    <x v="11"/>
    <d v="2008-09-05T00:00:00"/>
    <x v="26"/>
    <n v="9"/>
    <x v="2"/>
    <n v="425"/>
  </r>
  <r>
    <x v="17"/>
    <d v="2008-09-30T00:00:00"/>
    <x v="26"/>
    <n v="9"/>
    <x v="0"/>
    <n v="7400"/>
  </r>
  <r>
    <x v="17"/>
    <d v="2008-09-30T00:00:00"/>
    <x v="26"/>
    <n v="9"/>
    <x v="1"/>
    <n v="0"/>
  </r>
  <r>
    <x v="17"/>
    <d v="2008-09-30T00:00:00"/>
    <x v="26"/>
    <n v="9"/>
    <x v="2"/>
    <n v="4900"/>
  </r>
  <r>
    <x v="17"/>
    <d v="2008-10-01T00:00:00"/>
    <x v="26"/>
    <n v="10"/>
    <x v="0"/>
    <n v="6065"/>
  </r>
  <r>
    <x v="17"/>
    <d v="2008-10-01T00:00:00"/>
    <x v="26"/>
    <n v="10"/>
    <x v="1"/>
    <n v="0"/>
  </r>
  <r>
    <x v="17"/>
    <d v="2008-10-01T00:00:00"/>
    <x v="26"/>
    <n v="10"/>
    <x v="2"/>
    <n v="7100"/>
  </r>
  <r>
    <x v="11"/>
    <d v="2008-10-02T00:00:00"/>
    <x v="26"/>
    <n v="10"/>
    <x v="0"/>
    <n v="4500"/>
  </r>
  <r>
    <x v="11"/>
    <d v="2008-10-02T00:00:00"/>
    <x v="26"/>
    <n v="10"/>
    <x v="1"/>
    <n v="0"/>
  </r>
  <r>
    <x v="11"/>
    <d v="2008-10-02T00:00:00"/>
    <x v="26"/>
    <n v="10"/>
    <x v="2"/>
    <n v="3550"/>
  </r>
  <r>
    <x v="14"/>
    <d v="2008-10-23T00:00:00"/>
    <x v="26"/>
    <n v="10"/>
    <x v="0"/>
    <n v="875"/>
  </r>
  <r>
    <x v="14"/>
    <d v="2008-10-23T00:00:00"/>
    <x v="26"/>
    <n v="10"/>
    <x v="1"/>
    <n v="0"/>
  </r>
  <r>
    <x v="14"/>
    <d v="2008-10-23T00:00:00"/>
    <x v="26"/>
    <n v="10"/>
    <x v="2"/>
    <n v="750"/>
  </r>
  <r>
    <x v="14"/>
    <d v="2008-10-24T00:00:00"/>
    <x v="26"/>
    <n v="10"/>
    <x v="0"/>
    <n v="0"/>
  </r>
  <r>
    <x v="14"/>
    <d v="2008-10-24T00:00:00"/>
    <x v="26"/>
    <n v="10"/>
    <x v="1"/>
    <n v="0"/>
  </r>
  <r>
    <x v="14"/>
    <d v="2008-10-24T00:00:00"/>
    <x v="26"/>
    <n v="10"/>
    <x v="2"/>
    <n v="0"/>
  </r>
  <r>
    <x v="11"/>
    <d v="2008-10-25T00:00:00"/>
    <x v="26"/>
    <n v="10"/>
    <x v="0"/>
    <n v="850"/>
  </r>
  <r>
    <x v="11"/>
    <d v="2008-10-25T00:00:00"/>
    <x v="26"/>
    <n v="10"/>
    <x v="1"/>
    <n v="0"/>
  </r>
  <r>
    <x v="11"/>
    <d v="2008-10-25T00:00:00"/>
    <x v="26"/>
    <n v="10"/>
    <x v="2"/>
    <n v="6850"/>
  </r>
  <r>
    <x v="21"/>
    <d v="2008-10-27T00:00:00"/>
    <x v="26"/>
    <n v="10"/>
    <x v="0"/>
    <n v="10700"/>
  </r>
  <r>
    <x v="21"/>
    <d v="2008-10-27T00:00:00"/>
    <x v="26"/>
    <n v="10"/>
    <x v="1"/>
    <n v="0"/>
  </r>
  <r>
    <x v="21"/>
    <d v="2008-10-27T00:00:00"/>
    <x v="26"/>
    <n v="10"/>
    <x v="2"/>
    <n v="13500"/>
  </r>
  <r>
    <x v="1"/>
    <d v="2008-10-29T00:00:00"/>
    <x v="26"/>
    <n v="10"/>
    <x v="0"/>
    <n v="6200"/>
  </r>
  <r>
    <x v="1"/>
    <d v="2008-10-29T00:00:00"/>
    <x v="26"/>
    <n v="10"/>
    <x v="1"/>
    <n v="0"/>
  </r>
  <r>
    <x v="1"/>
    <d v="2008-10-29T00:00:00"/>
    <x v="26"/>
    <n v="10"/>
    <x v="2"/>
    <n v="1150"/>
  </r>
  <r>
    <x v="1"/>
    <d v="2008-10-30T00:00:00"/>
    <x v="26"/>
    <n v="10"/>
    <x v="0"/>
    <n v="7100"/>
  </r>
  <r>
    <x v="1"/>
    <d v="2008-10-30T00:00:00"/>
    <x v="26"/>
    <n v="10"/>
    <x v="1"/>
    <n v="0"/>
  </r>
  <r>
    <x v="1"/>
    <d v="2008-10-30T00:00:00"/>
    <x v="26"/>
    <n v="10"/>
    <x v="2"/>
    <n v="105"/>
  </r>
  <r>
    <x v="21"/>
    <d v="2008-11-03T00:00:00"/>
    <x v="26"/>
    <n v="11"/>
    <x v="0"/>
    <n v="7000"/>
  </r>
  <r>
    <x v="21"/>
    <d v="2008-11-03T00:00:00"/>
    <x v="26"/>
    <n v="11"/>
    <x v="1"/>
    <n v="0"/>
  </r>
  <r>
    <x v="21"/>
    <d v="2008-11-03T00:00:00"/>
    <x v="26"/>
    <n v="11"/>
    <x v="2"/>
    <n v="14400"/>
  </r>
  <r>
    <x v="0"/>
    <d v="2009-03-02T00:00:00"/>
    <x v="27"/>
    <n v="3"/>
    <x v="0"/>
    <n v="6800"/>
  </r>
  <r>
    <x v="0"/>
    <d v="2009-03-02T00:00:00"/>
    <x v="27"/>
    <n v="3"/>
    <x v="1"/>
    <n v="2100"/>
  </r>
  <r>
    <x v="0"/>
    <d v="2009-03-02T00:00:00"/>
    <x v="27"/>
    <n v="3"/>
    <x v="2"/>
    <n v="27200"/>
  </r>
  <r>
    <x v="5"/>
    <d v="2009-03-03T00:00:00"/>
    <x v="27"/>
    <n v="3"/>
    <x v="0"/>
    <n v="7200"/>
  </r>
  <r>
    <x v="5"/>
    <d v="2009-03-03T00:00:00"/>
    <x v="27"/>
    <n v="3"/>
    <x v="1"/>
    <n v="14100"/>
  </r>
  <r>
    <x v="5"/>
    <d v="2009-03-03T00:00:00"/>
    <x v="27"/>
    <n v="3"/>
    <x v="2"/>
    <n v="12900"/>
  </r>
  <r>
    <x v="5"/>
    <d v="2009-03-04T00:00:00"/>
    <x v="27"/>
    <n v="3"/>
    <x v="0"/>
    <n v="6400"/>
  </r>
  <r>
    <x v="5"/>
    <d v="2009-03-04T00:00:00"/>
    <x v="27"/>
    <n v="3"/>
    <x v="1"/>
    <n v="16400"/>
  </r>
  <r>
    <x v="5"/>
    <d v="2009-03-04T00:00:00"/>
    <x v="27"/>
    <n v="3"/>
    <x v="2"/>
    <n v="31700"/>
  </r>
  <r>
    <x v="0"/>
    <d v="2009-03-05T00:00:00"/>
    <x v="27"/>
    <n v="3"/>
    <x v="0"/>
    <n v="1500"/>
  </r>
  <r>
    <x v="0"/>
    <d v="2009-03-05T00:00:00"/>
    <x v="27"/>
    <n v="3"/>
    <x v="1"/>
    <n v="100"/>
  </r>
  <r>
    <x v="0"/>
    <d v="2009-03-05T00:00:00"/>
    <x v="27"/>
    <n v="3"/>
    <x v="2"/>
    <n v="300"/>
  </r>
  <r>
    <x v="5"/>
    <d v="2009-04-14T00:00:00"/>
    <x v="27"/>
    <n v="4"/>
    <x v="0"/>
    <n v="7200"/>
  </r>
  <r>
    <x v="5"/>
    <d v="2009-04-14T00:00:00"/>
    <x v="27"/>
    <n v="4"/>
    <x v="1"/>
    <n v="6300"/>
  </r>
  <r>
    <x v="5"/>
    <d v="2009-04-14T00:00:00"/>
    <x v="27"/>
    <n v="4"/>
    <x v="2"/>
    <n v="12500"/>
  </r>
  <r>
    <x v="12"/>
    <d v="2009-04-15T00:00:00"/>
    <x v="27"/>
    <n v="4"/>
    <x v="0"/>
    <n v="15200"/>
  </r>
  <r>
    <x v="12"/>
    <d v="2009-04-15T00:00:00"/>
    <x v="27"/>
    <n v="4"/>
    <x v="1"/>
    <n v="0"/>
  </r>
  <r>
    <x v="12"/>
    <d v="2009-04-15T00:00:00"/>
    <x v="27"/>
    <n v="4"/>
    <x v="2"/>
    <n v="55600"/>
  </r>
  <r>
    <x v="10"/>
    <d v="2009-04-20T00:00:00"/>
    <x v="27"/>
    <n v="4"/>
    <x v="0"/>
    <n v="6500"/>
  </r>
  <r>
    <x v="10"/>
    <d v="2009-04-20T00:00:00"/>
    <x v="27"/>
    <n v="4"/>
    <x v="1"/>
    <n v="0"/>
  </r>
  <r>
    <x v="10"/>
    <d v="2009-04-20T00:00:00"/>
    <x v="27"/>
    <n v="4"/>
    <x v="2"/>
    <n v="32300"/>
  </r>
  <r>
    <x v="12"/>
    <d v="2009-04-21T00:00:00"/>
    <x v="27"/>
    <n v="4"/>
    <x v="0"/>
    <n v="14100"/>
  </r>
  <r>
    <x v="12"/>
    <d v="2009-04-21T00:00:00"/>
    <x v="27"/>
    <n v="4"/>
    <x v="1"/>
    <n v="0"/>
  </r>
  <r>
    <x v="12"/>
    <d v="2009-04-21T00:00:00"/>
    <x v="27"/>
    <n v="4"/>
    <x v="2"/>
    <n v="27900"/>
  </r>
  <r>
    <x v="5"/>
    <d v="2009-04-23T00:00:00"/>
    <x v="27"/>
    <n v="4"/>
    <x v="0"/>
    <n v="1500"/>
  </r>
  <r>
    <x v="5"/>
    <d v="2009-04-23T00:00:00"/>
    <x v="27"/>
    <n v="4"/>
    <x v="1"/>
    <n v="900"/>
  </r>
  <r>
    <x v="5"/>
    <d v="2009-04-23T00:00:00"/>
    <x v="27"/>
    <n v="4"/>
    <x v="2"/>
    <n v="16400"/>
  </r>
  <r>
    <x v="1"/>
    <d v="2009-04-24T00:00:00"/>
    <x v="27"/>
    <n v="4"/>
    <x v="0"/>
    <n v="20110"/>
  </r>
  <r>
    <x v="1"/>
    <d v="2009-04-24T00:00:00"/>
    <x v="27"/>
    <n v="4"/>
    <x v="1"/>
    <n v="0"/>
  </r>
  <r>
    <x v="1"/>
    <d v="2009-04-24T00:00:00"/>
    <x v="27"/>
    <n v="4"/>
    <x v="2"/>
    <n v="495"/>
  </r>
  <r>
    <x v="4"/>
    <d v="2009-04-28T00:00:00"/>
    <x v="27"/>
    <n v="4"/>
    <x v="0"/>
    <n v="1600"/>
  </r>
  <r>
    <x v="4"/>
    <d v="2009-04-28T00:00:00"/>
    <x v="27"/>
    <n v="4"/>
    <x v="1"/>
    <n v="50"/>
  </r>
  <r>
    <x v="4"/>
    <d v="2009-04-28T00:00:00"/>
    <x v="27"/>
    <n v="4"/>
    <x v="2"/>
    <n v="13700"/>
  </r>
  <r>
    <x v="12"/>
    <d v="2009-04-29T00:00:00"/>
    <x v="27"/>
    <n v="4"/>
    <x v="0"/>
    <n v="5600"/>
  </r>
  <r>
    <x v="12"/>
    <d v="2009-04-29T00:00:00"/>
    <x v="27"/>
    <n v="4"/>
    <x v="1"/>
    <n v="0"/>
  </r>
  <r>
    <x v="12"/>
    <d v="2009-04-29T00:00:00"/>
    <x v="27"/>
    <n v="4"/>
    <x v="2"/>
    <n v="18200"/>
  </r>
  <r>
    <x v="10"/>
    <d v="2009-05-04T00:00:00"/>
    <x v="27"/>
    <n v="5"/>
    <x v="0"/>
    <n v="7400"/>
  </r>
  <r>
    <x v="10"/>
    <d v="2009-05-04T00:00:00"/>
    <x v="27"/>
    <n v="5"/>
    <x v="1"/>
    <n v="0"/>
  </r>
  <r>
    <x v="10"/>
    <d v="2009-05-04T00:00:00"/>
    <x v="27"/>
    <n v="5"/>
    <x v="2"/>
    <n v="18100"/>
  </r>
  <r>
    <x v="4"/>
    <d v="2009-05-05T00:00:00"/>
    <x v="27"/>
    <n v="5"/>
    <x v="0"/>
    <n v="3500"/>
  </r>
  <r>
    <x v="4"/>
    <d v="2009-05-05T00:00:00"/>
    <x v="27"/>
    <n v="5"/>
    <x v="1"/>
    <n v="0"/>
  </r>
  <r>
    <x v="4"/>
    <d v="2009-05-05T00:00:00"/>
    <x v="27"/>
    <n v="5"/>
    <x v="2"/>
    <n v="28300"/>
  </r>
  <r>
    <x v="4"/>
    <d v="2009-05-06T00:00:00"/>
    <x v="27"/>
    <n v="5"/>
    <x v="0"/>
    <n v="16700"/>
  </r>
  <r>
    <x v="4"/>
    <d v="2009-05-06T00:00:00"/>
    <x v="27"/>
    <n v="5"/>
    <x v="1"/>
    <n v="200"/>
  </r>
  <r>
    <x v="4"/>
    <d v="2009-05-06T00:00:00"/>
    <x v="27"/>
    <n v="5"/>
    <x v="2"/>
    <n v="48900"/>
  </r>
  <r>
    <x v="4"/>
    <d v="2009-05-11T00:00:00"/>
    <x v="27"/>
    <n v="5"/>
    <x v="0"/>
    <n v="1500"/>
  </r>
  <r>
    <x v="4"/>
    <d v="2009-05-11T00:00:00"/>
    <x v="27"/>
    <n v="5"/>
    <x v="1"/>
    <n v="50"/>
  </r>
  <r>
    <x v="4"/>
    <d v="2009-05-11T00:00:00"/>
    <x v="27"/>
    <n v="5"/>
    <x v="2"/>
    <n v="13900"/>
  </r>
  <r>
    <x v="5"/>
    <d v="2009-05-12T00:00:00"/>
    <x v="27"/>
    <n v="5"/>
    <x v="0"/>
    <n v="11400"/>
  </r>
  <r>
    <x v="5"/>
    <d v="2009-05-12T00:00:00"/>
    <x v="27"/>
    <n v="5"/>
    <x v="1"/>
    <n v="5800"/>
  </r>
  <r>
    <x v="5"/>
    <d v="2009-05-12T00:00:00"/>
    <x v="27"/>
    <n v="5"/>
    <x v="2"/>
    <n v="1500"/>
  </r>
  <r>
    <x v="2"/>
    <d v="2009-05-14T00:00:00"/>
    <x v="27"/>
    <n v="5"/>
    <x v="0"/>
    <n v="3500"/>
  </r>
  <r>
    <x v="2"/>
    <d v="2009-05-14T00:00:00"/>
    <x v="27"/>
    <n v="5"/>
    <x v="1"/>
    <n v="5400"/>
  </r>
  <r>
    <x v="2"/>
    <d v="2009-05-14T00:00:00"/>
    <x v="27"/>
    <n v="5"/>
    <x v="2"/>
    <n v="20500"/>
  </r>
  <r>
    <x v="1"/>
    <d v="2009-09-08T00:00:00"/>
    <x v="27"/>
    <n v="9"/>
    <x v="0"/>
    <n v="18202"/>
  </r>
  <r>
    <x v="1"/>
    <d v="2009-09-08T00:00:00"/>
    <x v="27"/>
    <n v="9"/>
    <x v="1"/>
    <n v="0"/>
  </r>
  <r>
    <x v="1"/>
    <d v="2009-09-08T00:00:00"/>
    <x v="27"/>
    <n v="9"/>
    <x v="2"/>
    <n v="327"/>
  </r>
  <r>
    <x v="20"/>
    <d v="2009-09-09T00:00:00"/>
    <x v="27"/>
    <n v="9"/>
    <x v="0"/>
    <n v="18200"/>
  </r>
  <r>
    <x v="20"/>
    <d v="2009-09-09T00:00:00"/>
    <x v="27"/>
    <n v="9"/>
    <x v="1"/>
    <n v="0"/>
  </r>
  <r>
    <x v="20"/>
    <d v="2009-09-09T00:00:00"/>
    <x v="27"/>
    <n v="9"/>
    <x v="2"/>
    <n v="17400"/>
  </r>
  <r>
    <x v="1"/>
    <d v="2009-09-18T00:00:00"/>
    <x v="27"/>
    <n v="9"/>
    <x v="0"/>
    <n v="26820"/>
  </r>
  <r>
    <x v="1"/>
    <d v="2009-09-18T00:00:00"/>
    <x v="27"/>
    <n v="9"/>
    <x v="1"/>
    <n v="0"/>
  </r>
  <r>
    <x v="1"/>
    <d v="2009-09-18T00:00:00"/>
    <x v="27"/>
    <n v="9"/>
    <x v="2"/>
    <n v="1050"/>
  </r>
  <r>
    <x v="1"/>
    <d v="2009-09-19T00:00:00"/>
    <x v="27"/>
    <n v="9"/>
    <x v="0"/>
    <n v="4120"/>
  </r>
  <r>
    <x v="1"/>
    <d v="2009-09-19T00:00:00"/>
    <x v="27"/>
    <n v="9"/>
    <x v="1"/>
    <n v="0"/>
  </r>
  <r>
    <x v="1"/>
    <d v="2009-09-19T00:00:00"/>
    <x v="27"/>
    <n v="9"/>
    <x v="2"/>
    <n v="2000"/>
  </r>
  <r>
    <x v="20"/>
    <d v="2009-09-21T00:00:00"/>
    <x v="27"/>
    <n v="9"/>
    <x v="0"/>
    <n v="1500"/>
  </r>
  <r>
    <x v="20"/>
    <d v="2009-09-21T00:00:00"/>
    <x v="27"/>
    <n v="9"/>
    <x v="1"/>
    <n v="0"/>
  </r>
  <r>
    <x v="20"/>
    <d v="2009-09-21T00:00:00"/>
    <x v="27"/>
    <n v="9"/>
    <x v="2"/>
    <n v="5800"/>
  </r>
  <r>
    <x v="21"/>
    <d v="2009-09-22T00:00:00"/>
    <x v="27"/>
    <n v="9"/>
    <x v="0"/>
    <n v="1750"/>
  </r>
  <r>
    <x v="21"/>
    <d v="2009-09-22T00:00:00"/>
    <x v="27"/>
    <n v="9"/>
    <x v="1"/>
    <n v="0"/>
  </r>
  <r>
    <x v="21"/>
    <d v="2009-09-22T00:00:00"/>
    <x v="27"/>
    <n v="9"/>
    <x v="2"/>
    <n v="14250"/>
  </r>
  <r>
    <x v="18"/>
    <d v="2009-10-04T00:00:00"/>
    <x v="27"/>
    <n v="10"/>
    <x v="0"/>
    <n v="3785"/>
  </r>
  <r>
    <x v="18"/>
    <d v="2009-10-04T00:00:00"/>
    <x v="27"/>
    <n v="10"/>
    <x v="1"/>
    <n v="0"/>
  </r>
  <r>
    <x v="18"/>
    <d v="2009-10-04T00:00:00"/>
    <x v="27"/>
    <n v="10"/>
    <x v="2"/>
    <n v="1200"/>
  </r>
  <r>
    <x v="1"/>
    <d v="2009-10-05T00:00:00"/>
    <x v="27"/>
    <n v="10"/>
    <x v="0"/>
    <n v="850"/>
  </r>
  <r>
    <x v="1"/>
    <d v="2009-10-05T00:00:00"/>
    <x v="27"/>
    <n v="10"/>
    <x v="1"/>
    <n v="0"/>
  </r>
  <r>
    <x v="1"/>
    <d v="2009-10-05T00:00:00"/>
    <x v="27"/>
    <n v="10"/>
    <x v="2"/>
    <n v="525"/>
  </r>
  <r>
    <x v="14"/>
    <d v="2009-10-06T00:00:00"/>
    <x v="27"/>
    <n v="10"/>
    <x v="0"/>
    <n v="180"/>
  </r>
  <r>
    <x v="1"/>
    <d v="2009-10-06T00:00:00"/>
    <x v="27"/>
    <n v="10"/>
    <x v="0"/>
    <n v="12240"/>
  </r>
  <r>
    <x v="14"/>
    <d v="2009-10-06T00:00:00"/>
    <x v="27"/>
    <n v="10"/>
    <x v="1"/>
    <n v="0"/>
  </r>
  <r>
    <x v="1"/>
    <d v="2009-10-06T00:00:00"/>
    <x v="27"/>
    <n v="10"/>
    <x v="1"/>
    <n v="0"/>
  </r>
  <r>
    <x v="14"/>
    <d v="2009-10-06T00:00:00"/>
    <x v="27"/>
    <n v="10"/>
    <x v="2"/>
    <n v="31840"/>
  </r>
  <r>
    <x v="1"/>
    <d v="2009-10-06T00:00:00"/>
    <x v="27"/>
    <n v="10"/>
    <x v="2"/>
    <n v="85"/>
  </r>
  <r>
    <x v="11"/>
    <d v="2009-10-26T00:00:00"/>
    <x v="27"/>
    <n v="10"/>
    <x v="0"/>
    <n v="8611"/>
  </r>
  <r>
    <x v="11"/>
    <d v="2009-10-26T00:00:00"/>
    <x v="27"/>
    <n v="10"/>
    <x v="1"/>
    <n v="0"/>
  </r>
  <r>
    <x v="11"/>
    <d v="2009-10-26T00:00:00"/>
    <x v="27"/>
    <n v="10"/>
    <x v="2"/>
    <n v="11345"/>
  </r>
  <r>
    <x v="11"/>
    <d v="2009-10-27T00:00:00"/>
    <x v="27"/>
    <n v="10"/>
    <x v="0"/>
    <n v="13839"/>
  </r>
  <r>
    <x v="11"/>
    <d v="2009-10-27T00:00:00"/>
    <x v="27"/>
    <n v="10"/>
    <x v="1"/>
    <n v="0"/>
  </r>
  <r>
    <x v="11"/>
    <d v="2009-10-27T00:00:00"/>
    <x v="27"/>
    <n v="10"/>
    <x v="2"/>
    <n v="8775"/>
  </r>
  <r>
    <x v="21"/>
    <d v="2009-11-17T00:00:00"/>
    <x v="27"/>
    <n v="11"/>
    <x v="0"/>
    <n v="2500"/>
  </r>
  <r>
    <x v="21"/>
    <d v="2009-11-17T00:00:00"/>
    <x v="27"/>
    <n v="11"/>
    <x v="1"/>
    <n v="0"/>
  </r>
  <r>
    <x v="21"/>
    <d v="2009-11-17T00:00:00"/>
    <x v="27"/>
    <n v="11"/>
    <x v="2"/>
    <n v="50"/>
  </r>
  <r>
    <x v="21"/>
    <d v="2009-11-18T00:00:00"/>
    <x v="27"/>
    <n v="11"/>
    <x v="0"/>
    <n v="3150"/>
  </r>
  <r>
    <x v="21"/>
    <d v="2009-11-18T00:00:00"/>
    <x v="27"/>
    <n v="11"/>
    <x v="1"/>
    <n v="0"/>
  </r>
  <r>
    <x v="21"/>
    <d v="2009-11-18T00:00:00"/>
    <x v="27"/>
    <n v="11"/>
    <x v="2"/>
    <n v="0"/>
  </r>
  <r>
    <x v="4"/>
    <d v="2010-03-10T00:00:00"/>
    <x v="28"/>
    <n v="3"/>
    <x v="0"/>
    <n v="105779"/>
  </r>
  <r>
    <x v="4"/>
    <d v="2010-03-10T00:00:00"/>
    <x v="28"/>
    <n v="3"/>
    <x v="1"/>
    <n v="100"/>
  </r>
  <r>
    <x v="4"/>
    <d v="2010-03-10T00:00:00"/>
    <x v="28"/>
    <n v="3"/>
    <x v="2"/>
    <n v="73030"/>
  </r>
  <r>
    <x v="5"/>
    <d v="2010-04-20T00:00:00"/>
    <x v="28"/>
    <n v="4"/>
    <x v="0"/>
    <n v="19700"/>
  </r>
  <r>
    <x v="5"/>
    <d v="2010-04-20T00:00:00"/>
    <x v="28"/>
    <n v="4"/>
    <x v="1"/>
    <n v="9500"/>
  </r>
  <r>
    <x v="5"/>
    <d v="2010-04-20T00:00:00"/>
    <x v="28"/>
    <n v="4"/>
    <x v="2"/>
    <n v="4100"/>
  </r>
  <r>
    <x v="4"/>
    <d v="2010-04-21T00:00:00"/>
    <x v="28"/>
    <n v="4"/>
    <x v="0"/>
    <n v="22300"/>
  </r>
  <r>
    <x v="4"/>
    <d v="2010-04-21T00:00:00"/>
    <x v="28"/>
    <n v="4"/>
    <x v="1"/>
    <n v="150"/>
  </r>
  <r>
    <x v="4"/>
    <d v="2010-04-21T00:00:00"/>
    <x v="28"/>
    <n v="4"/>
    <x v="2"/>
    <n v="24453"/>
  </r>
  <r>
    <x v="6"/>
    <d v="2010-04-23T00:00:00"/>
    <x v="28"/>
    <n v="4"/>
    <x v="0"/>
    <n v="3200"/>
  </r>
  <r>
    <x v="6"/>
    <d v="2010-04-23T00:00:00"/>
    <x v="28"/>
    <n v="4"/>
    <x v="1"/>
    <n v="250"/>
  </r>
  <r>
    <x v="6"/>
    <d v="2010-04-23T00:00:00"/>
    <x v="28"/>
    <n v="4"/>
    <x v="2"/>
    <n v="20400"/>
  </r>
  <r>
    <x v="5"/>
    <d v="2010-04-27T00:00:00"/>
    <x v="28"/>
    <n v="4"/>
    <x v="0"/>
    <n v="200"/>
  </r>
  <r>
    <x v="5"/>
    <d v="2010-04-27T00:00:00"/>
    <x v="28"/>
    <n v="4"/>
    <x v="1"/>
    <n v="9800"/>
  </r>
  <r>
    <x v="5"/>
    <d v="2010-04-27T00:00:00"/>
    <x v="28"/>
    <n v="4"/>
    <x v="2"/>
    <n v="700"/>
  </r>
  <r>
    <x v="4"/>
    <d v="2010-04-28T00:00:00"/>
    <x v="28"/>
    <n v="4"/>
    <x v="0"/>
    <n v="4400"/>
  </r>
  <r>
    <x v="4"/>
    <d v="2010-04-28T00:00:00"/>
    <x v="28"/>
    <n v="4"/>
    <x v="1"/>
    <n v="100"/>
  </r>
  <r>
    <x v="4"/>
    <d v="2010-04-28T00:00:00"/>
    <x v="28"/>
    <n v="4"/>
    <x v="2"/>
    <n v="17494"/>
  </r>
  <r>
    <x v="4"/>
    <d v="2010-04-29T00:00:00"/>
    <x v="28"/>
    <n v="4"/>
    <x v="0"/>
    <n v="3500"/>
  </r>
  <r>
    <x v="4"/>
    <d v="2010-04-29T00:00:00"/>
    <x v="28"/>
    <n v="4"/>
    <x v="1"/>
    <n v="0"/>
  </r>
  <r>
    <x v="4"/>
    <d v="2010-04-29T00:00:00"/>
    <x v="28"/>
    <n v="4"/>
    <x v="2"/>
    <n v="44070"/>
  </r>
  <r>
    <x v="16"/>
    <d v="2010-05-03T00:00:00"/>
    <x v="28"/>
    <n v="5"/>
    <x v="0"/>
    <n v="300"/>
  </r>
  <r>
    <x v="16"/>
    <d v="2010-05-03T00:00:00"/>
    <x v="28"/>
    <n v="5"/>
    <x v="1"/>
    <n v="0"/>
  </r>
  <r>
    <x v="16"/>
    <d v="2010-05-03T00:00:00"/>
    <x v="28"/>
    <n v="5"/>
    <x v="2"/>
    <n v="8250"/>
  </r>
  <r>
    <x v="5"/>
    <d v="2010-05-04T00:00:00"/>
    <x v="28"/>
    <n v="5"/>
    <x v="0"/>
    <n v="10800"/>
  </r>
  <r>
    <x v="5"/>
    <d v="2010-05-04T00:00:00"/>
    <x v="28"/>
    <n v="5"/>
    <x v="1"/>
    <n v="8500"/>
  </r>
  <r>
    <x v="5"/>
    <d v="2010-05-04T00:00:00"/>
    <x v="28"/>
    <n v="5"/>
    <x v="2"/>
    <n v="2300"/>
  </r>
  <r>
    <x v="10"/>
    <d v="2010-05-06T00:00:00"/>
    <x v="28"/>
    <n v="5"/>
    <x v="0"/>
    <n v="17850"/>
  </r>
  <r>
    <x v="10"/>
    <d v="2010-05-06T00:00:00"/>
    <x v="28"/>
    <n v="5"/>
    <x v="1"/>
    <n v="100"/>
  </r>
  <r>
    <x v="10"/>
    <d v="2010-05-06T00:00:00"/>
    <x v="28"/>
    <n v="5"/>
    <x v="2"/>
    <n v="19949"/>
  </r>
  <r>
    <x v="10"/>
    <d v="2010-05-10T00:00:00"/>
    <x v="28"/>
    <n v="5"/>
    <x v="0"/>
    <n v="1000"/>
  </r>
  <r>
    <x v="10"/>
    <d v="2010-05-10T00:00:00"/>
    <x v="28"/>
    <n v="5"/>
    <x v="1"/>
    <n v="0"/>
  </r>
  <r>
    <x v="10"/>
    <d v="2010-05-10T00:00:00"/>
    <x v="28"/>
    <n v="5"/>
    <x v="2"/>
    <n v="550"/>
  </r>
  <r>
    <x v="10"/>
    <d v="2010-05-11T00:00:00"/>
    <x v="28"/>
    <n v="5"/>
    <x v="0"/>
    <n v="2100"/>
  </r>
  <r>
    <x v="10"/>
    <d v="2010-05-11T00:00:00"/>
    <x v="28"/>
    <n v="5"/>
    <x v="1"/>
    <n v="0"/>
  </r>
  <r>
    <x v="10"/>
    <d v="2010-05-11T00:00:00"/>
    <x v="28"/>
    <n v="5"/>
    <x v="2"/>
    <n v="8950"/>
  </r>
  <r>
    <x v="13"/>
    <d v="2010-05-13T00:00:00"/>
    <x v="28"/>
    <n v="5"/>
    <x v="0"/>
    <n v="4450"/>
  </r>
  <r>
    <x v="13"/>
    <d v="2010-05-13T00:00:00"/>
    <x v="28"/>
    <n v="5"/>
    <x v="1"/>
    <n v="700"/>
  </r>
  <r>
    <x v="13"/>
    <d v="2010-05-13T00:00:00"/>
    <x v="28"/>
    <n v="5"/>
    <x v="2"/>
    <n v="28000"/>
  </r>
  <r>
    <x v="2"/>
    <d v="2010-05-17T00:00:00"/>
    <x v="28"/>
    <n v="5"/>
    <x v="0"/>
    <n v="37000"/>
  </r>
  <r>
    <x v="2"/>
    <d v="2010-05-17T00:00:00"/>
    <x v="28"/>
    <n v="5"/>
    <x v="1"/>
    <n v="38700"/>
  </r>
  <r>
    <x v="2"/>
    <d v="2010-05-17T00:00:00"/>
    <x v="28"/>
    <n v="5"/>
    <x v="2"/>
    <n v="4200"/>
  </r>
  <r>
    <x v="5"/>
    <d v="2010-05-19T00:00:00"/>
    <x v="28"/>
    <n v="5"/>
    <x v="0"/>
    <n v="10400"/>
  </r>
  <r>
    <x v="5"/>
    <d v="2010-05-19T00:00:00"/>
    <x v="28"/>
    <n v="5"/>
    <x v="1"/>
    <n v="9700"/>
  </r>
  <r>
    <x v="5"/>
    <d v="2010-05-19T00:00:00"/>
    <x v="28"/>
    <n v="5"/>
    <x v="2"/>
    <n v="300"/>
  </r>
  <r>
    <x v="13"/>
    <d v="2010-05-24T00:00:00"/>
    <x v="28"/>
    <n v="5"/>
    <x v="0"/>
    <n v="2600"/>
  </r>
  <r>
    <x v="13"/>
    <d v="2010-05-24T00:00:00"/>
    <x v="28"/>
    <n v="5"/>
    <x v="1"/>
    <n v="700"/>
  </r>
  <r>
    <x v="13"/>
    <d v="2010-05-24T00:00:00"/>
    <x v="28"/>
    <n v="5"/>
    <x v="2"/>
    <n v="4100"/>
  </r>
  <r>
    <x v="4"/>
    <d v="2010-05-25T00:00:00"/>
    <x v="28"/>
    <n v="5"/>
    <x v="0"/>
    <n v="10200"/>
  </r>
  <r>
    <x v="4"/>
    <d v="2010-05-25T00:00:00"/>
    <x v="28"/>
    <n v="5"/>
    <x v="1"/>
    <n v="50"/>
  </r>
  <r>
    <x v="4"/>
    <d v="2010-05-25T00:00:00"/>
    <x v="28"/>
    <n v="5"/>
    <x v="2"/>
    <n v="38339"/>
  </r>
  <r>
    <x v="18"/>
    <d v="2010-09-20T00:00:00"/>
    <x v="28"/>
    <n v="9"/>
    <x v="0"/>
    <n v="450"/>
  </r>
  <r>
    <x v="18"/>
    <d v="2010-09-20T00:00:00"/>
    <x v="28"/>
    <n v="9"/>
    <x v="1"/>
    <n v="0"/>
  </r>
  <r>
    <x v="18"/>
    <d v="2010-09-20T00:00:00"/>
    <x v="28"/>
    <n v="9"/>
    <x v="2"/>
    <n v="2175"/>
  </r>
  <r>
    <x v="11"/>
    <d v="2010-09-21T00:00:00"/>
    <x v="28"/>
    <n v="9"/>
    <x v="0"/>
    <n v="5150"/>
  </r>
  <r>
    <x v="14"/>
    <d v="2010-09-21T00:00:00"/>
    <x v="28"/>
    <n v="9"/>
    <x v="0"/>
    <n v="15200"/>
  </r>
  <r>
    <x v="11"/>
    <d v="2010-09-21T00:00:00"/>
    <x v="28"/>
    <n v="9"/>
    <x v="1"/>
    <n v="0"/>
  </r>
  <r>
    <x v="14"/>
    <d v="2010-09-21T00:00:00"/>
    <x v="28"/>
    <n v="9"/>
    <x v="1"/>
    <n v="0"/>
  </r>
  <r>
    <x v="11"/>
    <d v="2010-09-21T00:00:00"/>
    <x v="28"/>
    <n v="9"/>
    <x v="2"/>
    <n v="785"/>
  </r>
  <r>
    <x v="14"/>
    <d v="2010-09-21T00:00:00"/>
    <x v="28"/>
    <n v="9"/>
    <x v="2"/>
    <n v="3175"/>
  </r>
  <r>
    <x v="7"/>
    <d v="2010-09-28T00:00:00"/>
    <x v="28"/>
    <n v="9"/>
    <x v="0"/>
    <n v="31800"/>
  </r>
  <r>
    <x v="7"/>
    <d v="2010-09-28T00:00:00"/>
    <x v="28"/>
    <n v="9"/>
    <x v="1"/>
    <n v="0"/>
  </r>
  <r>
    <x v="7"/>
    <d v="2010-09-28T00:00:00"/>
    <x v="28"/>
    <n v="9"/>
    <x v="2"/>
    <n v="27500"/>
  </r>
  <r>
    <x v="17"/>
    <d v="2010-10-01T00:00:00"/>
    <x v="28"/>
    <n v="10"/>
    <x v="0"/>
    <n v="12250"/>
  </r>
  <r>
    <x v="17"/>
    <d v="2010-10-01T00:00:00"/>
    <x v="28"/>
    <n v="10"/>
    <x v="1"/>
    <n v="0"/>
  </r>
  <r>
    <x v="17"/>
    <d v="2010-10-01T00:00:00"/>
    <x v="28"/>
    <n v="10"/>
    <x v="2"/>
    <n v="1525"/>
  </r>
  <r>
    <x v="17"/>
    <d v="2010-10-02T00:00:00"/>
    <x v="28"/>
    <n v="10"/>
    <x v="0"/>
    <n v="4100"/>
  </r>
  <r>
    <x v="17"/>
    <d v="2010-10-02T00:00:00"/>
    <x v="28"/>
    <n v="10"/>
    <x v="1"/>
    <n v="0"/>
  </r>
  <r>
    <x v="17"/>
    <d v="2010-10-02T00:00:00"/>
    <x v="28"/>
    <n v="10"/>
    <x v="2"/>
    <n v="415"/>
  </r>
  <r>
    <x v="21"/>
    <d v="2010-10-05T00:00:00"/>
    <x v="28"/>
    <n v="10"/>
    <x v="0"/>
    <n v="16950"/>
  </r>
  <r>
    <x v="21"/>
    <d v="2010-10-05T00:00:00"/>
    <x v="28"/>
    <n v="10"/>
    <x v="1"/>
    <n v="0"/>
  </r>
  <r>
    <x v="21"/>
    <d v="2010-10-05T00:00:00"/>
    <x v="28"/>
    <n v="10"/>
    <x v="2"/>
    <n v="58500"/>
  </r>
  <r>
    <x v="18"/>
    <d v="2010-10-08T00:00:00"/>
    <x v="28"/>
    <n v="10"/>
    <x v="0"/>
    <n v="9300"/>
  </r>
  <r>
    <x v="18"/>
    <d v="2010-10-08T00:00:00"/>
    <x v="28"/>
    <n v="10"/>
    <x v="1"/>
    <n v="0"/>
  </r>
  <r>
    <x v="18"/>
    <d v="2010-10-08T00:00:00"/>
    <x v="28"/>
    <n v="10"/>
    <x v="2"/>
    <n v="120"/>
  </r>
  <r>
    <x v="11"/>
    <d v="2010-10-09T00:00:00"/>
    <x v="28"/>
    <n v="10"/>
    <x v="0"/>
    <n v="3550"/>
  </r>
  <r>
    <x v="11"/>
    <d v="2010-10-09T00:00:00"/>
    <x v="28"/>
    <n v="10"/>
    <x v="1"/>
    <n v="0"/>
  </r>
  <r>
    <x v="11"/>
    <d v="2010-10-09T00:00:00"/>
    <x v="28"/>
    <n v="10"/>
    <x v="2"/>
    <n v="300"/>
  </r>
  <r>
    <x v="4"/>
    <d v="2010-10-11T00:00:00"/>
    <x v="28"/>
    <n v="10"/>
    <x v="0"/>
    <n v="29400"/>
  </r>
  <r>
    <x v="4"/>
    <d v="2010-10-11T00:00:00"/>
    <x v="28"/>
    <n v="10"/>
    <x v="1"/>
    <n v="50"/>
  </r>
  <r>
    <x v="4"/>
    <d v="2010-10-11T00:00:00"/>
    <x v="28"/>
    <n v="10"/>
    <x v="2"/>
    <n v="48700"/>
  </r>
  <r>
    <x v="20"/>
    <d v="2010-10-13T00:00:00"/>
    <x v="28"/>
    <n v="10"/>
    <x v="0"/>
    <n v="1450"/>
  </r>
  <r>
    <x v="4"/>
    <d v="2010-10-13T00:00:00"/>
    <x v="28"/>
    <n v="10"/>
    <x v="0"/>
    <n v="18300"/>
  </r>
  <r>
    <x v="20"/>
    <d v="2010-10-13T00:00:00"/>
    <x v="28"/>
    <n v="10"/>
    <x v="1"/>
    <n v="0"/>
  </r>
  <r>
    <x v="4"/>
    <d v="2010-10-13T00:00:00"/>
    <x v="28"/>
    <n v="10"/>
    <x v="1"/>
    <n v="40"/>
  </r>
  <r>
    <x v="20"/>
    <d v="2010-10-13T00:00:00"/>
    <x v="28"/>
    <n v="10"/>
    <x v="2"/>
    <n v="50"/>
  </r>
  <r>
    <x v="4"/>
    <d v="2010-10-13T00:00:00"/>
    <x v="28"/>
    <n v="10"/>
    <x v="2"/>
    <n v="24200"/>
  </r>
  <r>
    <x v="21"/>
    <d v="2010-10-14T00:00:00"/>
    <x v="28"/>
    <n v="10"/>
    <x v="0"/>
    <n v="8400"/>
  </r>
  <r>
    <x v="4"/>
    <d v="2010-10-14T00:00:00"/>
    <x v="28"/>
    <n v="10"/>
    <x v="0"/>
    <n v="9400"/>
  </r>
  <r>
    <x v="21"/>
    <d v="2010-10-14T00:00:00"/>
    <x v="28"/>
    <n v="10"/>
    <x v="1"/>
    <n v="0"/>
  </r>
  <r>
    <x v="4"/>
    <d v="2010-10-14T00:00:00"/>
    <x v="28"/>
    <n v="10"/>
    <x v="1"/>
    <n v="20"/>
  </r>
  <r>
    <x v="21"/>
    <d v="2010-10-14T00:00:00"/>
    <x v="28"/>
    <n v="10"/>
    <x v="2"/>
    <n v="48050"/>
  </r>
  <r>
    <x v="4"/>
    <d v="2010-10-14T00:00:00"/>
    <x v="28"/>
    <n v="10"/>
    <x v="2"/>
    <n v="36100"/>
  </r>
  <r>
    <x v="4"/>
    <d v="2010-10-18T00:00:00"/>
    <x v="28"/>
    <n v="10"/>
    <x v="0"/>
    <n v="3600"/>
  </r>
  <r>
    <x v="4"/>
    <d v="2010-10-18T00:00:00"/>
    <x v="28"/>
    <n v="10"/>
    <x v="1"/>
    <n v="60"/>
  </r>
  <r>
    <x v="4"/>
    <d v="2010-10-18T00:00:00"/>
    <x v="28"/>
    <n v="10"/>
    <x v="2"/>
    <n v="14500"/>
  </r>
  <r>
    <x v="4"/>
    <d v="2010-10-19T00:00:00"/>
    <x v="28"/>
    <n v="10"/>
    <x v="0"/>
    <n v="7100"/>
  </r>
  <r>
    <x v="4"/>
    <d v="2010-10-19T00:00:00"/>
    <x v="28"/>
    <n v="10"/>
    <x v="1"/>
    <n v="50"/>
  </r>
  <r>
    <x v="4"/>
    <d v="2010-10-19T00:00:00"/>
    <x v="28"/>
    <n v="10"/>
    <x v="2"/>
    <n v="5600"/>
  </r>
  <r>
    <x v="4"/>
    <d v="2011-01-05T00:00:00"/>
    <x v="29"/>
    <n v="1"/>
    <x v="0"/>
    <n v="4300"/>
  </r>
  <r>
    <x v="4"/>
    <d v="2011-01-05T00:00:00"/>
    <x v="29"/>
    <n v="1"/>
    <x v="1"/>
    <n v="50"/>
  </r>
  <r>
    <x v="4"/>
    <d v="2011-01-05T00:00:00"/>
    <x v="29"/>
    <n v="1"/>
    <x v="2"/>
    <n v="3900"/>
  </r>
  <r>
    <x v="4"/>
    <d v="2011-01-06T00:00:00"/>
    <x v="29"/>
    <n v="1"/>
    <x v="0"/>
    <n v="132761"/>
  </r>
  <r>
    <x v="4"/>
    <d v="2011-01-06T00:00:00"/>
    <x v="29"/>
    <n v="1"/>
    <x v="1"/>
    <n v="732"/>
  </r>
  <r>
    <x v="4"/>
    <d v="2011-01-06T00:00:00"/>
    <x v="29"/>
    <n v="1"/>
    <x v="2"/>
    <n v="98675"/>
  </r>
  <r>
    <x v="4"/>
    <d v="2011-01-12T00:00:00"/>
    <x v="29"/>
    <n v="1"/>
    <x v="0"/>
    <n v="2200"/>
  </r>
  <r>
    <x v="4"/>
    <d v="2011-01-12T00:00:00"/>
    <x v="29"/>
    <n v="1"/>
    <x v="1"/>
    <n v="40"/>
  </r>
  <r>
    <x v="4"/>
    <d v="2011-01-12T00:00:00"/>
    <x v="29"/>
    <n v="1"/>
    <x v="2"/>
    <n v="2800"/>
  </r>
  <r>
    <x v="0"/>
    <d v="2011-01-17T00:00:00"/>
    <x v="29"/>
    <n v="1"/>
    <x v="0"/>
    <n v="1800"/>
  </r>
  <r>
    <x v="0"/>
    <d v="2011-01-17T00:00:00"/>
    <x v="29"/>
    <n v="1"/>
    <x v="1"/>
    <n v="0"/>
  </r>
  <r>
    <x v="0"/>
    <d v="2011-01-17T00:00:00"/>
    <x v="29"/>
    <n v="1"/>
    <x v="2"/>
    <n v="600"/>
  </r>
  <r>
    <x v="10"/>
    <d v="2011-04-28T00:00:00"/>
    <x v="29"/>
    <n v="4"/>
    <x v="0"/>
    <n v="100"/>
  </r>
  <r>
    <x v="10"/>
    <d v="2011-04-28T00:00:00"/>
    <x v="29"/>
    <n v="4"/>
    <x v="1"/>
    <n v="0"/>
  </r>
  <r>
    <x v="10"/>
    <d v="2011-04-28T00:00:00"/>
    <x v="29"/>
    <n v="4"/>
    <x v="2"/>
    <n v="700"/>
  </r>
  <r>
    <x v="5"/>
    <d v="2011-04-29T00:00:00"/>
    <x v="29"/>
    <n v="4"/>
    <x v="0"/>
    <n v="11000"/>
  </r>
  <r>
    <x v="5"/>
    <d v="2011-04-29T00:00:00"/>
    <x v="29"/>
    <n v="4"/>
    <x v="1"/>
    <n v="5200"/>
  </r>
  <r>
    <x v="5"/>
    <d v="2011-04-29T00:00:00"/>
    <x v="29"/>
    <n v="4"/>
    <x v="2"/>
    <n v="11300"/>
  </r>
  <r>
    <x v="10"/>
    <d v="2011-05-02T00:00:00"/>
    <x v="29"/>
    <n v="5"/>
    <x v="0"/>
    <n v="2100"/>
  </r>
  <r>
    <x v="10"/>
    <d v="2011-05-02T00:00:00"/>
    <x v="29"/>
    <n v="5"/>
    <x v="1"/>
    <n v="0"/>
  </r>
  <r>
    <x v="10"/>
    <d v="2011-05-02T00:00:00"/>
    <x v="29"/>
    <n v="5"/>
    <x v="2"/>
    <n v="4700"/>
  </r>
  <r>
    <x v="5"/>
    <d v="2011-05-05T00:00:00"/>
    <x v="29"/>
    <n v="5"/>
    <x v="0"/>
    <n v="400"/>
  </r>
  <r>
    <x v="5"/>
    <d v="2011-05-05T00:00:00"/>
    <x v="29"/>
    <n v="5"/>
    <x v="1"/>
    <n v="5300"/>
  </r>
  <r>
    <x v="5"/>
    <d v="2011-05-05T00:00:00"/>
    <x v="29"/>
    <n v="5"/>
    <x v="2"/>
    <n v="800"/>
  </r>
  <r>
    <x v="13"/>
    <d v="2011-05-10T00:00:00"/>
    <x v="29"/>
    <n v="5"/>
    <x v="0"/>
    <n v="3500"/>
  </r>
  <r>
    <x v="13"/>
    <d v="2011-05-10T00:00:00"/>
    <x v="29"/>
    <n v="5"/>
    <x v="1"/>
    <n v="1400"/>
  </r>
  <r>
    <x v="13"/>
    <d v="2011-05-10T00:00:00"/>
    <x v="29"/>
    <n v="5"/>
    <x v="2"/>
    <n v="10750"/>
  </r>
  <r>
    <x v="13"/>
    <d v="2011-05-11T00:00:00"/>
    <x v="29"/>
    <n v="5"/>
    <x v="0"/>
    <n v="16800"/>
  </r>
  <r>
    <x v="2"/>
    <d v="2011-05-11T00:00:00"/>
    <x v="29"/>
    <n v="5"/>
    <x v="0"/>
    <n v="4900"/>
  </r>
  <r>
    <x v="13"/>
    <d v="2011-05-11T00:00:00"/>
    <x v="29"/>
    <n v="5"/>
    <x v="1"/>
    <n v="6900"/>
  </r>
  <r>
    <x v="2"/>
    <d v="2011-05-11T00:00:00"/>
    <x v="29"/>
    <n v="5"/>
    <x v="1"/>
    <n v="41300"/>
  </r>
  <r>
    <x v="13"/>
    <d v="2011-05-11T00:00:00"/>
    <x v="29"/>
    <n v="5"/>
    <x v="2"/>
    <n v="4550"/>
  </r>
  <r>
    <x v="2"/>
    <d v="2011-05-11T00:00:00"/>
    <x v="29"/>
    <n v="5"/>
    <x v="2"/>
    <n v="6500"/>
  </r>
  <r>
    <x v="5"/>
    <d v="2011-05-16T00:00:00"/>
    <x v="29"/>
    <n v="5"/>
    <x v="0"/>
    <n v="250"/>
  </r>
  <r>
    <x v="5"/>
    <d v="2011-05-16T00:00:00"/>
    <x v="29"/>
    <n v="5"/>
    <x v="1"/>
    <n v="1600"/>
  </r>
  <r>
    <x v="5"/>
    <d v="2011-05-16T00:00:00"/>
    <x v="29"/>
    <n v="5"/>
    <x v="2"/>
    <n v="200"/>
  </r>
  <r>
    <x v="4"/>
    <d v="2011-05-18T00:00:00"/>
    <x v="29"/>
    <n v="5"/>
    <x v="0"/>
    <n v="20"/>
  </r>
  <r>
    <x v="4"/>
    <d v="2011-05-18T00:00:00"/>
    <x v="29"/>
    <n v="5"/>
    <x v="1"/>
    <n v="0"/>
  </r>
  <r>
    <x v="4"/>
    <d v="2011-05-18T00:00:00"/>
    <x v="29"/>
    <n v="5"/>
    <x v="2"/>
    <n v="4300"/>
  </r>
  <r>
    <x v="4"/>
    <d v="2011-05-19T00:00:00"/>
    <x v="29"/>
    <n v="5"/>
    <x v="0"/>
    <n v="1200"/>
  </r>
  <r>
    <x v="12"/>
    <d v="2011-05-19T00:00:00"/>
    <x v="29"/>
    <n v="5"/>
    <x v="0"/>
    <n v="1800"/>
  </r>
  <r>
    <x v="4"/>
    <d v="2011-05-19T00:00:00"/>
    <x v="29"/>
    <n v="5"/>
    <x v="1"/>
    <n v="100"/>
  </r>
  <r>
    <x v="12"/>
    <d v="2011-05-19T00:00:00"/>
    <x v="29"/>
    <n v="5"/>
    <x v="1"/>
    <n v="0"/>
  </r>
  <r>
    <x v="4"/>
    <d v="2011-05-19T00:00:00"/>
    <x v="29"/>
    <n v="5"/>
    <x v="2"/>
    <n v="4000"/>
  </r>
  <r>
    <x v="12"/>
    <d v="2011-05-19T00:00:00"/>
    <x v="29"/>
    <n v="5"/>
    <x v="2"/>
    <n v="4600"/>
  </r>
  <r>
    <x v="18"/>
    <d v="2011-09-18T00:00:00"/>
    <x v="29"/>
    <n v="9"/>
    <x v="0"/>
    <n v="9250"/>
  </r>
  <r>
    <x v="18"/>
    <d v="2011-09-18T00:00:00"/>
    <x v="29"/>
    <n v="9"/>
    <x v="1"/>
    <n v="0"/>
  </r>
  <r>
    <x v="18"/>
    <d v="2011-09-18T00:00:00"/>
    <x v="29"/>
    <n v="9"/>
    <x v="2"/>
    <n v="1180"/>
  </r>
  <r>
    <x v="18"/>
    <d v="2011-09-19T00:00:00"/>
    <x v="29"/>
    <n v="9"/>
    <x v="0"/>
    <n v="1140"/>
  </r>
  <r>
    <x v="18"/>
    <d v="2011-09-19T00:00:00"/>
    <x v="29"/>
    <n v="9"/>
    <x v="1"/>
    <n v="0"/>
  </r>
  <r>
    <x v="18"/>
    <d v="2011-09-19T00:00:00"/>
    <x v="29"/>
    <n v="9"/>
    <x v="2"/>
    <n v="570"/>
  </r>
  <r>
    <x v="11"/>
    <d v="2011-09-20T00:00:00"/>
    <x v="29"/>
    <n v="9"/>
    <x v="0"/>
    <n v="2440"/>
  </r>
  <r>
    <x v="11"/>
    <d v="2011-09-20T00:00:00"/>
    <x v="29"/>
    <n v="9"/>
    <x v="1"/>
    <n v="0"/>
  </r>
  <r>
    <x v="11"/>
    <d v="2011-09-20T00:00:00"/>
    <x v="29"/>
    <n v="9"/>
    <x v="2"/>
    <n v="850"/>
  </r>
  <r>
    <x v="17"/>
    <d v="2011-09-25T00:00:00"/>
    <x v="29"/>
    <n v="9"/>
    <x v="0"/>
    <n v="11165"/>
  </r>
  <r>
    <x v="17"/>
    <d v="2011-09-25T00:00:00"/>
    <x v="29"/>
    <n v="9"/>
    <x v="1"/>
    <n v="0"/>
  </r>
  <r>
    <x v="17"/>
    <d v="2011-09-25T00:00:00"/>
    <x v="29"/>
    <n v="9"/>
    <x v="2"/>
    <n v="24395"/>
  </r>
  <r>
    <x v="17"/>
    <d v="2011-10-01T00:00:00"/>
    <x v="29"/>
    <n v="10"/>
    <x v="0"/>
    <n v="6740"/>
  </r>
  <r>
    <x v="17"/>
    <d v="2011-10-01T00:00:00"/>
    <x v="29"/>
    <n v="10"/>
    <x v="1"/>
    <n v="0"/>
  </r>
  <r>
    <x v="17"/>
    <d v="2011-10-01T00:00:00"/>
    <x v="29"/>
    <n v="10"/>
    <x v="2"/>
    <n v="5900"/>
  </r>
  <r>
    <x v="17"/>
    <d v="2011-10-02T00:00:00"/>
    <x v="29"/>
    <n v="10"/>
    <x v="0"/>
    <n v="4110"/>
  </r>
  <r>
    <x v="17"/>
    <d v="2011-10-02T00:00:00"/>
    <x v="29"/>
    <n v="10"/>
    <x v="1"/>
    <n v="0"/>
  </r>
  <r>
    <x v="17"/>
    <d v="2011-10-02T00:00:00"/>
    <x v="29"/>
    <n v="10"/>
    <x v="2"/>
    <n v="6900"/>
  </r>
  <r>
    <x v="11"/>
    <d v="2011-10-08T00:00:00"/>
    <x v="29"/>
    <n v="10"/>
    <x v="0"/>
    <n v="2840"/>
  </r>
  <r>
    <x v="11"/>
    <d v="2011-10-08T00:00:00"/>
    <x v="29"/>
    <n v="10"/>
    <x v="0"/>
    <n v="12430"/>
  </r>
  <r>
    <x v="11"/>
    <d v="2011-10-08T00:00:00"/>
    <x v="29"/>
    <n v="10"/>
    <x v="1"/>
    <n v="0"/>
  </r>
  <r>
    <x v="11"/>
    <d v="2011-10-08T00:00:00"/>
    <x v="29"/>
    <n v="10"/>
    <x v="1"/>
    <n v="0"/>
  </r>
  <r>
    <x v="11"/>
    <d v="2011-10-08T00:00:00"/>
    <x v="29"/>
    <n v="10"/>
    <x v="2"/>
    <n v="240"/>
  </r>
  <r>
    <x v="11"/>
    <d v="2011-10-08T00:00:00"/>
    <x v="29"/>
    <n v="10"/>
    <x v="2"/>
    <n v="410"/>
  </r>
  <r>
    <x v="4"/>
    <d v="2011-11-12T00:00:00"/>
    <x v="29"/>
    <n v="11"/>
    <x v="0"/>
    <n v="5715"/>
  </r>
  <r>
    <x v="4"/>
    <d v="2011-11-12T00:00:00"/>
    <x v="29"/>
    <n v="11"/>
    <x v="1"/>
    <n v="0"/>
  </r>
  <r>
    <x v="4"/>
    <d v="2011-11-12T00:00:00"/>
    <x v="29"/>
    <n v="11"/>
    <x v="2"/>
    <n v="6260"/>
  </r>
  <r>
    <x v="4"/>
    <d v="2011-11-13T00:00:00"/>
    <x v="29"/>
    <n v="11"/>
    <x v="0"/>
    <n v="38396"/>
  </r>
  <r>
    <x v="4"/>
    <d v="2011-11-13T00:00:00"/>
    <x v="29"/>
    <n v="11"/>
    <x v="1"/>
    <n v="16"/>
  </r>
  <r>
    <x v="4"/>
    <d v="2011-11-13T00:00:00"/>
    <x v="29"/>
    <n v="11"/>
    <x v="2"/>
    <n v="23536"/>
  </r>
  <r>
    <x v="4"/>
    <d v="2011-11-19T00:00:00"/>
    <x v="29"/>
    <n v="11"/>
    <x v="0"/>
    <n v="17320"/>
  </r>
  <r>
    <x v="4"/>
    <d v="2011-11-19T00:00:00"/>
    <x v="29"/>
    <n v="11"/>
    <x v="1"/>
    <n v="261"/>
  </r>
  <r>
    <x v="4"/>
    <d v="2011-11-19T00:00:00"/>
    <x v="29"/>
    <n v="11"/>
    <x v="2"/>
    <n v="5105"/>
  </r>
  <r>
    <x v="4"/>
    <d v="2011-11-28T00:00:00"/>
    <x v="29"/>
    <n v="11"/>
    <x v="0"/>
    <n v="24"/>
  </r>
  <r>
    <x v="4"/>
    <d v="2011-11-28T00:00:00"/>
    <x v="29"/>
    <n v="11"/>
    <x v="1"/>
    <n v="0"/>
  </r>
  <r>
    <x v="4"/>
    <d v="2011-11-28T00:00:00"/>
    <x v="29"/>
    <n v="11"/>
    <x v="2"/>
    <n v="6"/>
  </r>
  <r>
    <x v="4"/>
    <d v="2011-11-29T00:00:00"/>
    <x v="29"/>
    <n v="11"/>
    <x v="0"/>
    <n v="601"/>
  </r>
  <r>
    <x v="4"/>
    <d v="2011-11-29T00:00:00"/>
    <x v="29"/>
    <n v="11"/>
    <x v="1"/>
    <n v="35"/>
  </r>
  <r>
    <x v="4"/>
    <d v="2011-11-29T00:00:00"/>
    <x v="29"/>
    <n v="11"/>
    <x v="2"/>
    <n v="316"/>
  </r>
  <r>
    <x v="4"/>
    <d v="2012-03-26T00:00:00"/>
    <x v="30"/>
    <n v="3"/>
    <x v="0"/>
    <n v="21"/>
  </r>
  <r>
    <x v="4"/>
    <d v="2012-03-26T00:00:00"/>
    <x v="30"/>
    <n v="3"/>
    <x v="1"/>
    <n v="0"/>
  </r>
  <r>
    <x v="4"/>
    <d v="2012-03-26T00:00:00"/>
    <x v="30"/>
    <n v="3"/>
    <x v="2"/>
    <n v="33"/>
  </r>
  <r>
    <x v="10"/>
    <d v="2012-03-28T00:00:00"/>
    <x v="30"/>
    <n v="3"/>
    <x v="0"/>
    <n v="6200"/>
  </r>
  <r>
    <x v="4"/>
    <d v="2012-03-28T00:00:00"/>
    <x v="30"/>
    <n v="3"/>
    <x v="0"/>
    <n v="125"/>
  </r>
  <r>
    <x v="10"/>
    <d v="2012-03-28T00:00:00"/>
    <x v="30"/>
    <n v="3"/>
    <x v="1"/>
    <n v="1400"/>
  </r>
  <r>
    <x v="4"/>
    <d v="2012-03-28T00:00:00"/>
    <x v="30"/>
    <n v="3"/>
    <x v="1"/>
    <n v="55"/>
  </r>
  <r>
    <x v="10"/>
    <d v="2012-03-28T00:00:00"/>
    <x v="30"/>
    <n v="3"/>
    <x v="2"/>
    <n v="16700"/>
  </r>
  <r>
    <x v="4"/>
    <d v="2012-03-28T00:00:00"/>
    <x v="30"/>
    <n v="3"/>
    <x v="2"/>
    <n v="1192"/>
  </r>
  <r>
    <x v="5"/>
    <d v="2012-03-29T00:00:00"/>
    <x v="30"/>
    <n v="3"/>
    <x v="0"/>
    <n v="5700"/>
  </r>
  <r>
    <x v="4"/>
    <d v="2012-03-29T00:00:00"/>
    <x v="30"/>
    <n v="3"/>
    <x v="0"/>
    <n v="440"/>
  </r>
  <r>
    <x v="5"/>
    <d v="2012-03-29T00:00:00"/>
    <x v="30"/>
    <n v="3"/>
    <x v="1"/>
    <n v="1700"/>
  </r>
  <r>
    <x v="4"/>
    <d v="2012-03-29T00:00:00"/>
    <x v="30"/>
    <n v="3"/>
    <x v="1"/>
    <n v="12"/>
  </r>
  <r>
    <x v="5"/>
    <d v="2012-03-29T00:00:00"/>
    <x v="30"/>
    <n v="3"/>
    <x v="2"/>
    <n v="8600"/>
  </r>
  <r>
    <x v="4"/>
    <d v="2012-03-29T00:00:00"/>
    <x v="30"/>
    <n v="3"/>
    <x v="2"/>
    <n v="850"/>
  </r>
  <r>
    <x v="4"/>
    <d v="2012-03-30T00:00:00"/>
    <x v="30"/>
    <n v="3"/>
    <x v="0"/>
    <n v="250"/>
  </r>
  <r>
    <x v="4"/>
    <d v="2012-03-30T00:00:00"/>
    <x v="30"/>
    <n v="3"/>
    <x v="1"/>
    <n v="7"/>
  </r>
  <r>
    <x v="4"/>
    <d v="2012-03-30T00:00:00"/>
    <x v="30"/>
    <n v="3"/>
    <x v="2"/>
    <n v="900"/>
  </r>
  <r>
    <x v="13"/>
    <d v="2012-04-02T00:00:00"/>
    <x v="30"/>
    <n v="4"/>
    <x v="0"/>
    <n v="4200"/>
  </r>
  <r>
    <x v="13"/>
    <d v="2012-04-02T00:00:00"/>
    <x v="30"/>
    <n v="4"/>
    <x v="1"/>
    <n v="450"/>
  </r>
  <r>
    <x v="13"/>
    <d v="2012-04-02T00:00:00"/>
    <x v="30"/>
    <n v="4"/>
    <x v="2"/>
    <n v="16800"/>
  </r>
  <r>
    <x v="2"/>
    <d v="2012-04-03T00:00:00"/>
    <x v="30"/>
    <n v="4"/>
    <x v="0"/>
    <n v="4600"/>
  </r>
  <r>
    <x v="2"/>
    <d v="2012-04-03T00:00:00"/>
    <x v="30"/>
    <n v="4"/>
    <x v="1"/>
    <n v="3400"/>
  </r>
  <r>
    <x v="2"/>
    <d v="2012-04-03T00:00:00"/>
    <x v="30"/>
    <n v="4"/>
    <x v="2"/>
    <n v="18300"/>
  </r>
  <r>
    <x v="5"/>
    <d v="2012-04-04T00:00:00"/>
    <x v="30"/>
    <n v="4"/>
    <x v="0"/>
    <n v="5200"/>
  </r>
  <r>
    <x v="5"/>
    <d v="2012-04-04T00:00:00"/>
    <x v="30"/>
    <n v="4"/>
    <x v="1"/>
    <n v="1800"/>
  </r>
  <r>
    <x v="5"/>
    <d v="2012-04-04T00:00:00"/>
    <x v="30"/>
    <n v="4"/>
    <x v="2"/>
    <n v="15900"/>
  </r>
  <r>
    <x v="13"/>
    <d v="2012-04-05T00:00:00"/>
    <x v="30"/>
    <n v="4"/>
    <x v="0"/>
    <n v="6900"/>
  </r>
  <r>
    <x v="13"/>
    <d v="2012-04-05T00:00:00"/>
    <x v="30"/>
    <n v="4"/>
    <x v="1"/>
    <n v="1900"/>
  </r>
  <r>
    <x v="13"/>
    <d v="2012-04-05T00:00:00"/>
    <x v="30"/>
    <n v="4"/>
    <x v="2"/>
    <n v="4600"/>
  </r>
  <r>
    <x v="12"/>
    <d v="2012-04-10T00:00:00"/>
    <x v="30"/>
    <n v="4"/>
    <x v="0"/>
    <n v="6000"/>
  </r>
  <r>
    <x v="12"/>
    <d v="2012-04-10T00:00:00"/>
    <x v="30"/>
    <n v="4"/>
    <x v="1"/>
    <n v="0"/>
  </r>
  <r>
    <x v="12"/>
    <d v="2012-04-10T00:00:00"/>
    <x v="30"/>
    <n v="4"/>
    <x v="2"/>
    <n v="37600"/>
  </r>
  <r>
    <x v="12"/>
    <d v="2012-04-12T00:00:00"/>
    <x v="30"/>
    <n v="4"/>
    <x v="0"/>
    <n v="3200"/>
  </r>
  <r>
    <x v="12"/>
    <d v="2012-04-12T00:00:00"/>
    <x v="30"/>
    <n v="4"/>
    <x v="1"/>
    <n v="0"/>
  </r>
  <r>
    <x v="12"/>
    <d v="2012-04-12T00:00:00"/>
    <x v="30"/>
    <n v="4"/>
    <x v="2"/>
    <n v="17600"/>
  </r>
  <r>
    <x v="17"/>
    <d v="2012-04-17T00:00:00"/>
    <x v="30"/>
    <n v="4"/>
    <x v="0"/>
    <n v="1300"/>
  </r>
  <r>
    <x v="17"/>
    <d v="2012-04-17T00:00:00"/>
    <x v="30"/>
    <n v="4"/>
    <x v="1"/>
    <n v="0"/>
  </r>
  <r>
    <x v="17"/>
    <d v="2012-04-17T00:00:00"/>
    <x v="30"/>
    <n v="4"/>
    <x v="2"/>
    <n v="4200"/>
  </r>
  <r>
    <x v="2"/>
    <d v="2012-04-18T00:00:00"/>
    <x v="30"/>
    <n v="4"/>
    <x v="0"/>
    <n v="4000"/>
  </r>
  <r>
    <x v="2"/>
    <d v="2012-04-18T00:00:00"/>
    <x v="30"/>
    <n v="4"/>
    <x v="1"/>
    <n v="5300"/>
  </r>
  <r>
    <x v="2"/>
    <d v="2012-04-18T00:00:00"/>
    <x v="30"/>
    <n v="4"/>
    <x v="2"/>
    <n v="11200"/>
  </r>
  <r>
    <x v="5"/>
    <d v="2012-04-19T00:00:00"/>
    <x v="30"/>
    <n v="4"/>
    <x v="0"/>
    <n v="4400"/>
  </r>
  <r>
    <x v="5"/>
    <d v="2012-04-19T00:00:00"/>
    <x v="30"/>
    <n v="4"/>
    <x v="1"/>
    <n v="0"/>
  </r>
  <r>
    <x v="5"/>
    <d v="2012-04-19T00:00:00"/>
    <x v="30"/>
    <n v="4"/>
    <x v="2"/>
    <n v="2500"/>
  </r>
  <r>
    <x v="5"/>
    <d v="2012-04-23T00:00:00"/>
    <x v="30"/>
    <n v="4"/>
    <x v="0"/>
    <n v="900"/>
  </r>
  <r>
    <x v="5"/>
    <d v="2012-04-23T00:00:00"/>
    <x v="30"/>
    <n v="4"/>
    <x v="1"/>
    <n v="1100"/>
  </r>
  <r>
    <x v="5"/>
    <d v="2012-04-23T00:00:00"/>
    <x v="30"/>
    <n v="4"/>
    <x v="2"/>
    <n v="2800"/>
  </r>
  <r>
    <x v="1"/>
    <d v="2012-04-24T00:00:00"/>
    <x v="30"/>
    <n v="4"/>
    <x v="0"/>
    <n v="21000"/>
  </r>
  <r>
    <x v="1"/>
    <d v="2012-04-24T00:00:00"/>
    <x v="30"/>
    <n v="4"/>
    <x v="1"/>
    <n v="0"/>
  </r>
  <r>
    <x v="1"/>
    <d v="2012-04-24T00:00:00"/>
    <x v="30"/>
    <n v="4"/>
    <x v="2"/>
    <n v="24000"/>
  </r>
  <r>
    <x v="1"/>
    <d v="2012-04-25T00:00:00"/>
    <x v="30"/>
    <n v="4"/>
    <x v="0"/>
    <n v="6400"/>
  </r>
  <r>
    <x v="1"/>
    <d v="2012-04-25T00:00:00"/>
    <x v="30"/>
    <n v="4"/>
    <x v="1"/>
    <n v="0"/>
  </r>
  <r>
    <x v="1"/>
    <d v="2012-04-25T00:00:00"/>
    <x v="30"/>
    <n v="4"/>
    <x v="2"/>
    <n v="57000"/>
  </r>
  <r>
    <x v="6"/>
    <d v="2012-04-30T00:00:00"/>
    <x v="30"/>
    <n v="4"/>
    <x v="0"/>
    <n v="2200"/>
  </r>
  <r>
    <x v="6"/>
    <d v="2012-04-30T00:00:00"/>
    <x v="30"/>
    <n v="4"/>
    <x v="1"/>
    <n v="200"/>
  </r>
  <r>
    <x v="6"/>
    <d v="2012-04-30T00:00:00"/>
    <x v="30"/>
    <n v="4"/>
    <x v="2"/>
    <n v="7400"/>
  </r>
  <r>
    <x v="10"/>
    <d v="2012-05-01T00:00:00"/>
    <x v="30"/>
    <n v="5"/>
    <x v="0"/>
    <n v="1700"/>
  </r>
  <r>
    <x v="10"/>
    <d v="2012-05-01T00:00:00"/>
    <x v="30"/>
    <n v="5"/>
    <x v="1"/>
    <n v="400"/>
  </r>
  <r>
    <x v="10"/>
    <d v="2012-05-01T00:00:00"/>
    <x v="30"/>
    <n v="5"/>
    <x v="2"/>
    <n v="4900"/>
  </r>
  <r>
    <x v="4"/>
    <d v="2012-05-05T00:00:00"/>
    <x v="30"/>
    <n v="5"/>
    <x v="0"/>
    <n v="16934"/>
  </r>
  <r>
    <x v="4"/>
    <d v="2012-05-05T00:00:00"/>
    <x v="30"/>
    <n v="5"/>
    <x v="1"/>
    <n v="0"/>
  </r>
  <r>
    <x v="4"/>
    <d v="2012-05-05T00:00:00"/>
    <x v="30"/>
    <n v="5"/>
    <x v="2"/>
    <n v="27982"/>
  </r>
  <r>
    <x v="7"/>
    <d v="2012-09-07T00:00:00"/>
    <x v="30"/>
    <n v="9"/>
    <x v="0"/>
    <n v="14930"/>
  </r>
  <r>
    <x v="7"/>
    <d v="2012-09-07T00:00:00"/>
    <x v="30"/>
    <n v="9"/>
    <x v="1"/>
    <n v="0"/>
  </r>
  <r>
    <x v="7"/>
    <d v="2012-09-07T00:00:00"/>
    <x v="30"/>
    <n v="9"/>
    <x v="2"/>
    <n v="11860"/>
  </r>
  <r>
    <x v="7"/>
    <d v="2012-09-14T00:00:00"/>
    <x v="30"/>
    <n v="9"/>
    <x v="0"/>
    <n v="1320"/>
  </r>
  <r>
    <x v="7"/>
    <d v="2012-09-14T00:00:00"/>
    <x v="30"/>
    <n v="9"/>
    <x v="1"/>
    <n v="0"/>
  </r>
  <r>
    <x v="7"/>
    <d v="2012-09-14T00:00:00"/>
    <x v="30"/>
    <n v="9"/>
    <x v="2"/>
    <n v="4550"/>
  </r>
  <r>
    <x v="7"/>
    <d v="2012-09-15T00:00:00"/>
    <x v="30"/>
    <n v="9"/>
    <x v="0"/>
    <n v="1120"/>
  </r>
  <r>
    <x v="7"/>
    <d v="2012-09-15T00:00:00"/>
    <x v="30"/>
    <n v="9"/>
    <x v="1"/>
    <n v="0"/>
  </r>
  <r>
    <x v="7"/>
    <d v="2012-09-15T00:00:00"/>
    <x v="30"/>
    <n v="9"/>
    <x v="2"/>
    <n v="3025"/>
  </r>
  <r>
    <x v="7"/>
    <d v="2012-09-16T00:00:00"/>
    <x v="30"/>
    <n v="9"/>
    <x v="0"/>
    <n v="6535"/>
  </r>
  <r>
    <x v="7"/>
    <d v="2012-09-16T00:00:00"/>
    <x v="30"/>
    <n v="9"/>
    <x v="1"/>
    <n v="0"/>
  </r>
  <r>
    <x v="7"/>
    <d v="2012-09-16T00:00:00"/>
    <x v="30"/>
    <n v="9"/>
    <x v="2"/>
    <n v="4900"/>
  </r>
  <r>
    <x v="7"/>
    <d v="2012-11-02T00:00:00"/>
    <x v="30"/>
    <n v="11"/>
    <x v="0"/>
    <n v="6300"/>
  </r>
  <r>
    <x v="7"/>
    <d v="2012-11-02T00:00:00"/>
    <x v="30"/>
    <n v="11"/>
    <x v="1"/>
    <n v="0"/>
  </r>
  <r>
    <x v="7"/>
    <d v="2012-11-02T00:00:00"/>
    <x v="30"/>
    <n v="11"/>
    <x v="2"/>
    <n v="15495"/>
  </r>
  <r>
    <x v="7"/>
    <d v="2012-11-03T00:00:00"/>
    <x v="30"/>
    <n v="11"/>
    <x v="0"/>
    <n v="5100"/>
  </r>
  <r>
    <x v="7"/>
    <d v="2012-11-03T00:00:00"/>
    <x v="30"/>
    <n v="11"/>
    <x v="1"/>
    <n v="0"/>
  </r>
  <r>
    <x v="7"/>
    <d v="2012-11-03T00:00:00"/>
    <x v="30"/>
    <n v="11"/>
    <x v="2"/>
    <n v="10500"/>
  </r>
  <r>
    <x v="4"/>
    <d v="2012-11-09T00:00:00"/>
    <x v="30"/>
    <n v="11"/>
    <x v="0"/>
    <n v="575"/>
  </r>
  <r>
    <x v="4"/>
    <d v="2012-11-09T00:00:00"/>
    <x v="30"/>
    <n v="11"/>
    <x v="1"/>
    <n v="0"/>
  </r>
  <r>
    <x v="4"/>
    <d v="2012-11-09T00:00:00"/>
    <x v="30"/>
    <n v="11"/>
    <x v="2"/>
    <n v="720"/>
  </r>
  <r>
    <x v="11"/>
    <d v="2012-11-10T00:00:00"/>
    <x v="30"/>
    <n v="11"/>
    <x v="0"/>
    <n v="11400"/>
  </r>
  <r>
    <x v="11"/>
    <d v="2012-11-10T00:00:00"/>
    <x v="30"/>
    <n v="11"/>
    <x v="1"/>
    <n v="0"/>
  </r>
  <r>
    <x v="11"/>
    <d v="2012-11-10T00:00:00"/>
    <x v="30"/>
    <n v="11"/>
    <x v="2"/>
    <n v="4350"/>
  </r>
  <r>
    <x v="11"/>
    <d v="2012-11-11T00:00:00"/>
    <x v="30"/>
    <n v="11"/>
    <x v="0"/>
    <n v="14400"/>
  </r>
  <r>
    <x v="11"/>
    <d v="2012-11-11T00:00:00"/>
    <x v="30"/>
    <n v="11"/>
    <x v="1"/>
    <n v="0"/>
  </r>
  <r>
    <x v="11"/>
    <d v="2012-11-11T00:00:00"/>
    <x v="30"/>
    <n v="11"/>
    <x v="2"/>
    <n v="3750"/>
  </r>
  <r>
    <x v="11"/>
    <d v="2012-11-13T00:00:00"/>
    <x v="30"/>
    <n v="11"/>
    <x v="0"/>
    <n v="4900"/>
  </r>
  <r>
    <x v="11"/>
    <d v="2012-11-13T00:00:00"/>
    <x v="30"/>
    <n v="11"/>
    <x v="1"/>
    <n v="0"/>
  </r>
  <r>
    <x v="11"/>
    <d v="2012-11-13T00:00:00"/>
    <x v="30"/>
    <n v="11"/>
    <x v="2"/>
    <n v="10285"/>
  </r>
  <r>
    <x v="12"/>
    <d v="2013-04-16T00:00:00"/>
    <x v="31"/>
    <n v="4"/>
    <x v="0"/>
    <n v="10500"/>
  </r>
  <r>
    <x v="12"/>
    <d v="2013-04-16T00:00:00"/>
    <x v="31"/>
    <n v="4"/>
    <x v="1"/>
    <n v="0"/>
  </r>
  <r>
    <x v="12"/>
    <d v="2013-04-16T00:00:00"/>
    <x v="31"/>
    <n v="4"/>
    <x v="2"/>
    <n v="1800"/>
  </r>
  <r>
    <x v="10"/>
    <d v="2013-04-20T00:00:00"/>
    <x v="31"/>
    <n v="4"/>
    <x v="0"/>
    <n v="25060"/>
  </r>
  <r>
    <x v="10"/>
    <d v="2013-04-20T00:00:00"/>
    <x v="31"/>
    <n v="4"/>
    <x v="1"/>
    <n v="0"/>
  </r>
  <r>
    <x v="10"/>
    <d v="2013-04-20T00:00:00"/>
    <x v="31"/>
    <n v="4"/>
    <x v="2"/>
    <n v="31325"/>
  </r>
  <r>
    <x v="13"/>
    <d v="2013-04-25T00:00:00"/>
    <x v="31"/>
    <n v="4"/>
    <x v="0"/>
    <n v="24800"/>
  </r>
  <r>
    <x v="13"/>
    <d v="2013-04-25T00:00:00"/>
    <x v="31"/>
    <n v="4"/>
    <x v="1"/>
    <n v="2430"/>
  </r>
  <r>
    <x v="13"/>
    <d v="2013-04-25T00:00:00"/>
    <x v="31"/>
    <n v="4"/>
    <x v="2"/>
    <n v="16750"/>
  </r>
  <r>
    <x v="10"/>
    <d v="2013-04-29T00:00:00"/>
    <x v="31"/>
    <n v="4"/>
    <x v="0"/>
    <n v="15480"/>
  </r>
  <r>
    <x v="10"/>
    <d v="2013-04-29T00:00:00"/>
    <x v="31"/>
    <n v="4"/>
    <x v="1"/>
    <n v="0"/>
  </r>
  <r>
    <x v="10"/>
    <d v="2013-04-29T00:00:00"/>
    <x v="31"/>
    <n v="4"/>
    <x v="2"/>
    <n v="950"/>
  </r>
  <r>
    <x v="6"/>
    <d v="2013-04-30T00:00:00"/>
    <x v="31"/>
    <n v="4"/>
    <x v="0"/>
    <n v="10800"/>
  </r>
  <r>
    <x v="6"/>
    <d v="2013-04-30T00:00:00"/>
    <x v="31"/>
    <n v="4"/>
    <x v="1"/>
    <n v="500"/>
  </r>
  <r>
    <x v="6"/>
    <d v="2013-04-30T00:00:00"/>
    <x v="31"/>
    <n v="4"/>
    <x v="2"/>
    <n v="22300"/>
  </r>
  <r>
    <x v="1"/>
    <d v="2013-05-06T00:00:00"/>
    <x v="31"/>
    <n v="5"/>
    <x v="0"/>
    <n v="12600"/>
  </r>
  <r>
    <x v="1"/>
    <d v="2013-05-06T00:00:00"/>
    <x v="31"/>
    <n v="5"/>
    <x v="1"/>
    <n v="50"/>
  </r>
  <r>
    <x v="1"/>
    <d v="2013-05-06T00:00:00"/>
    <x v="31"/>
    <n v="5"/>
    <x v="2"/>
    <n v="17100"/>
  </r>
  <r>
    <x v="1"/>
    <d v="2013-05-07T00:00:00"/>
    <x v="31"/>
    <n v="5"/>
    <x v="0"/>
    <n v="10600"/>
  </r>
  <r>
    <x v="1"/>
    <d v="2013-05-07T00:00:00"/>
    <x v="31"/>
    <n v="5"/>
    <x v="1"/>
    <n v="0"/>
  </r>
  <r>
    <x v="1"/>
    <d v="2013-05-07T00:00:00"/>
    <x v="31"/>
    <n v="5"/>
    <x v="2"/>
    <n v="17900"/>
  </r>
  <r>
    <x v="2"/>
    <d v="2013-05-08T00:00:00"/>
    <x v="31"/>
    <n v="5"/>
    <x v="0"/>
    <n v="17000"/>
  </r>
  <r>
    <x v="2"/>
    <d v="2013-05-08T00:00:00"/>
    <x v="31"/>
    <n v="5"/>
    <x v="1"/>
    <n v="6300"/>
  </r>
  <r>
    <x v="2"/>
    <d v="2013-05-08T00:00:00"/>
    <x v="31"/>
    <n v="5"/>
    <x v="2"/>
    <n v="20250"/>
  </r>
  <r>
    <x v="2"/>
    <d v="2013-05-09T00:00:00"/>
    <x v="31"/>
    <n v="5"/>
    <x v="0"/>
    <n v="200"/>
  </r>
  <r>
    <x v="2"/>
    <d v="2013-05-09T00:00:00"/>
    <x v="31"/>
    <n v="5"/>
    <x v="1"/>
    <n v="100"/>
  </r>
  <r>
    <x v="2"/>
    <d v="2013-05-09T00:00:00"/>
    <x v="31"/>
    <n v="5"/>
    <x v="2"/>
    <n v="100"/>
  </r>
  <r>
    <x v="12"/>
    <d v="2013-05-13T00:00:00"/>
    <x v="31"/>
    <n v="5"/>
    <x v="0"/>
    <n v="13000"/>
  </r>
  <r>
    <x v="12"/>
    <d v="2013-05-13T00:00:00"/>
    <x v="31"/>
    <n v="5"/>
    <x v="0"/>
    <n v="13000"/>
  </r>
  <r>
    <x v="1"/>
    <d v="2013-05-13T00:00:00"/>
    <x v="31"/>
    <n v="5"/>
    <x v="0"/>
    <n v="2800"/>
  </r>
  <r>
    <x v="12"/>
    <d v="2013-05-13T00:00:00"/>
    <x v="31"/>
    <n v="5"/>
    <x v="1"/>
    <n v="0"/>
  </r>
  <r>
    <x v="12"/>
    <d v="2013-05-13T00:00:00"/>
    <x v="31"/>
    <n v="5"/>
    <x v="1"/>
    <n v="0"/>
  </r>
  <r>
    <x v="1"/>
    <d v="2013-05-13T00:00:00"/>
    <x v="31"/>
    <n v="5"/>
    <x v="1"/>
    <n v="0"/>
  </r>
  <r>
    <x v="12"/>
    <d v="2013-05-13T00:00:00"/>
    <x v="31"/>
    <n v="5"/>
    <x v="2"/>
    <n v="950"/>
  </r>
  <r>
    <x v="12"/>
    <d v="2013-05-13T00:00:00"/>
    <x v="31"/>
    <n v="5"/>
    <x v="2"/>
    <n v="950"/>
  </r>
  <r>
    <x v="1"/>
    <d v="2013-05-13T00:00:00"/>
    <x v="31"/>
    <n v="5"/>
    <x v="2"/>
    <n v="24600"/>
  </r>
  <r>
    <x v="13"/>
    <d v="2013-05-14T00:00:00"/>
    <x v="31"/>
    <n v="5"/>
    <x v="0"/>
    <n v="950"/>
  </r>
  <r>
    <x v="13"/>
    <d v="2013-05-14T00:00:00"/>
    <x v="31"/>
    <n v="5"/>
    <x v="1"/>
    <n v="200"/>
  </r>
  <r>
    <x v="13"/>
    <d v="2013-05-14T00:00:00"/>
    <x v="31"/>
    <n v="5"/>
    <x v="2"/>
    <n v="280"/>
  </r>
  <r>
    <x v="12"/>
    <d v="2013-05-15T00:00:00"/>
    <x v="31"/>
    <n v="5"/>
    <x v="0"/>
    <n v="3000"/>
  </r>
  <r>
    <x v="2"/>
    <d v="2013-05-15T00:00:00"/>
    <x v="31"/>
    <n v="5"/>
    <x v="0"/>
    <n v="19200"/>
  </r>
  <r>
    <x v="12"/>
    <d v="2013-05-15T00:00:00"/>
    <x v="31"/>
    <n v="5"/>
    <x v="1"/>
    <n v="0"/>
  </r>
  <r>
    <x v="2"/>
    <d v="2013-05-15T00:00:00"/>
    <x v="31"/>
    <n v="5"/>
    <x v="1"/>
    <n v="4100"/>
  </r>
  <r>
    <x v="12"/>
    <d v="2013-05-15T00:00:00"/>
    <x v="31"/>
    <n v="5"/>
    <x v="2"/>
    <n v="300"/>
  </r>
  <r>
    <x v="2"/>
    <d v="2013-05-15T00:00:00"/>
    <x v="31"/>
    <n v="5"/>
    <x v="2"/>
    <n v="19350"/>
  </r>
  <r>
    <x v="5"/>
    <d v="2013-05-16T00:00:00"/>
    <x v="31"/>
    <n v="5"/>
    <x v="0"/>
    <n v="48200"/>
  </r>
  <r>
    <x v="5"/>
    <d v="2013-05-16T00:00:00"/>
    <x v="31"/>
    <n v="5"/>
    <x v="1"/>
    <n v="6750"/>
  </r>
  <r>
    <x v="5"/>
    <d v="2013-05-16T00:00:00"/>
    <x v="31"/>
    <n v="5"/>
    <x v="2"/>
    <n v="17100"/>
  </r>
  <r>
    <x v="5"/>
    <d v="2013-05-20T00:00:00"/>
    <x v="31"/>
    <n v="5"/>
    <x v="0"/>
    <n v="52600"/>
  </r>
  <r>
    <x v="14"/>
    <d v="2013-05-20T00:00:00"/>
    <x v="31"/>
    <n v="5"/>
    <x v="0"/>
    <n v="100"/>
  </r>
  <r>
    <x v="5"/>
    <d v="2013-05-20T00:00:00"/>
    <x v="31"/>
    <n v="5"/>
    <x v="1"/>
    <n v="6950"/>
  </r>
  <r>
    <x v="14"/>
    <d v="2013-05-20T00:00:00"/>
    <x v="31"/>
    <n v="5"/>
    <x v="1"/>
    <n v="0"/>
  </r>
  <r>
    <x v="5"/>
    <d v="2013-05-20T00:00:00"/>
    <x v="31"/>
    <n v="5"/>
    <x v="2"/>
    <n v="10800"/>
  </r>
  <r>
    <x v="14"/>
    <d v="2013-05-20T00:00:00"/>
    <x v="31"/>
    <n v="5"/>
    <x v="2"/>
    <n v="600"/>
  </r>
  <r>
    <x v="14"/>
    <d v="2013-05-21T00:00:00"/>
    <x v="31"/>
    <n v="5"/>
    <x v="0"/>
    <n v="4500"/>
  </r>
  <r>
    <x v="14"/>
    <d v="2013-05-21T00:00:00"/>
    <x v="31"/>
    <n v="5"/>
    <x v="1"/>
    <n v="0"/>
  </r>
  <r>
    <x v="14"/>
    <d v="2013-05-21T00:00:00"/>
    <x v="31"/>
    <n v="5"/>
    <x v="2"/>
    <n v="500"/>
  </r>
  <r>
    <x v="4"/>
    <d v="2013-06-03T00:00:00"/>
    <x v="31"/>
    <n v="6"/>
    <x v="0"/>
    <n v="150"/>
  </r>
  <r>
    <x v="4"/>
    <d v="2013-06-03T00:00:00"/>
    <x v="31"/>
    <n v="6"/>
    <x v="1"/>
    <n v="300"/>
  </r>
  <r>
    <x v="4"/>
    <d v="2013-06-03T00:00:00"/>
    <x v="31"/>
    <n v="6"/>
    <x v="2"/>
    <n v="3000"/>
  </r>
  <r>
    <x v="10"/>
    <d v="2013-09-14T00:00:00"/>
    <x v="31"/>
    <n v="9"/>
    <x v="0"/>
    <n v="10"/>
  </r>
  <r>
    <x v="10"/>
    <d v="2013-09-14T00:00:00"/>
    <x v="31"/>
    <n v="9"/>
    <x v="1"/>
    <n v="0"/>
  </r>
  <r>
    <x v="10"/>
    <d v="2013-09-14T00:00:00"/>
    <x v="31"/>
    <n v="9"/>
    <x v="2"/>
    <n v="2890"/>
  </r>
  <r>
    <x v="11"/>
    <d v="2013-09-15T00:00:00"/>
    <x v="31"/>
    <n v="9"/>
    <x v="0"/>
    <n v="3850"/>
  </r>
  <r>
    <x v="11"/>
    <d v="2013-09-15T00:00:00"/>
    <x v="31"/>
    <n v="9"/>
    <x v="1"/>
    <n v="0"/>
  </r>
  <r>
    <x v="11"/>
    <d v="2013-09-15T00:00:00"/>
    <x v="31"/>
    <n v="9"/>
    <x v="2"/>
    <n v="3500"/>
  </r>
  <r>
    <x v="10"/>
    <d v="2013-09-16T00:00:00"/>
    <x v="31"/>
    <n v="9"/>
    <x v="0"/>
    <n v="3350"/>
  </r>
  <r>
    <x v="10"/>
    <d v="2013-09-16T00:00:00"/>
    <x v="31"/>
    <n v="9"/>
    <x v="1"/>
    <n v="0"/>
  </r>
  <r>
    <x v="10"/>
    <d v="2013-09-16T00:00:00"/>
    <x v="31"/>
    <n v="9"/>
    <x v="2"/>
    <n v="3200"/>
  </r>
  <r>
    <x v="12"/>
    <d v="2013-09-24T00:00:00"/>
    <x v="31"/>
    <n v="9"/>
    <x v="0"/>
    <n v="20000"/>
  </r>
  <r>
    <x v="12"/>
    <d v="2013-09-24T00:00:00"/>
    <x v="31"/>
    <n v="9"/>
    <x v="1"/>
    <n v="0"/>
  </r>
  <r>
    <x v="12"/>
    <d v="2013-09-24T00:00:00"/>
    <x v="31"/>
    <n v="9"/>
    <x v="2"/>
    <n v="0"/>
  </r>
  <r>
    <x v="7"/>
    <d v="2013-09-27T00:00:00"/>
    <x v="31"/>
    <n v="9"/>
    <x v="0"/>
    <n v="10210"/>
  </r>
  <r>
    <x v="7"/>
    <d v="2013-09-27T00:00:00"/>
    <x v="31"/>
    <n v="9"/>
    <x v="1"/>
    <n v="0"/>
  </r>
  <r>
    <x v="7"/>
    <d v="2013-09-27T00:00:00"/>
    <x v="31"/>
    <n v="9"/>
    <x v="2"/>
    <n v="6955"/>
  </r>
  <r>
    <x v="7"/>
    <d v="2013-09-28T00:00:00"/>
    <x v="31"/>
    <n v="9"/>
    <x v="0"/>
    <n v="3710"/>
  </r>
  <r>
    <x v="7"/>
    <d v="2013-09-28T00:00:00"/>
    <x v="31"/>
    <n v="9"/>
    <x v="1"/>
    <n v="0"/>
  </r>
  <r>
    <x v="7"/>
    <d v="2013-09-28T00:00:00"/>
    <x v="31"/>
    <n v="9"/>
    <x v="2"/>
    <n v="2520"/>
  </r>
  <r>
    <x v="17"/>
    <d v="2013-10-06T00:00:00"/>
    <x v="31"/>
    <n v="10"/>
    <x v="0"/>
    <n v="1825"/>
  </r>
  <r>
    <x v="17"/>
    <d v="2013-10-06T00:00:00"/>
    <x v="31"/>
    <n v="10"/>
    <x v="1"/>
    <n v="0"/>
  </r>
  <r>
    <x v="17"/>
    <d v="2013-10-06T00:00:00"/>
    <x v="31"/>
    <n v="10"/>
    <x v="2"/>
    <n v="6085"/>
  </r>
  <r>
    <x v="12"/>
    <d v="2013-10-07T00:00:00"/>
    <x v="31"/>
    <n v="10"/>
    <x v="0"/>
    <n v="25000"/>
  </r>
  <r>
    <x v="10"/>
    <d v="2013-10-07T00:00:00"/>
    <x v="31"/>
    <n v="10"/>
    <x v="0"/>
    <n v="1520"/>
  </r>
  <r>
    <x v="12"/>
    <d v="2013-10-07T00:00:00"/>
    <x v="31"/>
    <n v="10"/>
    <x v="1"/>
    <n v="0"/>
  </r>
  <r>
    <x v="10"/>
    <d v="2013-10-07T00:00:00"/>
    <x v="31"/>
    <n v="10"/>
    <x v="1"/>
    <n v="0"/>
  </r>
  <r>
    <x v="12"/>
    <d v="2013-10-07T00:00:00"/>
    <x v="31"/>
    <n v="10"/>
    <x v="2"/>
    <n v="150"/>
  </r>
  <r>
    <x v="10"/>
    <d v="2013-10-07T00:00:00"/>
    <x v="31"/>
    <n v="10"/>
    <x v="2"/>
    <n v="1215"/>
  </r>
  <r>
    <x v="7"/>
    <d v="2013-10-11T00:00:00"/>
    <x v="31"/>
    <n v="10"/>
    <x v="0"/>
    <n v="1245"/>
  </r>
  <r>
    <x v="7"/>
    <d v="2013-10-11T00:00:00"/>
    <x v="31"/>
    <n v="10"/>
    <x v="1"/>
    <n v="0"/>
  </r>
  <r>
    <x v="7"/>
    <d v="2013-10-11T00:00:00"/>
    <x v="31"/>
    <n v="10"/>
    <x v="2"/>
    <n v="415"/>
  </r>
  <r>
    <x v="7"/>
    <d v="2013-10-12T00:00:00"/>
    <x v="31"/>
    <n v="10"/>
    <x v="0"/>
    <n v="1180"/>
  </r>
  <r>
    <x v="7"/>
    <d v="2013-10-12T00:00:00"/>
    <x v="31"/>
    <n v="10"/>
    <x v="1"/>
    <n v="0"/>
  </r>
  <r>
    <x v="7"/>
    <d v="2013-10-12T00:00:00"/>
    <x v="31"/>
    <n v="10"/>
    <x v="2"/>
    <n v="210"/>
  </r>
  <r>
    <x v="10"/>
    <d v="2013-10-13T00:00:00"/>
    <x v="31"/>
    <n v="10"/>
    <x v="0"/>
    <n v="11820"/>
  </r>
  <r>
    <x v="10"/>
    <d v="2013-10-13T00:00:00"/>
    <x v="31"/>
    <n v="10"/>
    <x v="1"/>
    <n v="0"/>
  </r>
  <r>
    <x v="10"/>
    <d v="2013-10-13T00:00:00"/>
    <x v="31"/>
    <n v="10"/>
    <x v="2"/>
    <n v="1385"/>
  </r>
  <r>
    <x v="12"/>
    <d v="2013-10-14T00:00:00"/>
    <x v="31"/>
    <n v="10"/>
    <x v="0"/>
    <n v="350"/>
  </r>
  <r>
    <x v="12"/>
    <d v="2013-10-14T00:00:00"/>
    <x v="31"/>
    <n v="10"/>
    <x v="1"/>
    <n v="0"/>
  </r>
  <r>
    <x v="12"/>
    <d v="2013-10-14T00:00:00"/>
    <x v="31"/>
    <n v="10"/>
    <x v="2"/>
    <n v="50"/>
  </r>
  <r>
    <x v="12"/>
    <d v="2013-10-15T00:00:00"/>
    <x v="31"/>
    <n v="10"/>
    <x v="0"/>
    <n v="3950"/>
  </r>
  <r>
    <x v="12"/>
    <d v="2013-10-15T00:00:00"/>
    <x v="31"/>
    <n v="10"/>
    <x v="1"/>
    <n v="0"/>
  </r>
  <r>
    <x v="12"/>
    <d v="2013-10-15T00:00:00"/>
    <x v="31"/>
    <n v="10"/>
    <x v="2"/>
    <n v="850"/>
  </r>
  <r>
    <x v="4"/>
    <d v="2013-10-28T00:00:00"/>
    <x v="31"/>
    <n v="10"/>
    <x v="0"/>
    <n v="50"/>
  </r>
  <r>
    <x v="4"/>
    <d v="2013-10-28T00:00:00"/>
    <x v="31"/>
    <n v="10"/>
    <x v="1"/>
    <n v="0"/>
  </r>
  <r>
    <x v="4"/>
    <d v="2013-10-28T00:00:00"/>
    <x v="31"/>
    <n v="10"/>
    <x v="2"/>
    <n v="50"/>
  </r>
  <r>
    <x v="14"/>
    <d v="2013-11-05T00:00:00"/>
    <x v="31"/>
    <n v="11"/>
    <x v="0"/>
    <n v="14200"/>
  </r>
  <r>
    <x v="14"/>
    <d v="2013-11-05T00:00:00"/>
    <x v="31"/>
    <n v="11"/>
    <x v="1"/>
    <n v="0"/>
  </r>
  <r>
    <x v="14"/>
    <d v="2013-11-05T00:00:00"/>
    <x v="31"/>
    <n v="11"/>
    <x v="2"/>
    <n v="3200"/>
  </r>
  <r>
    <x v="6"/>
    <d v="2014-04-22T00:00:00"/>
    <x v="32"/>
    <n v="4"/>
    <x v="0"/>
    <n v="5300"/>
  </r>
  <r>
    <x v="6"/>
    <d v="2014-04-22T00:00:00"/>
    <x v="32"/>
    <n v="4"/>
    <x v="1"/>
    <n v="5200"/>
  </r>
  <r>
    <x v="6"/>
    <d v="2014-04-22T00:00:00"/>
    <x v="32"/>
    <n v="4"/>
    <x v="2"/>
    <n v="12600"/>
  </r>
  <r>
    <x v="13"/>
    <d v="2014-04-23T00:00:00"/>
    <x v="32"/>
    <n v="4"/>
    <x v="0"/>
    <n v="4800"/>
  </r>
  <r>
    <x v="13"/>
    <d v="2014-04-23T00:00:00"/>
    <x v="32"/>
    <n v="4"/>
    <x v="1"/>
    <n v="900"/>
  </r>
  <r>
    <x v="13"/>
    <d v="2014-04-23T00:00:00"/>
    <x v="32"/>
    <n v="4"/>
    <x v="2"/>
    <n v="5900"/>
  </r>
  <r>
    <x v="13"/>
    <d v="2014-04-24T00:00:00"/>
    <x v="32"/>
    <n v="4"/>
    <x v="0"/>
    <n v="12400"/>
  </r>
  <r>
    <x v="13"/>
    <d v="2014-04-24T00:00:00"/>
    <x v="32"/>
    <n v="4"/>
    <x v="1"/>
    <n v="1100"/>
  </r>
  <r>
    <x v="13"/>
    <d v="2014-04-24T00:00:00"/>
    <x v="32"/>
    <n v="4"/>
    <x v="2"/>
    <n v="2800"/>
  </r>
  <r>
    <x v="6"/>
    <d v="2014-04-25T00:00:00"/>
    <x v="32"/>
    <n v="4"/>
    <x v="0"/>
    <n v="1100"/>
  </r>
  <r>
    <x v="6"/>
    <d v="2014-04-25T00:00:00"/>
    <x v="32"/>
    <n v="4"/>
    <x v="1"/>
    <n v="550"/>
  </r>
  <r>
    <x v="6"/>
    <d v="2014-04-25T00:00:00"/>
    <x v="32"/>
    <n v="4"/>
    <x v="2"/>
    <n v="2600"/>
  </r>
  <r>
    <x v="2"/>
    <d v="2014-04-30T00:00:00"/>
    <x v="32"/>
    <n v="4"/>
    <x v="0"/>
    <n v="2200"/>
  </r>
  <r>
    <x v="2"/>
    <d v="2014-04-30T00:00:00"/>
    <x v="32"/>
    <n v="4"/>
    <x v="1"/>
    <n v="400"/>
  </r>
  <r>
    <x v="2"/>
    <d v="2014-04-30T00:00:00"/>
    <x v="32"/>
    <n v="4"/>
    <x v="2"/>
    <n v="3700"/>
  </r>
  <r>
    <x v="5"/>
    <d v="2014-05-05T00:00:00"/>
    <x v="32"/>
    <n v="5"/>
    <x v="0"/>
    <n v="14600"/>
  </r>
  <r>
    <x v="5"/>
    <d v="2014-05-05T00:00:00"/>
    <x v="32"/>
    <n v="5"/>
    <x v="1"/>
    <n v="4500"/>
  </r>
  <r>
    <x v="5"/>
    <d v="2014-05-05T00:00:00"/>
    <x v="32"/>
    <n v="5"/>
    <x v="2"/>
    <n v="12200"/>
  </r>
  <r>
    <x v="1"/>
    <d v="2014-05-06T00:00:00"/>
    <x v="32"/>
    <n v="5"/>
    <x v="0"/>
    <n v="300"/>
  </r>
  <r>
    <x v="1"/>
    <d v="2014-05-06T00:00:00"/>
    <x v="32"/>
    <n v="5"/>
    <x v="1"/>
    <n v="0"/>
  </r>
  <r>
    <x v="1"/>
    <d v="2014-05-06T00:00:00"/>
    <x v="32"/>
    <n v="5"/>
    <x v="2"/>
    <n v="2400"/>
  </r>
  <r>
    <x v="5"/>
    <d v="2014-05-08T00:00:00"/>
    <x v="32"/>
    <n v="5"/>
    <x v="0"/>
    <n v="16200"/>
  </r>
  <r>
    <x v="5"/>
    <d v="2014-05-08T00:00:00"/>
    <x v="32"/>
    <n v="5"/>
    <x v="1"/>
    <n v="18900"/>
  </r>
  <r>
    <x v="5"/>
    <d v="2014-05-08T00:00:00"/>
    <x v="32"/>
    <n v="5"/>
    <x v="2"/>
    <n v="4400"/>
  </r>
  <r>
    <x v="4"/>
    <d v="2014-05-10T00:00:00"/>
    <x v="32"/>
    <n v="5"/>
    <x v="0"/>
    <n v="5240"/>
  </r>
  <r>
    <x v="4"/>
    <d v="2014-05-10T00:00:00"/>
    <x v="32"/>
    <n v="5"/>
    <x v="1"/>
    <n v="0"/>
  </r>
  <r>
    <x v="4"/>
    <d v="2014-05-10T00:00:00"/>
    <x v="32"/>
    <n v="5"/>
    <x v="2"/>
    <n v="12685"/>
  </r>
  <r>
    <x v="5"/>
    <d v="2014-05-12T00:00:00"/>
    <x v="32"/>
    <n v="5"/>
    <x v="0"/>
    <n v="500"/>
  </r>
  <r>
    <x v="5"/>
    <d v="2014-05-12T00:00:00"/>
    <x v="32"/>
    <n v="5"/>
    <x v="1"/>
    <n v="12100"/>
  </r>
  <r>
    <x v="5"/>
    <d v="2014-05-12T00:00:00"/>
    <x v="32"/>
    <n v="5"/>
    <x v="2"/>
    <n v="1300"/>
  </r>
  <r>
    <x v="5"/>
    <d v="2014-05-14T00:00:00"/>
    <x v="32"/>
    <n v="5"/>
    <x v="0"/>
    <n v="28800"/>
  </r>
  <r>
    <x v="5"/>
    <d v="2014-05-14T00:00:00"/>
    <x v="32"/>
    <n v="5"/>
    <x v="1"/>
    <n v="7700"/>
  </r>
  <r>
    <x v="5"/>
    <d v="2014-05-14T00:00:00"/>
    <x v="32"/>
    <n v="5"/>
    <x v="2"/>
    <n v="18100"/>
  </r>
  <r>
    <x v="4"/>
    <d v="2014-05-19T00:00:00"/>
    <x v="32"/>
    <n v="5"/>
    <x v="0"/>
    <n v="611"/>
  </r>
  <r>
    <x v="4"/>
    <d v="2014-05-19T00:00:00"/>
    <x v="32"/>
    <n v="5"/>
    <x v="1"/>
    <n v="0"/>
  </r>
  <r>
    <x v="4"/>
    <d v="2014-05-19T00:00:00"/>
    <x v="32"/>
    <n v="5"/>
    <x v="2"/>
    <n v="4606"/>
  </r>
  <r>
    <x v="6"/>
    <d v="2014-05-20T00:00:00"/>
    <x v="32"/>
    <n v="5"/>
    <x v="0"/>
    <n v="6500"/>
  </r>
  <r>
    <x v="4"/>
    <d v="2014-05-20T00:00:00"/>
    <x v="32"/>
    <n v="5"/>
    <x v="0"/>
    <n v="1000"/>
  </r>
  <r>
    <x v="6"/>
    <d v="2014-05-20T00:00:00"/>
    <x v="32"/>
    <n v="5"/>
    <x v="1"/>
    <n v="6600"/>
  </r>
  <r>
    <x v="4"/>
    <d v="2014-05-20T00:00:00"/>
    <x v="32"/>
    <n v="5"/>
    <x v="1"/>
    <n v="0"/>
  </r>
  <r>
    <x v="6"/>
    <d v="2014-05-20T00:00:00"/>
    <x v="32"/>
    <n v="5"/>
    <x v="2"/>
    <n v="15300"/>
  </r>
  <r>
    <x v="4"/>
    <d v="2014-05-20T00:00:00"/>
    <x v="32"/>
    <n v="5"/>
    <x v="2"/>
    <n v="1260"/>
  </r>
  <r>
    <x v="5"/>
    <d v="2014-05-21T00:00:00"/>
    <x v="32"/>
    <n v="5"/>
    <x v="0"/>
    <n v="24800"/>
  </r>
  <r>
    <x v="5"/>
    <d v="2014-05-21T00:00:00"/>
    <x v="32"/>
    <n v="5"/>
    <x v="1"/>
    <n v="14300"/>
  </r>
  <r>
    <x v="5"/>
    <d v="2014-05-21T00:00:00"/>
    <x v="32"/>
    <n v="5"/>
    <x v="2"/>
    <n v="12200"/>
  </r>
  <r>
    <x v="5"/>
    <d v="2014-05-27T00:00:00"/>
    <x v="32"/>
    <n v="5"/>
    <x v="0"/>
    <n v="2100"/>
  </r>
  <r>
    <x v="5"/>
    <d v="2014-05-27T00:00:00"/>
    <x v="32"/>
    <n v="5"/>
    <x v="1"/>
    <n v="3900"/>
  </r>
  <r>
    <x v="5"/>
    <d v="2014-05-27T00:00:00"/>
    <x v="32"/>
    <n v="5"/>
    <x v="2"/>
    <n v="1200"/>
  </r>
  <r>
    <x v="14"/>
    <d v="2014-09-05T00:00:00"/>
    <x v="32"/>
    <n v="9"/>
    <x v="0"/>
    <n v="11640"/>
  </r>
  <r>
    <x v="14"/>
    <d v="2014-09-05T00:00:00"/>
    <x v="32"/>
    <n v="9"/>
    <x v="1"/>
    <n v="0"/>
  </r>
  <r>
    <x v="14"/>
    <d v="2014-09-05T00:00:00"/>
    <x v="32"/>
    <n v="9"/>
    <x v="2"/>
    <n v="2010"/>
  </r>
  <r>
    <x v="14"/>
    <d v="2014-09-06T00:00:00"/>
    <x v="32"/>
    <n v="9"/>
    <x v="0"/>
    <n v="9530"/>
  </r>
  <r>
    <x v="14"/>
    <d v="2014-09-06T00:00:00"/>
    <x v="32"/>
    <n v="9"/>
    <x v="1"/>
    <n v="0"/>
  </r>
  <r>
    <x v="14"/>
    <d v="2014-09-06T00:00:00"/>
    <x v="32"/>
    <n v="9"/>
    <x v="2"/>
    <n v="800"/>
  </r>
  <r>
    <x v="14"/>
    <d v="2014-09-07T00:00:00"/>
    <x v="32"/>
    <n v="9"/>
    <x v="0"/>
    <n v="2670"/>
  </r>
  <r>
    <x v="14"/>
    <d v="2014-09-07T00:00:00"/>
    <x v="32"/>
    <n v="9"/>
    <x v="1"/>
    <n v="0"/>
  </r>
  <r>
    <x v="14"/>
    <d v="2014-09-07T00:00:00"/>
    <x v="32"/>
    <n v="9"/>
    <x v="2"/>
    <n v="2590"/>
  </r>
  <r>
    <x v="10"/>
    <d v="2014-09-13T00:00:00"/>
    <x v="32"/>
    <n v="9"/>
    <x v="0"/>
    <n v="120"/>
  </r>
  <r>
    <x v="10"/>
    <d v="2014-09-13T00:00:00"/>
    <x v="32"/>
    <n v="9"/>
    <x v="1"/>
    <n v="0"/>
  </r>
  <r>
    <x v="10"/>
    <d v="2014-09-13T00:00:00"/>
    <x v="32"/>
    <n v="9"/>
    <x v="2"/>
    <n v="2205"/>
  </r>
  <r>
    <x v="10"/>
    <d v="2014-09-14T00:00:00"/>
    <x v="32"/>
    <n v="9"/>
    <x v="0"/>
    <n v="85"/>
  </r>
  <r>
    <x v="10"/>
    <d v="2014-09-14T00:00:00"/>
    <x v="32"/>
    <n v="9"/>
    <x v="1"/>
    <n v="0"/>
  </r>
  <r>
    <x v="10"/>
    <d v="2014-09-14T00:00:00"/>
    <x v="32"/>
    <n v="9"/>
    <x v="2"/>
    <n v="4200"/>
  </r>
  <r>
    <x v="19"/>
    <d v="2014-09-15T00:00:00"/>
    <x v="32"/>
    <n v="9"/>
    <x v="0"/>
    <n v="281"/>
  </r>
  <r>
    <x v="19"/>
    <d v="2014-09-15T00:00:00"/>
    <x v="32"/>
    <n v="9"/>
    <x v="1"/>
    <n v="0"/>
  </r>
  <r>
    <x v="19"/>
    <d v="2014-09-15T00:00:00"/>
    <x v="32"/>
    <n v="9"/>
    <x v="2"/>
    <n v="3600"/>
  </r>
  <r>
    <x v="11"/>
    <d v="2014-09-27T00:00:00"/>
    <x v="32"/>
    <n v="9"/>
    <x v="0"/>
    <n v="37070"/>
  </r>
  <r>
    <x v="11"/>
    <d v="2014-09-27T00:00:00"/>
    <x v="32"/>
    <n v="9"/>
    <x v="1"/>
    <n v="0"/>
  </r>
  <r>
    <x v="11"/>
    <d v="2014-09-27T00:00:00"/>
    <x v="32"/>
    <n v="9"/>
    <x v="2"/>
    <n v="1970"/>
  </r>
  <r>
    <x v="11"/>
    <d v="2014-10-05T00:00:00"/>
    <x v="32"/>
    <n v="10"/>
    <x v="0"/>
    <n v="15100"/>
  </r>
  <r>
    <x v="11"/>
    <d v="2014-10-05T00:00:00"/>
    <x v="32"/>
    <n v="10"/>
    <x v="1"/>
    <n v="0"/>
  </r>
  <r>
    <x v="11"/>
    <d v="2014-10-05T00:00:00"/>
    <x v="32"/>
    <n v="10"/>
    <x v="2"/>
    <n v="2414"/>
  </r>
  <r>
    <x v="18"/>
    <d v="2014-10-11T00:00:00"/>
    <x v="32"/>
    <n v="10"/>
    <x v="0"/>
    <n v="11900"/>
  </r>
  <r>
    <x v="18"/>
    <d v="2014-10-11T00:00:00"/>
    <x v="32"/>
    <n v="10"/>
    <x v="1"/>
    <n v="8"/>
  </r>
  <r>
    <x v="18"/>
    <d v="2014-10-11T00:00:00"/>
    <x v="32"/>
    <n v="10"/>
    <x v="2"/>
    <n v="860"/>
  </r>
  <r>
    <x v="18"/>
    <d v="2014-10-12T00:00:00"/>
    <x v="32"/>
    <n v="10"/>
    <x v="0"/>
    <n v="5640"/>
  </r>
  <r>
    <x v="18"/>
    <d v="2014-10-12T00:00:00"/>
    <x v="32"/>
    <n v="10"/>
    <x v="1"/>
    <n v="8"/>
  </r>
  <r>
    <x v="18"/>
    <d v="2014-10-12T00:00:00"/>
    <x v="32"/>
    <n v="10"/>
    <x v="2"/>
    <n v="1280"/>
  </r>
  <r>
    <x v="7"/>
    <d v="2014-10-18T00:00:00"/>
    <x v="32"/>
    <n v="10"/>
    <x v="0"/>
    <n v="5300"/>
  </r>
  <r>
    <x v="7"/>
    <d v="2014-10-18T00:00:00"/>
    <x v="32"/>
    <n v="10"/>
    <x v="1"/>
    <n v="0"/>
  </r>
  <r>
    <x v="7"/>
    <d v="2014-10-18T00:00:00"/>
    <x v="32"/>
    <n v="10"/>
    <x v="2"/>
    <n v="950"/>
  </r>
  <r>
    <x v="7"/>
    <d v="2014-10-19T00:00:00"/>
    <x v="32"/>
    <n v="10"/>
    <x v="0"/>
    <n v="1600"/>
  </r>
  <r>
    <x v="7"/>
    <d v="2014-10-19T00:00:00"/>
    <x v="32"/>
    <n v="10"/>
    <x v="1"/>
    <n v="0"/>
  </r>
  <r>
    <x v="7"/>
    <d v="2014-10-19T00:00:00"/>
    <x v="32"/>
    <n v="10"/>
    <x v="2"/>
    <n v="125"/>
  </r>
  <r>
    <x v="7"/>
    <d v="2014-10-20T00:00:00"/>
    <x v="32"/>
    <n v="10"/>
    <x v="0"/>
    <n v="4450"/>
  </r>
  <r>
    <x v="7"/>
    <d v="2014-10-20T00:00:00"/>
    <x v="32"/>
    <n v="10"/>
    <x v="1"/>
    <n v="0"/>
  </r>
  <r>
    <x v="7"/>
    <d v="2014-10-20T00:00:00"/>
    <x v="32"/>
    <n v="10"/>
    <x v="2"/>
    <n v="16050"/>
  </r>
  <r>
    <x v="10"/>
    <d v="2014-11-01T00:00:00"/>
    <x v="32"/>
    <n v="11"/>
    <x v="0"/>
    <n v="5360"/>
  </r>
  <r>
    <x v="10"/>
    <d v="2014-11-01T00:00:00"/>
    <x v="32"/>
    <n v="11"/>
    <x v="1"/>
    <n v="0"/>
  </r>
  <r>
    <x v="10"/>
    <d v="2014-11-01T00:00:00"/>
    <x v="32"/>
    <n v="11"/>
    <x v="2"/>
    <n v="35000"/>
  </r>
  <r>
    <x v="10"/>
    <d v="2014-11-03T00:00:00"/>
    <x v="32"/>
    <n v="11"/>
    <x v="0"/>
    <n v="1150"/>
  </r>
  <r>
    <x v="10"/>
    <d v="2014-11-03T00:00:00"/>
    <x v="32"/>
    <n v="11"/>
    <x v="1"/>
    <n v="0"/>
  </r>
  <r>
    <x v="10"/>
    <d v="2014-11-03T00:00:00"/>
    <x v="32"/>
    <n v="11"/>
    <x v="2"/>
    <n v="25523"/>
  </r>
  <r>
    <x v="13"/>
    <d v="2015-04-14T00:00:00"/>
    <x v="33"/>
    <n v="4"/>
    <x v="0"/>
    <n v="4200"/>
  </r>
  <r>
    <x v="13"/>
    <d v="2015-04-14T00:00:00"/>
    <x v="33"/>
    <n v="4"/>
    <x v="1"/>
    <n v="250"/>
  </r>
  <r>
    <x v="13"/>
    <d v="2015-04-14T00:00:00"/>
    <x v="33"/>
    <n v="4"/>
    <x v="2"/>
    <n v="5500"/>
  </r>
  <r>
    <x v="13"/>
    <d v="2015-04-15T00:00:00"/>
    <x v="33"/>
    <n v="4"/>
    <x v="0"/>
    <n v="19200"/>
  </r>
  <r>
    <x v="13"/>
    <d v="2015-04-15T00:00:00"/>
    <x v="33"/>
    <n v="4"/>
    <x v="1"/>
    <n v="300"/>
  </r>
  <r>
    <x v="13"/>
    <d v="2015-04-15T00:00:00"/>
    <x v="33"/>
    <n v="4"/>
    <x v="2"/>
    <n v="11500"/>
  </r>
  <r>
    <x v="1"/>
    <d v="2015-04-22T00:00:00"/>
    <x v="33"/>
    <n v="4"/>
    <x v="0"/>
    <n v="6100"/>
  </r>
  <r>
    <x v="1"/>
    <d v="2015-04-22T00:00:00"/>
    <x v="33"/>
    <n v="4"/>
    <x v="1"/>
    <n v="0"/>
  </r>
  <r>
    <x v="1"/>
    <d v="2015-04-22T00:00:00"/>
    <x v="33"/>
    <n v="4"/>
    <x v="2"/>
    <n v="800"/>
  </r>
  <r>
    <x v="1"/>
    <d v="2015-04-23T00:00:00"/>
    <x v="33"/>
    <n v="4"/>
    <x v="0"/>
    <n v="1100"/>
  </r>
  <r>
    <x v="1"/>
    <d v="2015-04-23T00:00:00"/>
    <x v="33"/>
    <n v="4"/>
    <x v="1"/>
    <n v="0"/>
  </r>
  <r>
    <x v="1"/>
    <d v="2015-04-23T00:00:00"/>
    <x v="33"/>
    <n v="4"/>
    <x v="2"/>
    <n v="400"/>
  </r>
  <r>
    <x v="5"/>
    <d v="2015-04-27T00:00:00"/>
    <x v="33"/>
    <n v="4"/>
    <x v="0"/>
    <n v="13100"/>
  </r>
  <r>
    <x v="5"/>
    <d v="2015-04-27T00:00:00"/>
    <x v="33"/>
    <n v="4"/>
    <x v="1"/>
    <n v="250"/>
  </r>
  <r>
    <x v="5"/>
    <d v="2015-04-27T00:00:00"/>
    <x v="33"/>
    <n v="4"/>
    <x v="2"/>
    <n v="350"/>
  </r>
  <r>
    <x v="2"/>
    <d v="2015-04-28T00:00:00"/>
    <x v="33"/>
    <n v="4"/>
    <x v="0"/>
    <n v="12300"/>
  </r>
  <r>
    <x v="2"/>
    <d v="2015-04-28T00:00:00"/>
    <x v="33"/>
    <n v="4"/>
    <x v="1"/>
    <n v="26100"/>
  </r>
  <r>
    <x v="2"/>
    <d v="2015-04-28T00:00:00"/>
    <x v="33"/>
    <n v="4"/>
    <x v="2"/>
    <n v="19200"/>
  </r>
  <r>
    <x v="5"/>
    <d v="2015-04-30T00:00:00"/>
    <x v="33"/>
    <n v="4"/>
    <x v="0"/>
    <n v="2500"/>
  </r>
  <r>
    <x v="5"/>
    <d v="2015-04-30T00:00:00"/>
    <x v="33"/>
    <n v="4"/>
    <x v="1"/>
    <n v="150"/>
  </r>
  <r>
    <x v="5"/>
    <d v="2015-04-30T00:00:00"/>
    <x v="33"/>
    <n v="4"/>
    <x v="2"/>
    <n v="9100"/>
  </r>
  <r>
    <x v="4"/>
    <d v="2015-05-04T00:00:00"/>
    <x v="33"/>
    <n v="5"/>
    <x v="0"/>
    <n v="18815"/>
  </r>
  <r>
    <x v="5"/>
    <d v="2015-05-04T00:00:00"/>
    <x v="33"/>
    <n v="5"/>
    <x v="0"/>
    <n v="1700"/>
  </r>
  <r>
    <x v="4"/>
    <d v="2015-05-04T00:00:00"/>
    <x v="33"/>
    <n v="5"/>
    <x v="1"/>
    <n v="35030"/>
  </r>
  <r>
    <x v="5"/>
    <d v="2015-05-04T00:00:00"/>
    <x v="33"/>
    <n v="5"/>
    <x v="1"/>
    <n v="0"/>
  </r>
  <r>
    <x v="4"/>
    <d v="2015-05-04T00:00:00"/>
    <x v="33"/>
    <n v="5"/>
    <x v="2"/>
    <n v="1285"/>
  </r>
  <r>
    <x v="5"/>
    <d v="2015-05-04T00:00:00"/>
    <x v="33"/>
    <n v="5"/>
    <x v="2"/>
    <n v="300"/>
  </r>
  <r>
    <x v="2"/>
    <d v="2015-05-05T00:00:00"/>
    <x v="33"/>
    <n v="5"/>
    <x v="0"/>
    <n v="8200"/>
  </r>
  <r>
    <x v="2"/>
    <d v="2015-05-05T00:00:00"/>
    <x v="33"/>
    <n v="5"/>
    <x v="1"/>
    <n v="9800"/>
  </r>
  <r>
    <x v="2"/>
    <d v="2015-05-05T00:00:00"/>
    <x v="33"/>
    <n v="5"/>
    <x v="2"/>
    <n v="4900"/>
  </r>
  <r>
    <x v="2"/>
    <d v="2015-05-06T00:00:00"/>
    <x v="33"/>
    <n v="5"/>
    <x v="0"/>
    <n v="6100"/>
  </r>
  <r>
    <x v="2"/>
    <d v="2015-05-06T00:00:00"/>
    <x v="33"/>
    <n v="5"/>
    <x v="1"/>
    <n v="1100"/>
  </r>
  <r>
    <x v="2"/>
    <d v="2015-05-06T00:00:00"/>
    <x v="33"/>
    <n v="5"/>
    <x v="2"/>
    <n v="8200"/>
  </r>
  <r>
    <x v="2"/>
    <d v="2015-05-12T00:00:00"/>
    <x v="33"/>
    <n v="5"/>
    <x v="0"/>
    <n v="50"/>
  </r>
  <r>
    <x v="2"/>
    <d v="2015-05-12T00:00:00"/>
    <x v="33"/>
    <n v="5"/>
    <x v="1"/>
    <n v="100"/>
  </r>
  <r>
    <x v="2"/>
    <d v="2015-05-12T00:00:00"/>
    <x v="33"/>
    <n v="5"/>
    <x v="2"/>
    <n v="100"/>
  </r>
  <r>
    <x v="1"/>
    <d v="2015-05-13T00:00:00"/>
    <x v="33"/>
    <n v="5"/>
    <x v="0"/>
    <n v="2200"/>
  </r>
  <r>
    <x v="1"/>
    <d v="2015-05-13T00:00:00"/>
    <x v="33"/>
    <n v="5"/>
    <x v="1"/>
    <n v="0"/>
  </r>
  <r>
    <x v="1"/>
    <d v="2015-05-13T00:00:00"/>
    <x v="33"/>
    <n v="5"/>
    <x v="2"/>
    <n v="6100"/>
  </r>
  <r>
    <x v="1"/>
    <d v="2015-05-14T00:00:00"/>
    <x v="33"/>
    <n v="5"/>
    <x v="0"/>
    <n v="4100"/>
  </r>
  <r>
    <x v="1"/>
    <d v="2015-05-14T00:00:00"/>
    <x v="33"/>
    <n v="5"/>
    <x v="1"/>
    <n v="0"/>
  </r>
  <r>
    <x v="1"/>
    <d v="2015-05-14T00:00:00"/>
    <x v="33"/>
    <n v="5"/>
    <x v="2"/>
    <n v="11300"/>
  </r>
  <r>
    <x v="1"/>
    <d v="2015-05-18T00:00:00"/>
    <x v="33"/>
    <n v="5"/>
    <x v="0"/>
    <n v="7200"/>
  </r>
  <r>
    <x v="1"/>
    <d v="2015-05-18T00:00:00"/>
    <x v="33"/>
    <n v="5"/>
    <x v="1"/>
    <n v="0"/>
  </r>
  <r>
    <x v="1"/>
    <d v="2015-05-18T00:00:00"/>
    <x v="33"/>
    <n v="5"/>
    <x v="2"/>
    <n v="4100"/>
  </r>
  <r>
    <x v="6"/>
    <d v="2015-05-19T00:00:00"/>
    <x v="33"/>
    <n v="5"/>
    <x v="0"/>
    <n v="2100"/>
  </r>
  <r>
    <x v="6"/>
    <d v="2015-05-19T00:00:00"/>
    <x v="33"/>
    <n v="5"/>
    <x v="1"/>
    <n v="2950"/>
  </r>
  <r>
    <x v="6"/>
    <d v="2015-05-19T00:00:00"/>
    <x v="33"/>
    <n v="5"/>
    <x v="2"/>
    <n v="11800"/>
  </r>
  <r>
    <x v="1"/>
    <d v="2015-05-20T00:00:00"/>
    <x v="33"/>
    <n v="5"/>
    <x v="0"/>
    <n v="100"/>
  </r>
  <r>
    <x v="1"/>
    <d v="2015-05-20T00:00:00"/>
    <x v="33"/>
    <n v="5"/>
    <x v="1"/>
    <n v="0"/>
  </r>
  <r>
    <x v="1"/>
    <d v="2015-05-20T00:00:00"/>
    <x v="33"/>
    <n v="5"/>
    <x v="2"/>
    <n v="5100"/>
  </r>
  <r>
    <x v="1"/>
    <d v="2015-05-26T00:00:00"/>
    <x v="33"/>
    <n v="5"/>
    <x v="0"/>
    <n v="1100"/>
  </r>
  <r>
    <x v="1"/>
    <d v="2015-05-26T00:00:00"/>
    <x v="33"/>
    <n v="5"/>
    <x v="1"/>
    <n v="0"/>
  </r>
  <r>
    <x v="1"/>
    <d v="2015-05-26T00:00:00"/>
    <x v="33"/>
    <n v="5"/>
    <x v="2"/>
    <n v="400"/>
  </r>
  <r>
    <x v="1"/>
    <d v="2015-05-27T00:00:00"/>
    <x v="33"/>
    <n v="5"/>
    <x v="0"/>
    <n v="1600"/>
  </r>
  <r>
    <x v="1"/>
    <d v="2015-05-27T00:00:00"/>
    <x v="33"/>
    <n v="5"/>
    <x v="1"/>
    <n v="0"/>
  </r>
  <r>
    <x v="1"/>
    <d v="2015-05-27T00:00:00"/>
    <x v="33"/>
    <n v="5"/>
    <x v="2"/>
    <n v="200"/>
  </r>
  <r>
    <x v="12"/>
    <d v="2015-09-11T00:00:00"/>
    <x v="33"/>
    <n v="9"/>
    <x v="0"/>
    <n v="14975"/>
  </r>
  <r>
    <x v="12"/>
    <d v="2015-09-11T00:00:00"/>
    <x v="33"/>
    <n v="9"/>
    <x v="1"/>
    <n v="0"/>
  </r>
  <r>
    <x v="12"/>
    <d v="2015-09-11T00:00:00"/>
    <x v="33"/>
    <n v="9"/>
    <x v="2"/>
    <n v="11470"/>
  </r>
  <r>
    <x v="12"/>
    <d v="2015-09-12T00:00:00"/>
    <x v="33"/>
    <n v="9"/>
    <x v="0"/>
    <n v="13200"/>
  </r>
  <r>
    <x v="12"/>
    <d v="2015-09-12T00:00:00"/>
    <x v="33"/>
    <n v="9"/>
    <x v="1"/>
    <n v="0"/>
  </r>
  <r>
    <x v="12"/>
    <d v="2015-09-12T00:00:00"/>
    <x v="33"/>
    <n v="9"/>
    <x v="2"/>
    <n v="3200"/>
  </r>
  <r>
    <x v="14"/>
    <d v="2015-09-20T00:00:00"/>
    <x v="33"/>
    <n v="9"/>
    <x v="0"/>
    <n v="5350"/>
  </r>
  <r>
    <x v="14"/>
    <d v="2015-09-20T00:00:00"/>
    <x v="33"/>
    <n v="9"/>
    <x v="1"/>
    <n v="0"/>
  </r>
  <r>
    <x v="14"/>
    <d v="2015-09-20T00:00:00"/>
    <x v="33"/>
    <n v="9"/>
    <x v="2"/>
    <n v="1190"/>
  </r>
  <r>
    <x v="14"/>
    <d v="2015-09-21T00:00:00"/>
    <x v="33"/>
    <n v="9"/>
    <x v="0"/>
    <n v="20720"/>
  </r>
  <r>
    <x v="14"/>
    <d v="2015-09-21T00:00:00"/>
    <x v="33"/>
    <n v="9"/>
    <x v="1"/>
    <n v="0"/>
  </r>
  <r>
    <x v="14"/>
    <d v="2015-09-21T00:00:00"/>
    <x v="33"/>
    <n v="9"/>
    <x v="2"/>
    <n v="915"/>
  </r>
  <r>
    <x v="11"/>
    <d v="2015-10-02T00:00:00"/>
    <x v="33"/>
    <n v="10"/>
    <x v="0"/>
    <n v="14200"/>
  </r>
  <r>
    <x v="11"/>
    <d v="2015-10-02T00:00:00"/>
    <x v="33"/>
    <n v="10"/>
    <x v="1"/>
    <n v="0"/>
  </r>
  <r>
    <x v="11"/>
    <d v="2015-10-02T00:00:00"/>
    <x v="33"/>
    <n v="10"/>
    <x v="2"/>
    <n v="1480"/>
  </r>
  <r>
    <x v="11"/>
    <d v="2015-10-03T00:00:00"/>
    <x v="33"/>
    <n v="10"/>
    <x v="0"/>
    <n v="12550"/>
  </r>
  <r>
    <x v="11"/>
    <d v="2015-10-03T00:00:00"/>
    <x v="33"/>
    <n v="10"/>
    <x v="1"/>
    <n v="0"/>
  </r>
  <r>
    <x v="11"/>
    <d v="2015-10-03T00:00:00"/>
    <x v="33"/>
    <n v="10"/>
    <x v="2"/>
    <n v="2450"/>
  </r>
  <r>
    <x v="12"/>
    <d v="2015-10-04T00:00:00"/>
    <x v="33"/>
    <n v="10"/>
    <x v="0"/>
    <n v="7050"/>
  </r>
  <r>
    <x v="12"/>
    <d v="2015-10-04T00:00:00"/>
    <x v="33"/>
    <n v="10"/>
    <x v="1"/>
    <n v="0"/>
  </r>
  <r>
    <x v="12"/>
    <d v="2015-10-04T00:00:00"/>
    <x v="33"/>
    <n v="10"/>
    <x v="2"/>
    <n v="2830"/>
  </r>
  <r>
    <x v="10"/>
    <d v="2015-10-06T00:00:00"/>
    <x v="33"/>
    <n v="10"/>
    <x v="0"/>
    <n v="9867"/>
  </r>
  <r>
    <x v="10"/>
    <d v="2015-10-06T00:00:00"/>
    <x v="33"/>
    <n v="10"/>
    <x v="1"/>
    <n v="0"/>
  </r>
  <r>
    <x v="10"/>
    <d v="2015-10-06T00:00:00"/>
    <x v="33"/>
    <n v="10"/>
    <x v="2"/>
    <n v="11000"/>
  </r>
  <r>
    <x v="10"/>
    <d v="2015-10-07T00:00:00"/>
    <x v="33"/>
    <n v="10"/>
    <x v="0"/>
    <n v="9867"/>
  </r>
  <r>
    <x v="10"/>
    <d v="2015-10-07T00:00:00"/>
    <x v="33"/>
    <n v="10"/>
    <x v="1"/>
    <n v="0"/>
  </r>
  <r>
    <x v="10"/>
    <d v="2015-10-07T00:00:00"/>
    <x v="33"/>
    <n v="10"/>
    <x v="2"/>
    <n v="11000"/>
  </r>
  <r>
    <x v="19"/>
    <d v="2015-10-08T00:00:00"/>
    <x v="33"/>
    <n v="10"/>
    <x v="0"/>
    <n v="9867"/>
  </r>
  <r>
    <x v="19"/>
    <d v="2015-10-08T00:00:00"/>
    <x v="33"/>
    <n v="10"/>
    <x v="1"/>
    <n v="0"/>
  </r>
  <r>
    <x v="19"/>
    <d v="2015-10-08T00:00:00"/>
    <x v="33"/>
    <n v="10"/>
    <x v="2"/>
    <n v="11000"/>
  </r>
  <r>
    <x v="14"/>
    <d v="2015-10-10T00:00:00"/>
    <x v="33"/>
    <n v="10"/>
    <x v="0"/>
    <n v="14665"/>
  </r>
  <r>
    <x v="14"/>
    <d v="2015-10-10T00:00:00"/>
    <x v="33"/>
    <n v="10"/>
    <x v="1"/>
    <n v="0"/>
  </r>
  <r>
    <x v="14"/>
    <d v="2015-10-10T00:00:00"/>
    <x v="33"/>
    <n v="10"/>
    <x v="2"/>
    <n v="3300"/>
  </r>
  <r>
    <x v="14"/>
    <d v="2015-10-11T00:00:00"/>
    <x v="33"/>
    <n v="10"/>
    <x v="0"/>
    <n v="935"/>
  </r>
  <r>
    <x v="14"/>
    <d v="2015-10-11T00:00:00"/>
    <x v="33"/>
    <n v="10"/>
    <x v="1"/>
    <n v="0"/>
  </r>
  <r>
    <x v="14"/>
    <d v="2015-10-11T00:00:00"/>
    <x v="33"/>
    <n v="10"/>
    <x v="2"/>
    <n v="3320"/>
  </r>
  <r>
    <x v="7"/>
    <d v="2015-10-13T00:00:00"/>
    <x v="33"/>
    <n v="10"/>
    <x v="0"/>
    <n v="8500"/>
  </r>
  <r>
    <x v="7"/>
    <d v="2015-10-13T00:00:00"/>
    <x v="33"/>
    <n v="10"/>
    <x v="1"/>
    <n v="0"/>
  </r>
  <r>
    <x v="7"/>
    <d v="2015-10-13T00:00:00"/>
    <x v="33"/>
    <n v="10"/>
    <x v="2"/>
    <n v="1050"/>
  </r>
  <r>
    <x v="7"/>
    <d v="2015-10-14T00:00:00"/>
    <x v="33"/>
    <n v="10"/>
    <x v="0"/>
    <n v="8500"/>
  </r>
  <r>
    <x v="7"/>
    <d v="2015-10-14T00:00:00"/>
    <x v="33"/>
    <n v="10"/>
    <x v="1"/>
    <n v="0"/>
  </r>
  <r>
    <x v="7"/>
    <d v="2015-10-14T00:00:00"/>
    <x v="33"/>
    <n v="10"/>
    <x v="2"/>
    <n v="1050"/>
  </r>
  <r>
    <x v="4"/>
    <d v="2015-10-17T00:00:00"/>
    <x v="33"/>
    <n v="10"/>
    <x v="0"/>
    <n v="1450"/>
  </r>
  <r>
    <x v="4"/>
    <d v="2015-10-17T00:00:00"/>
    <x v="33"/>
    <n v="10"/>
    <x v="1"/>
    <n v="96"/>
  </r>
  <r>
    <x v="4"/>
    <d v="2015-10-17T00:00:00"/>
    <x v="33"/>
    <n v="10"/>
    <x v="2"/>
    <n v="200"/>
  </r>
  <r>
    <x v="18"/>
    <d v="2015-10-18T00:00:00"/>
    <x v="33"/>
    <n v="10"/>
    <x v="0"/>
    <n v="4900"/>
  </r>
  <r>
    <x v="18"/>
    <d v="2015-10-18T00:00:00"/>
    <x v="33"/>
    <n v="10"/>
    <x v="1"/>
    <n v="18"/>
  </r>
  <r>
    <x v="18"/>
    <d v="2015-10-18T00:00:00"/>
    <x v="33"/>
    <n v="10"/>
    <x v="2"/>
    <n v="1986"/>
  </r>
  <r>
    <x v="18"/>
    <d v="2015-10-19T00:00:00"/>
    <x v="33"/>
    <n v="10"/>
    <x v="0"/>
    <n v="900"/>
  </r>
  <r>
    <x v="18"/>
    <d v="2015-10-19T00:00:00"/>
    <x v="33"/>
    <n v="10"/>
    <x v="1"/>
    <n v="9"/>
  </r>
  <r>
    <x v="18"/>
    <d v="2015-10-19T00:00:00"/>
    <x v="33"/>
    <n v="10"/>
    <x v="2"/>
    <n v="310"/>
  </r>
  <r>
    <x v="4"/>
    <d v="2015-10-20T00:00:00"/>
    <x v="33"/>
    <n v="10"/>
    <x v="0"/>
    <n v="340"/>
  </r>
  <r>
    <x v="4"/>
    <d v="2015-10-20T00:00:00"/>
    <x v="33"/>
    <n v="10"/>
    <x v="1"/>
    <n v="81"/>
  </r>
  <r>
    <x v="4"/>
    <d v="2015-10-20T00:00:00"/>
    <x v="33"/>
    <n v="10"/>
    <x v="2"/>
    <n v="340"/>
  </r>
  <r>
    <x v="6"/>
    <d v="2015-10-23T00:00:00"/>
    <x v="33"/>
    <n v="10"/>
    <x v="0"/>
    <n v="13470"/>
  </r>
  <r>
    <x v="6"/>
    <d v="2015-10-23T00:00:00"/>
    <x v="33"/>
    <n v="10"/>
    <x v="1"/>
    <n v="1000"/>
  </r>
  <r>
    <x v="6"/>
    <d v="2015-10-23T00:00:00"/>
    <x v="33"/>
    <n v="10"/>
    <x v="2"/>
    <n v="4790"/>
  </r>
  <r>
    <x v="1"/>
    <d v="2015-10-25T00:00:00"/>
    <x v="33"/>
    <n v="10"/>
    <x v="0"/>
    <n v="19200"/>
  </r>
  <r>
    <x v="1"/>
    <d v="2015-10-25T00:00:00"/>
    <x v="33"/>
    <n v="10"/>
    <x v="1"/>
    <n v="0"/>
  </r>
  <r>
    <x v="1"/>
    <d v="2015-10-25T00:00:00"/>
    <x v="33"/>
    <n v="10"/>
    <x v="2"/>
    <n v="1000"/>
  </r>
  <r>
    <x v="5"/>
    <d v="2016-04-19T00:00:00"/>
    <x v="34"/>
    <n v="4"/>
    <x v="0"/>
    <n v="3100"/>
  </r>
  <r>
    <x v="5"/>
    <d v="2016-04-19T00:00:00"/>
    <x v="34"/>
    <n v="4"/>
    <x v="1"/>
    <n v="400"/>
  </r>
  <r>
    <x v="5"/>
    <d v="2016-04-19T00:00:00"/>
    <x v="34"/>
    <n v="4"/>
    <x v="2"/>
    <n v="6200"/>
  </r>
  <r>
    <x v="2"/>
    <d v="2016-04-26T00:00:00"/>
    <x v="34"/>
    <n v="4"/>
    <x v="0"/>
    <n v="20600"/>
  </r>
  <r>
    <x v="2"/>
    <d v="2016-04-26T00:00:00"/>
    <x v="34"/>
    <n v="4"/>
    <x v="1"/>
    <n v="4600"/>
  </r>
  <r>
    <x v="2"/>
    <d v="2016-04-26T00:00:00"/>
    <x v="34"/>
    <n v="4"/>
    <x v="2"/>
    <n v="4200"/>
  </r>
  <r>
    <x v="13"/>
    <d v="2016-05-03T00:00:00"/>
    <x v="34"/>
    <n v="5"/>
    <x v="0"/>
    <n v="150"/>
  </r>
  <r>
    <x v="13"/>
    <d v="2016-05-03T00:00:00"/>
    <x v="34"/>
    <n v="5"/>
    <x v="1"/>
    <n v="50"/>
  </r>
  <r>
    <x v="13"/>
    <d v="2016-05-03T00:00:00"/>
    <x v="34"/>
    <n v="5"/>
    <x v="2"/>
    <n v="350"/>
  </r>
  <r>
    <x v="1"/>
    <d v="2016-05-05T00:00:00"/>
    <x v="34"/>
    <n v="5"/>
    <x v="0"/>
    <n v="26700"/>
  </r>
  <r>
    <x v="1"/>
    <d v="2016-05-05T00:00:00"/>
    <x v="34"/>
    <n v="5"/>
    <x v="1"/>
    <n v="0"/>
  </r>
  <r>
    <x v="1"/>
    <d v="2016-05-05T00:00:00"/>
    <x v="34"/>
    <n v="5"/>
    <x v="2"/>
    <n v="6900"/>
  </r>
  <r>
    <x v="1"/>
    <d v="2016-05-06T00:00:00"/>
    <x v="34"/>
    <n v="5"/>
    <x v="0"/>
    <n v="31200"/>
  </r>
  <r>
    <x v="1"/>
    <d v="2016-05-06T00:00:00"/>
    <x v="34"/>
    <n v="5"/>
    <x v="1"/>
    <n v="0"/>
  </r>
  <r>
    <x v="1"/>
    <d v="2016-05-06T00:00:00"/>
    <x v="34"/>
    <n v="5"/>
    <x v="2"/>
    <n v="13600"/>
  </r>
  <r>
    <x v="4"/>
    <d v="2016-05-08T00:00:00"/>
    <x v="34"/>
    <n v="5"/>
    <x v="0"/>
    <n v="15661"/>
  </r>
  <r>
    <x v="4"/>
    <d v="2016-05-08T00:00:00"/>
    <x v="34"/>
    <n v="5"/>
    <x v="1"/>
    <n v="3050"/>
  </r>
  <r>
    <x v="4"/>
    <d v="2016-05-08T00:00:00"/>
    <x v="34"/>
    <n v="5"/>
    <x v="2"/>
    <n v="14540"/>
  </r>
  <r>
    <x v="12"/>
    <d v="2016-05-09T00:00:00"/>
    <x v="34"/>
    <n v="5"/>
    <x v="0"/>
    <n v="2667"/>
  </r>
  <r>
    <x v="12"/>
    <d v="2016-05-09T00:00:00"/>
    <x v="34"/>
    <n v="5"/>
    <x v="1"/>
    <n v="30000"/>
  </r>
  <r>
    <x v="12"/>
    <d v="2016-05-09T00:00:00"/>
    <x v="34"/>
    <n v="5"/>
    <x v="2"/>
    <n v="334"/>
  </r>
  <r>
    <x v="12"/>
    <d v="2016-05-10T00:00:00"/>
    <x v="34"/>
    <n v="5"/>
    <x v="0"/>
    <n v="2667"/>
  </r>
  <r>
    <x v="12"/>
    <d v="2016-05-10T00:00:00"/>
    <x v="34"/>
    <n v="5"/>
    <x v="1"/>
    <n v="30000"/>
  </r>
  <r>
    <x v="12"/>
    <d v="2016-05-10T00:00:00"/>
    <x v="34"/>
    <n v="5"/>
    <x v="2"/>
    <n v="334"/>
  </r>
  <r>
    <x v="2"/>
    <d v="2016-05-11T00:00:00"/>
    <x v="34"/>
    <n v="5"/>
    <x v="0"/>
    <n v="5900"/>
  </r>
  <r>
    <x v="12"/>
    <d v="2016-05-11T00:00:00"/>
    <x v="34"/>
    <n v="5"/>
    <x v="0"/>
    <n v="2667"/>
  </r>
  <r>
    <x v="2"/>
    <d v="2016-05-11T00:00:00"/>
    <x v="34"/>
    <n v="5"/>
    <x v="1"/>
    <n v="3900"/>
  </r>
  <r>
    <x v="12"/>
    <d v="2016-05-11T00:00:00"/>
    <x v="34"/>
    <n v="5"/>
    <x v="1"/>
    <n v="30000"/>
  </r>
  <r>
    <x v="2"/>
    <d v="2016-05-11T00:00:00"/>
    <x v="34"/>
    <n v="5"/>
    <x v="2"/>
    <n v="1100"/>
  </r>
  <r>
    <x v="12"/>
    <d v="2016-05-11T00:00:00"/>
    <x v="34"/>
    <n v="5"/>
    <x v="2"/>
    <n v="334"/>
  </r>
  <r>
    <x v="1"/>
    <d v="2016-05-12T00:00:00"/>
    <x v="34"/>
    <n v="5"/>
    <x v="0"/>
    <n v="10900"/>
  </r>
  <r>
    <x v="1"/>
    <d v="2016-05-12T00:00:00"/>
    <x v="34"/>
    <n v="5"/>
    <x v="1"/>
    <n v="0"/>
  </r>
  <r>
    <x v="1"/>
    <d v="2016-05-12T00:00:00"/>
    <x v="34"/>
    <n v="5"/>
    <x v="2"/>
    <n v="12400"/>
  </r>
  <r>
    <x v="2"/>
    <d v="2016-05-15T00:00:00"/>
    <x v="34"/>
    <n v="5"/>
    <x v="0"/>
    <n v="12200"/>
  </r>
  <r>
    <x v="2"/>
    <d v="2016-05-15T00:00:00"/>
    <x v="34"/>
    <n v="5"/>
    <x v="1"/>
    <n v="100"/>
  </r>
  <r>
    <x v="2"/>
    <d v="2016-05-15T00:00:00"/>
    <x v="34"/>
    <n v="5"/>
    <x v="2"/>
    <n v="500"/>
  </r>
  <r>
    <x v="1"/>
    <d v="2016-05-17T00:00:00"/>
    <x v="34"/>
    <n v="5"/>
    <x v="0"/>
    <n v="13200"/>
  </r>
  <r>
    <x v="1"/>
    <d v="2016-05-17T00:00:00"/>
    <x v="34"/>
    <n v="5"/>
    <x v="1"/>
    <n v="0"/>
  </r>
  <r>
    <x v="1"/>
    <d v="2016-05-17T00:00:00"/>
    <x v="34"/>
    <n v="5"/>
    <x v="2"/>
    <n v="2700"/>
  </r>
  <r>
    <x v="13"/>
    <d v="2016-05-18T00:00:00"/>
    <x v="34"/>
    <n v="5"/>
    <x v="0"/>
    <n v="58700"/>
  </r>
  <r>
    <x v="13"/>
    <d v="2016-05-18T00:00:00"/>
    <x v="34"/>
    <n v="5"/>
    <x v="1"/>
    <n v="100"/>
  </r>
  <r>
    <x v="13"/>
    <d v="2016-05-18T00:00:00"/>
    <x v="34"/>
    <n v="5"/>
    <x v="2"/>
    <n v="1900"/>
  </r>
  <r>
    <x v="13"/>
    <d v="2016-05-20T00:00:00"/>
    <x v="34"/>
    <n v="5"/>
    <x v="0"/>
    <n v="13100"/>
  </r>
  <r>
    <x v="13"/>
    <d v="2016-05-20T00:00:00"/>
    <x v="34"/>
    <n v="5"/>
    <x v="1"/>
    <n v="0"/>
  </r>
  <r>
    <x v="13"/>
    <d v="2016-05-20T00:00:00"/>
    <x v="34"/>
    <n v="5"/>
    <x v="2"/>
    <n v="450"/>
  </r>
  <r>
    <x v="1"/>
    <d v="2016-05-22T00:00:00"/>
    <x v="34"/>
    <n v="5"/>
    <x v="0"/>
    <n v="16800"/>
  </r>
  <r>
    <x v="1"/>
    <d v="2016-05-22T00:00:00"/>
    <x v="34"/>
    <n v="5"/>
    <x v="1"/>
    <n v="100"/>
  </r>
  <r>
    <x v="1"/>
    <d v="2016-05-22T00:00:00"/>
    <x v="34"/>
    <n v="5"/>
    <x v="2"/>
    <n v="1900"/>
  </r>
  <r>
    <x v="13"/>
    <d v="2016-06-03T00:00:00"/>
    <x v="34"/>
    <n v="6"/>
    <x v="0"/>
    <n v="400"/>
  </r>
  <r>
    <x v="13"/>
    <d v="2016-06-03T00:00:00"/>
    <x v="34"/>
    <n v="6"/>
    <x v="1"/>
    <n v="0"/>
  </r>
  <r>
    <x v="13"/>
    <d v="2016-06-03T00:00:00"/>
    <x v="34"/>
    <n v="6"/>
    <x v="2"/>
    <n v="1100"/>
  </r>
  <r>
    <x v="12"/>
    <d v="2016-09-12T00:00:00"/>
    <x v="34"/>
    <n v="9"/>
    <x v="0"/>
    <n v="3000"/>
  </r>
  <r>
    <x v="12"/>
    <d v="2016-09-12T00:00:00"/>
    <x v="34"/>
    <n v="9"/>
    <x v="1"/>
    <n v="0"/>
  </r>
  <r>
    <x v="12"/>
    <d v="2016-09-12T00:00:00"/>
    <x v="34"/>
    <n v="9"/>
    <x v="2"/>
    <n v="21000"/>
  </r>
  <r>
    <x v="12"/>
    <d v="2016-09-14T00:00:00"/>
    <x v="34"/>
    <n v="9"/>
    <x v="0"/>
    <n v="3000"/>
  </r>
  <r>
    <x v="12"/>
    <d v="2016-09-14T00:00:00"/>
    <x v="34"/>
    <n v="9"/>
    <x v="1"/>
    <n v="0"/>
  </r>
  <r>
    <x v="12"/>
    <d v="2016-09-14T00:00:00"/>
    <x v="34"/>
    <n v="9"/>
    <x v="2"/>
    <n v="21000"/>
  </r>
  <r>
    <x v="14"/>
    <d v="2016-09-18T00:00:00"/>
    <x v="34"/>
    <n v="9"/>
    <x v="0"/>
    <n v="15290"/>
  </r>
  <r>
    <x v="14"/>
    <d v="2016-09-18T00:00:00"/>
    <x v="34"/>
    <n v="9"/>
    <x v="1"/>
    <n v="0"/>
  </r>
  <r>
    <x v="14"/>
    <d v="2016-09-18T00:00:00"/>
    <x v="34"/>
    <n v="9"/>
    <x v="2"/>
    <n v="5700"/>
  </r>
  <r>
    <x v="14"/>
    <d v="2016-10-01T00:00:00"/>
    <x v="34"/>
    <n v="10"/>
    <x v="0"/>
    <n v="3400"/>
  </r>
  <r>
    <x v="14"/>
    <d v="2016-10-01T00:00:00"/>
    <x v="34"/>
    <n v="10"/>
    <x v="1"/>
    <n v="0"/>
  </r>
  <r>
    <x v="14"/>
    <d v="2016-10-01T00:00:00"/>
    <x v="34"/>
    <n v="10"/>
    <x v="2"/>
    <n v="4000"/>
  </r>
  <r>
    <x v="14"/>
    <d v="2016-10-02T00:00:00"/>
    <x v="34"/>
    <n v="10"/>
    <x v="0"/>
    <n v="13285"/>
  </r>
  <r>
    <x v="14"/>
    <d v="2016-10-02T00:00:00"/>
    <x v="34"/>
    <n v="10"/>
    <x v="1"/>
    <n v="0"/>
  </r>
  <r>
    <x v="14"/>
    <d v="2016-10-02T00:00:00"/>
    <x v="34"/>
    <n v="10"/>
    <x v="2"/>
    <n v="2053"/>
  </r>
  <r>
    <x v="11"/>
    <d v="2016-10-16T00:00:00"/>
    <x v="34"/>
    <n v="10"/>
    <x v="0"/>
    <n v="12360"/>
  </r>
  <r>
    <x v="11"/>
    <d v="2016-10-16T00:00:00"/>
    <x v="34"/>
    <n v="10"/>
    <x v="1"/>
    <n v="0"/>
  </r>
  <r>
    <x v="11"/>
    <d v="2016-10-16T00:00:00"/>
    <x v="34"/>
    <n v="10"/>
    <x v="2"/>
    <n v="685"/>
  </r>
  <r>
    <x v="11"/>
    <d v="2016-10-17T00:00:00"/>
    <x v="34"/>
    <n v="10"/>
    <x v="0"/>
    <n v="6750"/>
  </r>
  <r>
    <x v="11"/>
    <d v="2016-10-17T00:00:00"/>
    <x v="34"/>
    <n v="10"/>
    <x v="1"/>
    <n v="0"/>
  </r>
  <r>
    <x v="11"/>
    <d v="2016-10-17T00:00:00"/>
    <x v="34"/>
    <n v="10"/>
    <x v="2"/>
    <n v="800"/>
  </r>
  <r>
    <x v="14"/>
    <d v="2016-10-19T00:00:00"/>
    <x v="34"/>
    <n v="10"/>
    <x v="0"/>
    <n v="9160"/>
  </r>
  <r>
    <x v="14"/>
    <d v="2016-10-19T00:00:00"/>
    <x v="34"/>
    <n v="10"/>
    <x v="1"/>
    <n v="0"/>
  </r>
  <r>
    <x v="14"/>
    <d v="2016-10-19T00:00:00"/>
    <x v="34"/>
    <n v="10"/>
    <x v="2"/>
    <n v="510"/>
  </r>
  <r>
    <x v="14"/>
    <d v="2016-10-20T00:00:00"/>
    <x v="34"/>
    <n v="10"/>
    <x v="0"/>
    <n v="4900"/>
  </r>
  <r>
    <x v="14"/>
    <d v="2016-10-20T00:00:00"/>
    <x v="34"/>
    <n v="10"/>
    <x v="1"/>
    <n v="0"/>
  </r>
  <r>
    <x v="14"/>
    <d v="2016-10-20T00:00:00"/>
    <x v="34"/>
    <n v="10"/>
    <x v="2"/>
    <n v="475"/>
  </r>
  <r>
    <x v="18"/>
    <d v="2016-10-29T00:00:00"/>
    <x v="34"/>
    <n v="10"/>
    <x v="0"/>
    <n v="5675"/>
  </r>
  <r>
    <x v="18"/>
    <d v="2016-10-29T00:00:00"/>
    <x v="34"/>
    <n v="10"/>
    <x v="1"/>
    <n v="0"/>
  </r>
  <r>
    <x v="18"/>
    <d v="2016-10-29T00:00:00"/>
    <x v="34"/>
    <n v="10"/>
    <x v="2"/>
    <n v="650"/>
  </r>
  <r>
    <x v="18"/>
    <d v="2016-10-30T00:00:00"/>
    <x v="34"/>
    <n v="10"/>
    <x v="0"/>
    <n v="2410"/>
  </r>
  <r>
    <x v="18"/>
    <d v="2016-10-30T00:00:00"/>
    <x v="34"/>
    <n v="10"/>
    <x v="1"/>
    <n v="4"/>
  </r>
  <r>
    <x v="18"/>
    <d v="2016-10-30T00:00:00"/>
    <x v="34"/>
    <n v="10"/>
    <x v="2"/>
    <n v="260"/>
  </r>
  <r>
    <x v="11"/>
    <d v="2016-10-31T00:00:00"/>
    <x v="34"/>
    <n v="10"/>
    <x v="0"/>
    <n v="2175"/>
  </r>
  <r>
    <x v="11"/>
    <d v="2016-10-31T00:00:00"/>
    <x v="34"/>
    <n v="10"/>
    <x v="1"/>
    <n v="0"/>
  </r>
  <r>
    <x v="11"/>
    <d v="2016-10-31T00:00:00"/>
    <x v="34"/>
    <n v="10"/>
    <x v="2"/>
    <n v="1050"/>
  </r>
  <r>
    <x v="11"/>
    <d v="2016-11-01T00:00:00"/>
    <x v="34"/>
    <n v="11"/>
    <x v="0"/>
    <n v="18140"/>
  </r>
  <r>
    <x v="11"/>
    <d v="2016-11-01T00:00:00"/>
    <x v="34"/>
    <n v="11"/>
    <x v="1"/>
    <n v="0"/>
  </r>
  <r>
    <x v="11"/>
    <d v="2016-11-01T00:00:00"/>
    <x v="34"/>
    <n v="11"/>
    <x v="2"/>
    <n v="169"/>
  </r>
  <r>
    <x v="4"/>
    <d v="2016-11-12T00:00:00"/>
    <x v="34"/>
    <n v="11"/>
    <x v="0"/>
    <n v="11"/>
  </r>
  <r>
    <x v="4"/>
    <d v="2016-11-12T00:00:00"/>
    <x v="34"/>
    <n v="11"/>
    <x v="1"/>
    <n v="12"/>
  </r>
  <r>
    <x v="4"/>
    <d v="2016-11-12T00:00:00"/>
    <x v="34"/>
    <n v="11"/>
    <x v="2"/>
    <n v="21"/>
  </r>
  <r>
    <x v="4"/>
    <d v="2016-11-13T00:00:00"/>
    <x v="34"/>
    <n v="11"/>
    <x v="0"/>
    <n v="337"/>
  </r>
  <r>
    <x v="4"/>
    <d v="2016-11-13T00:00:00"/>
    <x v="34"/>
    <n v="11"/>
    <x v="1"/>
    <n v="218"/>
  </r>
  <r>
    <x v="4"/>
    <d v="2016-11-13T00:00:00"/>
    <x v="34"/>
    <n v="11"/>
    <x v="2"/>
    <n v="404"/>
  </r>
  <r>
    <x v="4"/>
    <d v="2016-11-14T00:00:00"/>
    <x v="34"/>
    <n v="11"/>
    <x v="0"/>
    <n v="300"/>
  </r>
  <r>
    <x v="4"/>
    <d v="2016-11-14T00:00:00"/>
    <x v="34"/>
    <n v="11"/>
    <x v="1"/>
    <n v="65"/>
  </r>
  <r>
    <x v="4"/>
    <d v="2016-11-14T00:00:00"/>
    <x v="34"/>
    <n v="11"/>
    <x v="2"/>
    <n v="625"/>
  </r>
  <r>
    <x v="11"/>
    <d v="2017-04-25T00:00:00"/>
    <x v="35"/>
    <n v="4"/>
    <x v="0"/>
    <n v="600"/>
  </r>
  <r>
    <x v="11"/>
    <d v="2017-04-25T00:00:00"/>
    <x v="35"/>
    <n v="4"/>
    <x v="1"/>
    <n v="0"/>
  </r>
  <r>
    <x v="11"/>
    <d v="2017-04-25T00:00:00"/>
    <x v="35"/>
    <n v="4"/>
    <x v="2"/>
    <n v="850"/>
  </r>
  <r>
    <x v="13"/>
    <d v="2017-04-26T00:00:00"/>
    <x v="35"/>
    <n v="4"/>
    <x v="0"/>
    <n v="14200"/>
  </r>
  <r>
    <x v="13"/>
    <d v="2017-04-26T00:00:00"/>
    <x v="35"/>
    <n v="4"/>
    <x v="1"/>
    <n v="200"/>
  </r>
  <r>
    <x v="13"/>
    <d v="2017-04-26T00:00:00"/>
    <x v="35"/>
    <n v="4"/>
    <x v="2"/>
    <n v="1300"/>
  </r>
  <r>
    <x v="13"/>
    <d v="2017-04-27T00:00:00"/>
    <x v="35"/>
    <n v="4"/>
    <x v="0"/>
    <n v="6200"/>
  </r>
  <r>
    <x v="13"/>
    <d v="2017-04-27T00:00:00"/>
    <x v="35"/>
    <n v="4"/>
    <x v="1"/>
    <n v="100"/>
  </r>
  <r>
    <x v="13"/>
    <d v="2017-04-27T00:00:00"/>
    <x v="35"/>
    <n v="4"/>
    <x v="2"/>
    <n v="4400"/>
  </r>
  <r>
    <x v="1"/>
    <d v="2017-05-02T00:00:00"/>
    <x v="35"/>
    <n v="5"/>
    <x v="0"/>
    <n v="7400"/>
  </r>
  <r>
    <x v="1"/>
    <d v="2017-05-02T00:00:00"/>
    <x v="35"/>
    <n v="5"/>
    <x v="1"/>
    <n v="0"/>
  </r>
  <r>
    <x v="1"/>
    <d v="2017-05-02T00:00:00"/>
    <x v="35"/>
    <n v="5"/>
    <x v="2"/>
    <n v="2200"/>
  </r>
  <r>
    <x v="4"/>
    <d v="2017-05-07T00:00:00"/>
    <x v="35"/>
    <n v="5"/>
    <x v="0"/>
    <n v="10900"/>
  </r>
  <r>
    <x v="4"/>
    <d v="2017-05-07T00:00:00"/>
    <x v="35"/>
    <n v="5"/>
    <x v="1"/>
    <n v="2000"/>
  </r>
  <r>
    <x v="4"/>
    <d v="2017-05-07T00:00:00"/>
    <x v="35"/>
    <n v="5"/>
    <x v="2"/>
    <n v="9600"/>
  </r>
  <r>
    <x v="11"/>
    <d v="2017-05-08T00:00:00"/>
    <x v="35"/>
    <n v="5"/>
    <x v="0"/>
    <n v="2200"/>
  </r>
  <r>
    <x v="11"/>
    <d v="2017-05-08T00:00:00"/>
    <x v="35"/>
    <n v="5"/>
    <x v="1"/>
    <n v="0"/>
  </r>
  <r>
    <x v="11"/>
    <d v="2017-05-08T00:00:00"/>
    <x v="35"/>
    <n v="5"/>
    <x v="2"/>
    <n v="2500"/>
  </r>
  <r>
    <x v="4"/>
    <d v="2017-05-09T00:00:00"/>
    <x v="35"/>
    <n v="5"/>
    <x v="0"/>
    <n v="3900"/>
  </r>
  <r>
    <x v="1"/>
    <d v="2017-05-09T00:00:00"/>
    <x v="35"/>
    <n v="5"/>
    <x v="0"/>
    <n v="21300"/>
  </r>
  <r>
    <x v="4"/>
    <d v="2017-05-09T00:00:00"/>
    <x v="35"/>
    <n v="5"/>
    <x v="1"/>
    <n v="950"/>
  </r>
  <r>
    <x v="1"/>
    <d v="2017-05-09T00:00:00"/>
    <x v="35"/>
    <n v="5"/>
    <x v="1"/>
    <n v="0"/>
  </r>
  <r>
    <x v="4"/>
    <d v="2017-05-09T00:00:00"/>
    <x v="35"/>
    <n v="5"/>
    <x v="2"/>
    <n v="1700"/>
  </r>
  <r>
    <x v="1"/>
    <d v="2017-05-09T00:00:00"/>
    <x v="35"/>
    <n v="5"/>
    <x v="2"/>
    <n v="10100"/>
  </r>
  <r>
    <x v="2"/>
    <d v="2017-05-10T00:00:00"/>
    <x v="35"/>
    <n v="5"/>
    <x v="0"/>
    <n v="1300"/>
  </r>
  <r>
    <x v="2"/>
    <d v="2017-05-10T00:00:00"/>
    <x v="35"/>
    <n v="5"/>
    <x v="1"/>
    <n v="100"/>
  </r>
  <r>
    <x v="2"/>
    <d v="2017-05-10T00:00:00"/>
    <x v="35"/>
    <n v="5"/>
    <x v="2"/>
    <n v="2200"/>
  </r>
  <r>
    <x v="1"/>
    <d v="2017-05-11T00:00:00"/>
    <x v="35"/>
    <n v="5"/>
    <x v="0"/>
    <n v="10200"/>
  </r>
  <r>
    <x v="1"/>
    <d v="2017-05-11T00:00:00"/>
    <x v="35"/>
    <n v="5"/>
    <x v="1"/>
    <n v="0"/>
  </r>
  <r>
    <x v="1"/>
    <d v="2017-05-11T00:00:00"/>
    <x v="35"/>
    <n v="5"/>
    <x v="2"/>
    <n v="14700"/>
  </r>
  <r>
    <x v="1"/>
    <d v="2017-05-12T00:00:00"/>
    <x v="35"/>
    <n v="5"/>
    <x v="0"/>
    <n v="5300"/>
  </r>
  <r>
    <x v="1"/>
    <d v="2017-05-12T00:00:00"/>
    <x v="35"/>
    <n v="5"/>
    <x v="1"/>
    <n v="0"/>
  </r>
  <r>
    <x v="1"/>
    <d v="2017-05-12T00:00:00"/>
    <x v="35"/>
    <n v="5"/>
    <x v="2"/>
    <n v="11800"/>
  </r>
  <r>
    <x v="2"/>
    <d v="2017-05-17T00:00:00"/>
    <x v="35"/>
    <n v="5"/>
    <x v="0"/>
    <n v="1100"/>
  </r>
  <r>
    <x v="13"/>
    <d v="2017-05-17T00:00:00"/>
    <x v="35"/>
    <n v="5"/>
    <x v="0"/>
    <n v="10700"/>
  </r>
  <r>
    <x v="2"/>
    <d v="2017-05-17T00:00:00"/>
    <x v="35"/>
    <n v="5"/>
    <x v="1"/>
    <n v="150"/>
  </r>
  <r>
    <x v="13"/>
    <d v="2017-05-17T00:00:00"/>
    <x v="35"/>
    <n v="5"/>
    <x v="1"/>
    <n v="50"/>
  </r>
  <r>
    <x v="2"/>
    <d v="2017-05-17T00:00:00"/>
    <x v="35"/>
    <n v="5"/>
    <x v="2"/>
    <n v="2600"/>
  </r>
  <r>
    <x v="13"/>
    <d v="2017-05-17T00:00:00"/>
    <x v="35"/>
    <n v="5"/>
    <x v="2"/>
    <n v="3700"/>
  </r>
  <r>
    <x v="14"/>
    <d v="2017-09-30T00:00:00"/>
    <x v="35"/>
    <n v="9"/>
    <x v="0"/>
    <n v="2500"/>
  </r>
  <r>
    <x v="14"/>
    <d v="2017-09-30T00:00:00"/>
    <x v="35"/>
    <n v="9"/>
    <x v="1"/>
    <n v="0"/>
  </r>
  <r>
    <x v="14"/>
    <d v="2017-09-30T00:00:00"/>
    <x v="35"/>
    <n v="9"/>
    <x v="2"/>
    <n v="800"/>
  </r>
  <r>
    <x v="14"/>
    <d v="2017-10-01T00:00:00"/>
    <x v="35"/>
    <n v="10"/>
    <x v="0"/>
    <n v="3900"/>
  </r>
  <r>
    <x v="14"/>
    <d v="2017-10-01T00:00:00"/>
    <x v="35"/>
    <n v="10"/>
    <x v="1"/>
    <n v="0"/>
  </r>
  <r>
    <x v="14"/>
    <d v="2017-10-01T00:00:00"/>
    <x v="35"/>
    <n v="10"/>
    <x v="2"/>
    <n v="900"/>
  </r>
  <r>
    <x v="14"/>
    <d v="2017-10-02T00:00:00"/>
    <x v="35"/>
    <n v="10"/>
    <x v="0"/>
    <n v="7500"/>
  </r>
  <r>
    <x v="14"/>
    <d v="2017-10-02T00:00:00"/>
    <x v="35"/>
    <n v="10"/>
    <x v="1"/>
    <n v="0"/>
  </r>
  <r>
    <x v="14"/>
    <d v="2017-10-02T00:00:00"/>
    <x v="35"/>
    <n v="10"/>
    <x v="2"/>
    <n v="1008"/>
  </r>
  <r>
    <x v="18"/>
    <d v="2017-10-28T00:00:00"/>
    <x v="35"/>
    <n v="10"/>
    <x v="0"/>
    <n v="12719"/>
  </r>
  <r>
    <x v="18"/>
    <d v="2017-10-28T00:00:00"/>
    <x v="35"/>
    <n v="10"/>
    <x v="1"/>
    <n v="70"/>
  </r>
  <r>
    <x v="18"/>
    <d v="2017-10-28T00:00:00"/>
    <x v="35"/>
    <n v="10"/>
    <x v="2"/>
    <n v="3200"/>
  </r>
  <r>
    <x v="18"/>
    <d v="2017-10-29T00:00:00"/>
    <x v="35"/>
    <n v="10"/>
    <x v="0"/>
    <n v="1928"/>
  </r>
  <r>
    <x v="18"/>
    <d v="2017-10-29T00:00:00"/>
    <x v="35"/>
    <n v="10"/>
    <x v="1"/>
    <n v="10"/>
  </r>
  <r>
    <x v="18"/>
    <d v="2017-10-29T00:00:00"/>
    <x v="35"/>
    <n v="10"/>
    <x v="2"/>
    <n v="3682"/>
  </r>
  <r>
    <x v="4"/>
    <d v="2017-11-04T00:00:00"/>
    <x v="35"/>
    <n v="11"/>
    <x v="0"/>
    <n v="12794"/>
  </r>
  <r>
    <x v="4"/>
    <d v="2017-11-04T00:00:00"/>
    <x v="35"/>
    <n v="11"/>
    <x v="1"/>
    <n v="3598"/>
  </r>
  <r>
    <x v="4"/>
    <d v="2017-11-04T00:00:00"/>
    <x v="35"/>
    <n v="11"/>
    <x v="2"/>
    <n v="240"/>
  </r>
  <r>
    <x v="4"/>
    <d v="2017-11-05T00:00:00"/>
    <x v="35"/>
    <n v="11"/>
    <x v="0"/>
    <n v="36"/>
  </r>
  <r>
    <x v="4"/>
    <d v="2017-11-05T00:00:00"/>
    <x v="35"/>
    <n v="11"/>
    <x v="1"/>
    <n v="15"/>
  </r>
  <r>
    <x v="4"/>
    <d v="2017-11-05T00:00:00"/>
    <x v="35"/>
    <n v="11"/>
    <x v="2"/>
    <n v="10"/>
  </r>
  <r>
    <x v="4"/>
    <d v="2018-05-06T00:00:00"/>
    <x v="36"/>
    <n v="5"/>
    <x v="0"/>
    <n v="15215"/>
  </r>
  <r>
    <x v="4"/>
    <d v="2018-05-06T00:00:00"/>
    <x v="36"/>
    <n v="5"/>
    <x v="1"/>
    <n v="830"/>
  </r>
  <r>
    <x v="4"/>
    <d v="2018-05-06T00:00:00"/>
    <x v="36"/>
    <n v="5"/>
    <x v="2"/>
    <n v="3850"/>
  </r>
  <r>
    <x v="10"/>
    <d v="2018-09-23T00:00:00"/>
    <x v="36"/>
    <n v="9"/>
    <x v="0"/>
    <n v="1665"/>
  </r>
  <r>
    <x v="10"/>
    <d v="2018-09-23T00:00:00"/>
    <x v="36"/>
    <n v="9"/>
    <x v="1"/>
    <n v="0"/>
  </r>
  <r>
    <x v="10"/>
    <d v="2018-09-23T00:00:00"/>
    <x v="36"/>
    <n v="9"/>
    <x v="2"/>
    <n v="1830"/>
  </r>
  <r>
    <x v="10"/>
    <d v="2018-09-26T00:00:00"/>
    <x v="36"/>
    <n v="9"/>
    <x v="0"/>
    <n v="4650"/>
  </r>
  <r>
    <x v="10"/>
    <d v="2018-09-26T00:00:00"/>
    <x v="36"/>
    <n v="9"/>
    <x v="1"/>
    <n v="0"/>
  </r>
  <r>
    <x v="10"/>
    <d v="2018-09-26T00:00:00"/>
    <x v="36"/>
    <n v="9"/>
    <x v="2"/>
    <n v="0"/>
  </r>
  <r>
    <x v="19"/>
    <d v="2018-09-24T00:00:00"/>
    <x v="36"/>
    <n v="9"/>
    <x v="0"/>
    <n v="21030"/>
  </r>
  <r>
    <x v="19"/>
    <d v="2018-09-24T00:00:00"/>
    <x v="36"/>
    <n v="9"/>
    <x v="1"/>
    <n v="0"/>
  </r>
  <r>
    <x v="19"/>
    <d v="2018-09-24T00:00:00"/>
    <x v="36"/>
    <n v="9"/>
    <x v="2"/>
    <n v="3670"/>
  </r>
  <r>
    <x v="14"/>
    <d v="2018-09-09T00:00:00"/>
    <x v="36"/>
    <n v="9"/>
    <x v="0"/>
    <n v="2650"/>
  </r>
  <r>
    <x v="14"/>
    <d v="2018-09-09T00:00:00"/>
    <x v="36"/>
    <n v="9"/>
    <x v="1"/>
    <n v="0"/>
  </r>
  <r>
    <x v="14"/>
    <d v="2018-09-09T00:00:00"/>
    <x v="36"/>
    <n v="9"/>
    <x v="2"/>
    <n v="1050"/>
  </r>
  <r>
    <x v="14"/>
    <d v="2018-09-10T00:00:00"/>
    <x v="36"/>
    <n v="9"/>
    <x v="0"/>
    <n v="11750"/>
  </r>
  <r>
    <x v="14"/>
    <d v="2018-09-10T00:00:00"/>
    <x v="36"/>
    <n v="9"/>
    <x v="1"/>
    <n v="0"/>
  </r>
  <r>
    <x v="14"/>
    <d v="2018-09-10T00:00:00"/>
    <x v="36"/>
    <n v="9"/>
    <x v="2"/>
    <n v="400"/>
  </r>
  <r>
    <x v="12"/>
    <d v="2018-10-06T00:00:00"/>
    <x v="36"/>
    <n v="10"/>
    <x v="0"/>
    <n v="24700"/>
  </r>
  <r>
    <x v="12"/>
    <d v="2018-10-06T00:00:00"/>
    <x v="36"/>
    <n v="10"/>
    <x v="1"/>
    <n v="0"/>
  </r>
  <r>
    <x v="12"/>
    <d v="2018-10-06T00:00:00"/>
    <x v="36"/>
    <n v="10"/>
    <x v="2"/>
    <n v="2300"/>
  </r>
  <r>
    <x v="12"/>
    <d v="2018-10-10T00:00:00"/>
    <x v="36"/>
    <n v="10"/>
    <x v="0"/>
    <n v="400"/>
  </r>
  <r>
    <x v="12"/>
    <d v="2018-10-10T00:00:00"/>
    <x v="36"/>
    <n v="10"/>
    <x v="1"/>
    <n v="0"/>
  </r>
  <r>
    <x v="12"/>
    <d v="2018-10-10T00:00:00"/>
    <x v="36"/>
    <n v="10"/>
    <x v="2"/>
    <n v="2590"/>
  </r>
  <r>
    <x v="19"/>
    <d v="2018-10-12T00:00:00"/>
    <x v="36"/>
    <n v="10"/>
    <x v="0"/>
    <n v="9570"/>
  </r>
  <r>
    <x v="19"/>
    <d v="2018-10-12T00:00:00"/>
    <x v="36"/>
    <n v="10"/>
    <x v="1"/>
    <n v="0"/>
  </r>
  <r>
    <x v="19"/>
    <d v="2018-10-12T00:00:00"/>
    <x v="36"/>
    <n v="10"/>
    <x v="2"/>
    <n v="2985"/>
  </r>
  <r>
    <x v="19"/>
    <d v="2018-10-13T00:00:00"/>
    <x v="36"/>
    <n v="10"/>
    <x v="0"/>
    <n v="42280"/>
  </r>
  <r>
    <x v="19"/>
    <d v="2018-10-13T00:00:00"/>
    <x v="36"/>
    <n v="10"/>
    <x v="1"/>
    <n v="0"/>
  </r>
  <r>
    <x v="19"/>
    <d v="2018-10-13T00:00:00"/>
    <x v="36"/>
    <n v="10"/>
    <x v="2"/>
    <n v="1215"/>
  </r>
  <r>
    <x v="12"/>
    <d v="2018-10-24T00:00:00"/>
    <x v="36"/>
    <n v="10"/>
    <x v="0"/>
    <n v="6462"/>
  </r>
  <r>
    <x v="12"/>
    <d v="2018-10-24T00:00:00"/>
    <x v="36"/>
    <n v="10"/>
    <x v="1"/>
    <n v="0"/>
  </r>
  <r>
    <x v="12"/>
    <d v="2018-10-24T00:00:00"/>
    <x v="36"/>
    <n v="10"/>
    <x v="2"/>
    <n v="1040"/>
  </r>
  <r>
    <x v="18"/>
    <d v="2018-11-01T00:00:00"/>
    <x v="36"/>
    <n v="11"/>
    <x v="0"/>
    <n v="7740"/>
  </r>
  <r>
    <x v="18"/>
    <d v="2018-11-01T00:00:00"/>
    <x v="36"/>
    <n v="11"/>
    <x v="1"/>
    <n v="467"/>
  </r>
  <r>
    <x v="18"/>
    <d v="2018-11-01T00:00:00"/>
    <x v="36"/>
    <n v="11"/>
    <x v="2"/>
    <n v="2945"/>
  </r>
  <r>
    <x v="7"/>
    <d v="2018-10-29T00:00:00"/>
    <x v="36"/>
    <n v="10"/>
    <x v="0"/>
    <n v="10295"/>
  </r>
  <r>
    <x v="7"/>
    <d v="2018-10-29T00:00:00"/>
    <x v="36"/>
    <n v="10"/>
    <x v="1"/>
    <n v="0"/>
  </r>
  <r>
    <x v="7"/>
    <d v="2018-10-29T00:00:00"/>
    <x v="36"/>
    <n v="10"/>
    <x v="2"/>
    <n v="9496"/>
  </r>
  <r>
    <x v="7"/>
    <d v="2018-10-30T00:00:00"/>
    <x v="36"/>
    <n v="10"/>
    <x v="0"/>
    <n v="190"/>
  </r>
  <r>
    <x v="7"/>
    <d v="2018-10-30T00:00:00"/>
    <x v="36"/>
    <n v="10"/>
    <x v="1"/>
    <n v="0"/>
  </r>
  <r>
    <x v="7"/>
    <d v="2018-10-30T00:00:00"/>
    <x v="36"/>
    <n v="10"/>
    <x v="2"/>
    <n v="10"/>
  </r>
  <r>
    <x v="10"/>
    <d v="2018-10-23T00:00:00"/>
    <x v="36"/>
    <n v="10"/>
    <x v="0"/>
    <n v="1100"/>
  </r>
  <r>
    <x v="10"/>
    <d v="2018-10-23T00:00:00"/>
    <x v="36"/>
    <n v="10"/>
    <x v="1"/>
    <n v="0"/>
  </r>
  <r>
    <x v="10"/>
    <d v="2018-10-23T00:00:00"/>
    <x v="36"/>
    <n v="10"/>
    <x v="2"/>
    <n v="19600"/>
  </r>
  <r>
    <x v="6"/>
    <d v="2018-10-22T00:00:00"/>
    <x v="36"/>
    <n v="10"/>
    <x v="0"/>
    <n v="61700"/>
  </r>
  <r>
    <x v="6"/>
    <d v="2018-10-22T00:00:00"/>
    <x v="36"/>
    <n v="10"/>
    <x v="1"/>
    <n v="3800"/>
  </r>
  <r>
    <x v="6"/>
    <d v="2018-10-22T00:00:00"/>
    <x v="36"/>
    <n v="10"/>
    <x v="2"/>
    <n v="9200"/>
  </r>
  <r>
    <x v="11"/>
    <d v="2018-09-25T00:00:00"/>
    <x v="36"/>
    <n v="9"/>
    <x v="0"/>
    <n v="7100"/>
  </r>
  <r>
    <x v="11"/>
    <d v="2018-09-25T00:00:00"/>
    <x v="36"/>
    <n v="9"/>
    <x v="1"/>
    <n v="0"/>
  </r>
  <r>
    <x v="11"/>
    <d v="2018-09-25T00:00:00"/>
    <x v="36"/>
    <n v="9"/>
    <x v="2"/>
    <n v="8500"/>
  </r>
  <r>
    <x v="11"/>
    <d v="2018-09-27T00:00:00"/>
    <x v="36"/>
    <n v="9"/>
    <x v="0"/>
    <n v="50"/>
  </r>
  <r>
    <x v="11"/>
    <d v="2018-09-27T00:00:00"/>
    <x v="36"/>
    <n v="9"/>
    <x v="1"/>
    <n v="0"/>
  </r>
  <r>
    <x v="11"/>
    <d v="2018-09-27T00:00:00"/>
    <x v="36"/>
    <n v="9"/>
    <x v="2"/>
    <n v="100"/>
  </r>
  <r>
    <x v="11"/>
    <d v="2018-10-01T00:00:00"/>
    <x v="36"/>
    <n v="10"/>
    <x v="0"/>
    <n v="0"/>
  </r>
  <r>
    <x v="11"/>
    <d v="2018-10-01T00:00:00"/>
    <x v="36"/>
    <n v="10"/>
    <x v="1"/>
    <n v="0"/>
  </r>
  <r>
    <x v="11"/>
    <d v="2018-10-01T00:00:00"/>
    <x v="36"/>
    <n v="10"/>
    <x v="2"/>
    <n v="0"/>
  </r>
  <r>
    <x v="11"/>
    <d v="2018-10-02T00:00:00"/>
    <x v="36"/>
    <n v="10"/>
    <x v="0"/>
    <n v="2700"/>
  </r>
  <r>
    <x v="11"/>
    <d v="2018-10-02T00:00:00"/>
    <x v="36"/>
    <n v="10"/>
    <x v="1"/>
    <n v="0"/>
  </r>
  <r>
    <x v="11"/>
    <d v="2018-10-02T00:00:00"/>
    <x v="36"/>
    <n v="10"/>
    <x v="2"/>
    <n v="3200"/>
  </r>
  <r>
    <x v="11"/>
    <d v="2018-10-03T00:00:00"/>
    <x v="36"/>
    <n v="10"/>
    <x v="0"/>
    <n v="1600"/>
  </r>
  <r>
    <x v="11"/>
    <d v="2018-10-03T00:00:00"/>
    <x v="36"/>
    <n v="10"/>
    <x v="1"/>
    <n v="0"/>
  </r>
  <r>
    <x v="11"/>
    <d v="2018-10-03T00:00:00"/>
    <x v="36"/>
    <n v="10"/>
    <x v="2"/>
    <n v="3800"/>
  </r>
  <r>
    <x v="11"/>
    <d v="2018-10-04T00:00:00"/>
    <x v="36"/>
    <n v="10"/>
    <x v="0"/>
    <n v="2900"/>
  </r>
  <r>
    <x v="11"/>
    <d v="2018-10-04T00:00:00"/>
    <x v="36"/>
    <n v="10"/>
    <x v="1"/>
    <n v="0"/>
  </r>
  <r>
    <x v="11"/>
    <d v="2018-10-04T00:00:00"/>
    <x v="36"/>
    <n v="10"/>
    <x v="2"/>
    <n v="3400"/>
  </r>
  <r>
    <x v="1"/>
    <d v="2018-10-08T00:00:00"/>
    <x v="36"/>
    <n v="10"/>
    <x v="0"/>
    <n v="100"/>
  </r>
  <r>
    <x v="1"/>
    <d v="2018-10-08T00:00:00"/>
    <x v="36"/>
    <n v="10"/>
    <x v="1"/>
    <n v="0"/>
  </r>
  <r>
    <x v="1"/>
    <d v="2018-10-08T00:00:00"/>
    <x v="36"/>
    <n v="10"/>
    <x v="2"/>
    <n v="100"/>
  </r>
  <r>
    <x v="1"/>
    <d v="2018-10-09T00:00:00"/>
    <x v="36"/>
    <n v="10"/>
    <x v="0"/>
    <n v="2000"/>
  </r>
  <r>
    <x v="1"/>
    <d v="2018-10-09T00:00:00"/>
    <x v="36"/>
    <n v="10"/>
    <x v="1"/>
    <n v="0"/>
  </r>
  <r>
    <x v="1"/>
    <d v="2018-10-09T00:00:00"/>
    <x v="36"/>
    <n v="10"/>
    <x v="2"/>
    <n v="3000"/>
  </r>
  <r>
    <x v="5"/>
    <d v="2018-05-23T00:00:00"/>
    <x v="36"/>
    <n v="5"/>
    <x v="0"/>
    <n v="1100"/>
  </r>
  <r>
    <x v="5"/>
    <d v="2018-05-23T00:00:00"/>
    <x v="36"/>
    <n v="5"/>
    <x v="1"/>
    <n v="50"/>
  </r>
  <r>
    <x v="5"/>
    <d v="2018-05-23T00:00:00"/>
    <x v="36"/>
    <n v="5"/>
    <x v="2"/>
    <n v="2200"/>
  </r>
  <r>
    <x v="1"/>
    <d v="2018-05-29T00:00:00"/>
    <x v="36"/>
    <n v="5"/>
    <x v="0"/>
    <n v="185"/>
  </r>
  <r>
    <x v="1"/>
    <d v="2018-05-29T00:00:00"/>
    <x v="36"/>
    <n v="5"/>
    <x v="1"/>
    <n v="0"/>
  </r>
  <r>
    <x v="1"/>
    <d v="2018-05-29T00:00:00"/>
    <x v="36"/>
    <n v="5"/>
    <x v="2"/>
    <n v="1934"/>
  </r>
  <r>
    <x v="1"/>
    <d v="2018-05-15T00:00:00"/>
    <x v="36"/>
    <n v="5"/>
    <x v="0"/>
    <n v="11355"/>
  </r>
  <r>
    <x v="1"/>
    <d v="2018-05-15T00:00:00"/>
    <x v="36"/>
    <n v="5"/>
    <x v="1"/>
    <n v="0"/>
  </r>
  <r>
    <x v="1"/>
    <d v="2018-05-15T00:00:00"/>
    <x v="36"/>
    <n v="5"/>
    <x v="2"/>
    <n v="9779"/>
  </r>
  <r>
    <x v="1"/>
    <d v="2018-05-21T00:00:00"/>
    <x v="36"/>
    <n v="5"/>
    <x v="0"/>
    <n v="3300"/>
  </r>
  <r>
    <x v="1"/>
    <d v="2018-05-21T00:00:00"/>
    <x v="36"/>
    <n v="5"/>
    <x v="1"/>
    <n v="0"/>
  </r>
  <r>
    <x v="1"/>
    <d v="2018-05-21T00:00:00"/>
    <x v="36"/>
    <n v="5"/>
    <x v="2"/>
    <n v="1100"/>
  </r>
  <r>
    <x v="2"/>
    <d v="2018-05-02T00:00:00"/>
    <x v="36"/>
    <n v="5"/>
    <x v="0"/>
    <n v="12350"/>
  </r>
  <r>
    <x v="2"/>
    <d v="2018-05-02T00:00:00"/>
    <x v="36"/>
    <n v="5"/>
    <x v="1"/>
    <n v="3900"/>
  </r>
  <r>
    <x v="2"/>
    <d v="2018-05-02T00:00:00"/>
    <x v="36"/>
    <n v="5"/>
    <x v="2"/>
    <n v="8800"/>
  </r>
  <r>
    <x v="2"/>
    <d v="2018-05-08T00:00:00"/>
    <x v="36"/>
    <n v="5"/>
    <x v="0"/>
    <n v="6000"/>
  </r>
  <r>
    <x v="2"/>
    <d v="2018-05-08T00:00:00"/>
    <x v="36"/>
    <n v="5"/>
    <x v="1"/>
    <n v="4200"/>
  </r>
  <r>
    <x v="2"/>
    <d v="2018-05-08T00:00:00"/>
    <x v="36"/>
    <n v="5"/>
    <x v="2"/>
    <n v="11000"/>
  </r>
  <r>
    <x v="13"/>
    <d v="2018-06-04T00:00:00"/>
    <x v="36"/>
    <n v="6"/>
    <x v="0"/>
    <n v="893"/>
  </r>
  <r>
    <x v="13"/>
    <d v="2018-06-04T00:00:00"/>
    <x v="36"/>
    <n v="6"/>
    <x v="1"/>
    <n v="0"/>
  </r>
  <r>
    <x v="13"/>
    <d v="2018-06-04T00:00:00"/>
    <x v="36"/>
    <n v="6"/>
    <x v="2"/>
    <n v="141"/>
  </r>
  <r>
    <x v="13"/>
    <d v="2018-05-09T00:00:00"/>
    <x v="36"/>
    <n v="5"/>
    <x v="0"/>
    <n v="2200"/>
  </r>
  <r>
    <x v="13"/>
    <d v="2018-05-09T00:00:00"/>
    <x v="36"/>
    <n v="5"/>
    <x v="1"/>
    <n v="300"/>
  </r>
  <r>
    <x v="13"/>
    <d v="2018-05-09T00:00:00"/>
    <x v="36"/>
    <n v="5"/>
    <x v="2"/>
    <n v="2043"/>
  </r>
  <r>
    <x v="13"/>
    <d v="2018-01-07T00:00:00"/>
    <x v="36"/>
    <n v="1"/>
    <x v="0"/>
    <n v="7000"/>
  </r>
  <r>
    <x v="13"/>
    <d v="2018-01-07T00:00:00"/>
    <x v="36"/>
    <n v="1"/>
    <x v="1"/>
    <n v="0"/>
  </r>
  <r>
    <x v="13"/>
    <d v="2018-01-07T00:00:00"/>
    <x v="36"/>
    <n v="1"/>
    <x v="2"/>
    <n v="1100"/>
  </r>
  <r>
    <x v="13"/>
    <d v="2018-03-19T00:00:00"/>
    <x v="36"/>
    <n v="3"/>
    <x v="0"/>
    <n v="33400"/>
  </r>
  <r>
    <x v="13"/>
    <d v="2018-03-19T00:00:00"/>
    <x v="36"/>
    <n v="3"/>
    <x v="1"/>
    <n v="0"/>
  </r>
  <r>
    <x v="13"/>
    <d v="2018-03-19T00:00:00"/>
    <x v="36"/>
    <n v="3"/>
    <x v="2"/>
    <n v="1200"/>
  </r>
  <r>
    <x v="11"/>
    <d v="2018-05-22T00:00:00"/>
    <x v="36"/>
    <n v="5"/>
    <x v="0"/>
    <n v="4300"/>
  </r>
  <r>
    <x v="11"/>
    <d v="2018-05-22T00:00:00"/>
    <x v="36"/>
    <n v="5"/>
    <x v="1"/>
    <n v="0"/>
  </r>
  <r>
    <x v="11"/>
    <d v="2018-05-22T00:00:00"/>
    <x v="36"/>
    <n v="5"/>
    <x v="2"/>
    <n v="11200"/>
  </r>
  <r>
    <x v="11"/>
    <d v="2018-05-30T00:00:00"/>
    <x v="36"/>
    <n v="5"/>
    <x v="0"/>
    <n v="3800"/>
  </r>
  <r>
    <x v="11"/>
    <d v="2018-05-30T00:00:00"/>
    <x v="36"/>
    <n v="5"/>
    <x v="1"/>
    <n v="0"/>
  </r>
  <r>
    <x v="11"/>
    <d v="2018-05-30T00:00:00"/>
    <x v="36"/>
    <n v="5"/>
    <x v="2"/>
    <n v="18200"/>
  </r>
  <r>
    <x v="11"/>
    <d v="2018-06-03T00:00:00"/>
    <x v="36"/>
    <n v="6"/>
    <x v="0"/>
    <n v="7200"/>
  </r>
  <r>
    <x v="11"/>
    <d v="2018-06-03T00:00:00"/>
    <x v="36"/>
    <n v="6"/>
    <x v="1"/>
    <n v="0"/>
  </r>
  <r>
    <x v="11"/>
    <d v="2018-06-03T00:00:00"/>
    <x v="36"/>
    <n v="6"/>
    <x v="2"/>
    <n v="12650"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37"/>
    <e v="#VALUE!"/>
    <x v="0"/>
    <m/>
  </r>
  <r>
    <x v="24"/>
    <s v=""/>
    <x v="37"/>
    <e v="#VALUE!"/>
    <x v="1"/>
    <m/>
  </r>
  <r>
    <x v="24"/>
    <s v=""/>
    <x v="37"/>
    <e v="#VALUE!"/>
    <x v="2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24"/>
    <s v=""/>
    <x v="0"/>
    <m/>
    <x v="3"/>
    <m/>
  </r>
  <r>
    <x v="3"/>
    <m/>
    <x v="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4" indent="0" outline="1" outlineData="1" multipleFieldFilters="0" chartFormat="2">
  <location ref="B3:F41" firstHeaderRow="1" firstDataRow="2" firstDataCol="1" rowPageCount="1" colPageCount="1"/>
  <pivotFields count="6">
    <pivotField axis="axisPage" multipleItemSelectionAllowed="1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x="3"/>
        <item x="19"/>
        <item x="23"/>
        <item x="24"/>
        <item t="default"/>
      </items>
    </pivotField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Pounds" fld="5" baseField="4" baseItem="1"/>
  </dataFields>
  <formats count="3">
    <format dxfId="11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9">
      <pivotArea collapsedLevelsAreSubtotals="1" fieldPosition="0">
        <references count="1">
          <reference field="2" count="0"/>
        </references>
      </pivotArea>
    </format>
  </formats>
  <chartFormats count="3"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T3:CD28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33:CA58" firstHeaderRow="1" firstDataRow="2" firstDataCol="1" rowPageCount="1" colPageCount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4" hier="-1"/>
  </pageFields>
  <dataFields count="1">
    <dataField name="Sum of Pounds" fld="5" baseField="0" baseItem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R2:CA27" firstHeaderRow="1" firstDataRow="2" firstDataCol="1"/>
  <pivotFields count="7">
    <pivotField axis="axisRow" showAll="0">
      <items count="30">
        <item x="13"/>
        <item x="22"/>
        <item x="5"/>
        <item x="18"/>
        <item x="1"/>
        <item x="12"/>
        <item x="11"/>
        <item m="1" x="27"/>
        <item m="1" x="26"/>
        <item m="1" x="25"/>
        <item m="1" x="28"/>
        <item x="16"/>
        <item x="17"/>
        <item x="4"/>
        <item x="9"/>
        <item x="8"/>
        <item x="6"/>
        <item x="7"/>
        <item x="2"/>
        <item x="21"/>
        <item x="10"/>
        <item x="15"/>
        <item x="20"/>
        <item x="0"/>
        <item x="14"/>
        <item h="1" x="3"/>
        <item x="19"/>
        <item x="23"/>
        <item h="1" x="24"/>
        <item t="default"/>
      </items>
    </pivotField>
    <pivotField dataField="1" showAll="0"/>
    <pivotField axis="axisCol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0"/>
        <item h="1" x="36"/>
        <item h="1" x="3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 t="grand">
      <x/>
    </i>
  </rowItems>
  <colFields count="1">
    <field x="2"/>
  </colFields>
  <col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77"/>
  <sheetViews>
    <sheetView tabSelected="1" workbookViewId="0">
      <pane ySplit="1" topLeftCell="A4619" activePane="bottomLeft" state="frozen"/>
      <selection pane="bottomLeft" activeCell="A4634" sqref="A4634"/>
    </sheetView>
  </sheetViews>
  <sheetFormatPr defaultRowHeight="15" x14ac:dyDescent="0.25"/>
  <cols>
    <col min="1" max="1" width="22.85546875" customWidth="1"/>
    <col min="2" max="2" width="13.7109375" style="4" customWidth="1"/>
    <col min="3" max="4" width="13.7109375" style="5" customWidth="1"/>
    <col min="5" max="5" width="13.7109375" style="4" customWidth="1"/>
    <col min="6" max="6" width="11.85546875" customWidth="1"/>
  </cols>
  <sheetData>
    <row r="1" spans="1:6" ht="33" customHeight="1" x14ac:dyDescent="0.25">
      <c r="A1" s="1" t="s">
        <v>0</v>
      </c>
      <c r="B1" s="14" t="s">
        <v>2</v>
      </c>
      <c r="C1" s="15" t="s">
        <v>3</v>
      </c>
      <c r="D1" s="15" t="s">
        <v>1</v>
      </c>
      <c r="E1" s="14" t="s">
        <v>36</v>
      </c>
      <c r="F1" s="2" t="s">
        <v>39</v>
      </c>
    </row>
    <row r="2" spans="1:6" x14ac:dyDescent="0.25">
      <c r="A2" t="s">
        <v>22</v>
      </c>
      <c r="B2" s="4" t="s">
        <v>35</v>
      </c>
      <c r="E2" s="4" t="s">
        <v>38</v>
      </c>
      <c r="F2" s="6">
        <v>5</v>
      </c>
    </row>
    <row r="3" spans="1:6" x14ac:dyDescent="0.25">
      <c r="A3" t="s">
        <v>8</v>
      </c>
      <c r="B3" s="4" t="s">
        <v>35</v>
      </c>
      <c r="E3" s="4" t="s">
        <v>38</v>
      </c>
      <c r="F3" s="6">
        <v>24587</v>
      </c>
    </row>
    <row r="4" spans="1:6" x14ac:dyDescent="0.25">
      <c r="A4" t="s">
        <v>19</v>
      </c>
      <c r="B4" s="4" t="s">
        <v>35</v>
      </c>
      <c r="E4" s="4" t="s">
        <v>38</v>
      </c>
      <c r="F4" s="6">
        <v>1200</v>
      </c>
    </row>
    <row r="5" spans="1:6" x14ac:dyDescent="0.25">
      <c r="A5" t="s">
        <v>19</v>
      </c>
      <c r="B5" s="4" t="s">
        <v>35</v>
      </c>
      <c r="E5" s="4" t="s">
        <v>38</v>
      </c>
      <c r="F5" s="6">
        <v>75</v>
      </c>
    </row>
    <row r="6" spans="1:6" x14ac:dyDescent="0.25">
      <c r="B6" s="4" t="s">
        <v>35</v>
      </c>
      <c r="E6" s="4" t="s">
        <v>38</v>
      </c>
      <c r="F6" s="6">
        <v>505</v>
      </c>
    </row>
    <row r="7" spans="1:6" x14ac:dyDescent="0.25">
      <c r="A7" t="s">
        <v>14</v>
      </c>
      <c r="B7" s="4" t="s">
        <v>35</v>
      </c>
      <c r="E7" s="4" t="s">
        <v>38</v>
      </c>
      <c r="F7" s="6">
        <v>500</v>
      </c>
    </row>
    <row r="8" spans="1:6" x14ac:dyDescent="0.25">
      <c r="A8" t="s">
        <v>14</v>
      </c>
      <c r="B8" s="4" t="s">
        <v>35</v>
      </c>
      <c r="E8" s="4" t="s">
        <v>38</v>
      </c>
      <c r="F8" s="6">
        <v>750</v>
      </c>
    </row>
    <row r="9" spans="1:6" x14ac:dyDescent="0.25">
      <c r="A9" t="s">
        <v>14</v>
      </c>
      <c r="B9" s="4" t="s">
        <v>35</v>
      </c>
      <c r="E9" s="4" t="s">
        <v>38</v>
      </c>
      <c r="F9" s="6">
        <v>0</v>
      </c>
    </row>
    <row r="10" spans="1:6" x14ac:dyDescent="0.25">
      <c r="A10" t="s">
        <v>14</v>
      </c>
      <c r="B10" s="4" t="s">
        <v>35</v>
      </c>
      <c r="E10" s="4" t="s">
        <v>38</v>
      </c>
      <c r="F10" s="6">
        <v>50</v>
      </c>
    </row>
    <row r="11" spans="1:6" x14ac:dyDescent="0.25">
      <c r="A11" t="s">
        <v>14</v>
      </c>
      <c r="B11" s="4" t="s">
        <v>35</v>
      </c>
      <c r="E11" s="4" t="s">
        <v>38</v>
      </c>
      <c r="F11" s="6">
        <v>30</v>
      </c>
    </row>
    <row r="12" spans="1:6" x14ac:dyDescent="0.25">
      <c r="A12" t="s">
        <v>14</v>
      </c>
      <c r="B12" s="4" t="s">
        <v>35</v>
      </c>
      <c r="E12" s="4" t="s">
        <v>38</v>
      </c>
      <c r="F12" s="6">
        <v>8000</v>
      </c>
    </row>
    <row r="13" spans="1:6" x14ac:dyDescent="0.25">
      <c r="A13" t="s">
        <v>20</v>
      </c>
      <c r="B13" s="4" t="s">
        <v>35</v>
      </c>
      <c r="E13" s="4" t="s">
        <v>38</v>
      </c>
      <c r="F13" s="6">
        <v>505</v>
      </c>
    </row>
    <row r="14" spans="1:6" x14ac:dyDescent="0.25">
      <c r="A14" t="s">
        <v>20</v>
      </c>
      <c r="B14" s="4" t="s">
        <v>35</v>
      </c>
      <c r="E14" s="4" t="s">
        <v>38</v>
      </c>
      <c r="F14" s="6">
        <v>128</v>
      </c>
    </row>
    <row r="15" spans="1:6" x14ac:dyDescent="0.25">
      <c r="A15" t="s">
        <v>20</v>
      </c>
      <c r="B15" s="4" t="s">
        <v>35</v>
      </c>
      <c r="E15" s="4" t="s">
        <v>38</v>
      </c>
      <c r="F15" s="6">
        <v>5200</v>
      </c>
    </row>
    <row r="16" spans="1:6" x14ac:dyDescent="0.25">
      <c r="A16" t="s">
        <v>20</v>
      </c>
      <c r="B16" s="4" t="s">
        <v>35</v>
      </c>
      <c r="E16" s="4" t="s">
        <v>38</v>
      </c>
      <c r="F16" s="6">
        <v>355</v>
      </c>
    </row>
    <row r="17" spans="1:6" x14ac:dyDescent="0.25">
      <c r="B17" s="4" t="s">
        <v>35</v>
      </c>
      <c r="E17" s="4" t="s">
        <v>38</v>
      </c>
      <c r="F17" s="6">
        <v>6</v>
      </c>
    </row>
    <row r="18" spans="1:6" x14ac:dyDescent="0.25">
      <c r="B18" s="4" t="s">
        <v>35</v>
      </c>
      <c r="E18" s="4" t="s">
        <v>38</v>
      </c>
      <c r="F18" s="6">
        <v>0</v>
      </c>
    </row>
    <row r="19" spans="1:6" x14ac:dyDescent="0.25">
      <c r="A19" t="s">
        <v>19</v>
      </c>
      <c r="B19" s="4" t="s">
        <v>35</v>
      </c>
      <c r="E19" s="4" t="s">
        <v>38</v>
      </c>
      <c r="F19" s="6">
        <v>6</v>
      </c>
    </row>
    <row r="20" spans="1:6" x14ac:dyDescent="0.25">
      <c r="A20" t="s">
        <v>19</v>
      </c>
      <c r="B20" s="4" t="s">
        <v>35</v>
      </c>
      <c r="E20" s="4" t="s">
        <v>38</v>
      </c>
      <c r="F20" s="6">
        <v>0</v>
      </c>
    </row>
    <row r="21" spans="1:6" x14ac:dyDescent="0.25">
      <c r="A21" t="s">
        <v>22</v>
      </c>
      <c r="B21" s="4" t="s">
        <v>35</v>
      </c>
      <c r="E21" s="4" t="s">
        <v>38</v>
      </c>
      <c r="F21" s="6">
        <v>0</v>
      </c>
    </row>
    <row r="22" spans="1:6" x14ac:dyDescent="0.25">
      <c r="A22" t="s">
        <v>22</v>
      </c>
      <c r="B22" s="4" t="s">
        <v>35</v>
      </c>
      <c r="E22" s="4" t="s">
        <v>38</v>
      </c>
      <c r="F22" s="6">
        <v>5850</v>
      </c>
    </row>
    <row r="23" spans="1:6" x14ac:dyDescent="0.25">
      <c r="A23" t="s">
        <v>22</v>
      </c>
      <c r="B23" s="4" t="s">
        <v>35</v>
      </c>
      <c r="E23" s="4" t="s">
        <v>38</v>
      </c>
      <c r="F23" s="6">
        <v>18000</v>
      </c>
    </row>
    <row r="24" spans="1:6" x14ac:dyDescent="0.25">
      <c r="A24" t="s">
        <v>22</v>
      </c>
      <c r="B24" s="4" t="s">
        <v>35</v>
      </c>
      <c r="E24" s="4" t="s">
        <v>38</v>
      </c>
      <c r="F24" s="6">
        <v>50000</v>
      </c>
    </row>
    <row r="25" spans="1:6" x14ac:dyDescent="0.25">
      <c r="A25" t="s">
        <v>22</v>
      </c>
      <c r="B25" s="4" t="s">
        <v>35</v>
      </c>
      <c r="E25" s="4" t="s">
        <v>38</v>
      </c>
      <c r="F25" s="6">
        <v>20</v>
      </c>
    </row>
    <row r="26" spans="1:6" x14ac:dyDescent="0.25">
      <c r="A26" t="s">
        <v>22</v>
      </c>
      <c r="B26" s="4" t="s">
        <v>35</v>
      </c>
      <c r="E26" s="4" t="s">
        <v>38</v>
      </c>
      <c r="F26" s="6">
        <v>41000</v>
      </c>
    </row>
    <row r="27" spans="1:6" x14ac:dyDescent="0.25">
      <c r="A27" t="s">
        <v>22</v>
      </c>
      <c r="B27" s="4" t="s">
        <v>35</v>
      </c>
      <c r="E27" s="4" t="s">
        <v>38</v>
      </c>
      <c r="F27" s="6">
        <v>5</v>
      </c>
    </row>
    <row r="28" spans="1:6" x14ac:dyDescent="0.25">
      <c r="A28" t="s">
        <v>22</v>
      </c>
      <c r="B28" s="4" t="s">
        <v>35</v>
      </c>
      <c r="E28" s="4" t="s">
        <v>38</v>
      </c>
      <c r="F28" s="6">
        <v>150000</v>
      </c>
    </row>
    <row r="29" spans="1:6" x14ac:dyDescent="0.25">
      <c r="A29" t="s">
        <v>22</v>
      </c>
      <c r="B29" s="4" t="s">
        <v>35</v>
      </c>
      <c r="E29" s="4" t="s">
        <v>38</v>
      </c>
      <c r="F29" s="6">
        <v>6</v>
      </c>
    </row>
    <row r="30" spans="1:6" x14ac:dyDescent="0.25">
      <c r="A30" t="s">
        <v>22</v>
      </c>
      <c r="B30" s="4" t="s">
        <v>35</v>
      </c>
      <c r="E30" s="4" t="s">
        <v>38</v>
      </c>
      <c r="F30" s="6">
        <v>15000</v>
      </c>
    </row>
    <row r="31" spans="1:6" x14ac:dyDescent="0.25">
      <c r="A31" t="s">
        <v>22</v>
      </c>
      <c r="B31" s="4" t="s">
        <v>35</v>
      </c>
      <c r="E31" s="4" t="s">
        <v>38</v>
      </c>
      <c r="F31" s="6">
        <v>12</v>
      </c>
    </row>
    <row r="32" spans="1:6" x14ac:dyDescent="0.25">
      <c r="A32" t="s">
        <v>22</v>
      </c>
      <c r="B32" s="4" t="s">
        <v>35</v>
      </c>
      <c r="E32" s="4" t="s">
        <v>38</v>
      </c>
      <c r="F32" s="6">
        <v>12</v>
      </c>
    </row>
    <row r="33" spans="1:6" x14ac:dyDescent="0.25">
      <c r="A33" t="s">
        <v>22</v>
      </c>
      <c r="B33" s="4" t="s">
        <v>35</v>
      </c>
      <c r="E33" s="4" t="s">
        <v>38</v>
      </c>
      <c r="F33" s="6">
        <v>25</v>
      </c>
    </row>
    <row r="34" spans="1:6" x14ac:dyDescent="0.25">
      <c r="A34" t="s">
        <v>22</v>
      </c>
      <c r="B34" s="4" t="s">
        <v>35</v>
      </c>
      <c r="E34" s="4" t="s">
        <v>38</v>
      </c>
      <c r="F34" s="6">
        <v>16500</v>
      </c>
    </row>
    <row r="35" spans="1:6" x14ac:dyDescent="0.25">
      <c r="A35" t="s">
        <v>22</v>
      </c>
      <c r="B35" s="4" t="s">
        <v>35</v>
      </c>
      <c r="E35" s="4" t="s">
        <v>38</v>
      </c>
      <c r="F35" s="6">
        <v>25000</v>
      </c>
    </row>
    <row r="36" spans="1:6" x14ac:dyDescent="0.25">
      <c r="A36" t="s">
        <v>22</v>
      </c>
      <c r="B36" s="4" t="s">
        <v>35</v>
      </c>
      <c r="E36" s="4" t="s">
        <v>38</v>
      </c>
      <c r="F36" s="6">
        <v>75</v>
      </c>
    </row>
    <row r="37" spans="1:6" x14ac:dyDescent="0.25">
      <c r="A37" t="s">
        <v>22</v>
      </c>
      <c r="B37" s="4" t="s">
        <v>35</v>
      </c>
      <c r="E37" s="4" t="s">
        <v>38</v>
      </c>
      <c r="F37" s="6">
        <v>50</v>
      </c>
    </row>
    <row r="38" spans="1:6" x14ac:dyDescent="0.25">
      <c r="A38" t="s">
        <v>22</v>
      </c>
      <c r="B38" s="4" t="s">
        <v>35</v>
      </c>
      <c r="E38" s="4" t="s">
        <v>38</v>
      </c>
      <c r="F38" s="6">
        <v>15</v>
      </c>
    </row>
    <row r="39" spans="1:6" x14ac:dyDescent="0.25">
      <c r="A39" t="s">
        <v>22</v>
      </c>
      <c r="B39" s="4" t="s">
        <v>35</v>
      </c>
      <c r="E39" s="4" t="s">
        <v>38</v>
      </c>
      <c r="F39" s="6">
        <v>50</v>
      </c>
    </row>
    <row r="40" spans="1:6" x14ac:dyDescent="0.25">
      <c r="A40" t="s">
        <v>22</v>
      </c>
      <c r="B40" s="4" t="s">
        <v>35</v>
      </c>
      <c r="E40" s="4" t="s">
        <v>38</v>
      </c>
      <c r="F40" s="6">
        <v>25</v>
      </c>
    </row>
    <row r="41" spans="1:6" x14ac:dyDescent="0.25">
      <c r="A41" t="s">
        <v>22</v>
      </c>
      <c r="B41" s="4" t="s">
        <v>35</v>
      </c>
      <c r="E41" s="4" t="s">
        <v>38</v>
      </c>
      <c r="F41" s="6">
        <v>325</v>
      </c>
    </row>
    <row r="42" spans="1:6" x14ac:dyDescent="0.25">
      <c r="A42" t="s">
        <v>20</v>
      </c>
      <c r="B42" s="4" t="s">
        <v>35</v>
      </c>
      <c r="E42" s="4" t="s">
        <v>38</v>
      </c>
      <c r="F42" s="6">
        <v>13500</v>
      </c>
    </row>
    <row r="43" spans="1:6" x14ac:dyDescent="0.25">
      <c r="A43" t="s">
        <v>20</v>
      </c>
      <c r="B43" s="4" t="s">
        <v>35</v>
      </c>
      <c r="E43" s="4" t="s">
        <v>38</v>
      </c>
      <c r="F43" s="6">
        <v>15</v>
      </c>
    </row>
    <row r="44" spans="1:6" x14ac:dyDescent="0.25">
      <c r="A44" t="s">
        <v>20</v>
      </c>
      <c r="B44" s="4" t="s">
        <v>35</v>
      </c>
      <c r="E44" s="4" t="s">
        <v>38</v>
      </c>
      <c r="F44" s="6">
        <v>3000</v>
      </c>
    </row>
    <row r="45" spans="1:6" x14ac:dyDescent="0.25">
      <c r="A45" t="s">
        <v>20</v>
      </c>
      <c r="B45" s="4" t="s">
        <v>35</v>
      </c>
      <c r="E45" s="4" t="s">
        <v>38</v>
      </c>
      <c r="F45" s="6">
        <v>15</v>
      </c>
    </row>
    <row r="46" spans="1:6" x14ac:dyDescent="0.25">
      <c r="A46" t="s">
        <v>20</v>
      </c>
      <c r="B46" s="4" t="s">
        <v>35</v>
      </c>
      <c r="E46" s="4" t="s">
        <v>38</v>
      </c>
      <c r="F46" s="6">
        <v>75</v>
      </c>
    </row>
    <row r="47" spans="1:6" x14ac:dyDescent="0.25">
      <c r="A47" t="s">
        <v>20</v>
      </c>
      <c r="B47" s="4" t="s">
        <v>35</v>
      </c>
      <c r="E47" s="4" t="s">
        <v>38</v>
      </c>
      <c r="F47" s="6">
        <v>30</v>
      </c>
    </row>
    <row r="48" spans="1:6" x14ac:dyDescent="0.25">
      <c r="A48" t="s">
        <v>19</v>
      </c>
      <c r="B48" s="4" t="s">
        <v>35</v>
      </c>
      <c r="E48" s="4" t="s">
        <v>38</v>
      </c>
      <c r="F48" s="6">
        <v>10</v>
      </c>
    </row>
    <row r="49" spans="1:6" x14ac:dyDescent="0.25">
      <c r="A49" t="s">
        <v>19</v>
      </c>
      <c r="B49" s="4" t="s">
        <v>35</v>
      </c>
      <c r="E49" s="4" t="s">
        <v>38</v>
      </c>
      <c r="F49" s="6">
        <v>90000</v>
      </c>
    </row>
    <row r="50" spans="1:6" x14ac:dyDescent="0.25">
      <c r="A50" t="s">
        <v>19</v>
      </c>
      <c r="B50" s="4" t="s">
        <v>35</v>
      </c>
      <c r="E50" s="4" t="s">
        <v>38</v>
      </c>
      <c r="F50" s="6">
        <v>10</v>
      </c>
    </row>
    <row r="51" spans="1:6" x14ac:dyDescent="0.25">
      <c r="A51" t="s">
        <v>19</v>
      </c>
      <c r="B51" s="4" t="s">
        <v>35</v>
      </c>
      <c r="E51" s="4" t="s">
        <v>38</v>
      </c>
      <c r="F51" s="6">
        <v>25</v>
      </c>
    </row>
    <row r="52" spans="1:6" x14ac:dyDescent="0.25">
      <c r="A52" t="s">
        <v>19</v>
      </c>
      <c r="B52" s="4" t="s">
        <v>35</v>
      </c>
      <c r="E52" s="4" t="s">
        <v>38</v>
      </c>
      <c r="F52" s="6">
        <v>125</v>
      </c>
    </row>
    <row r="53" spans="1:6" x14ac:dyDescent="0.25">
      <c r="A53" t="s">
        <v>19</v>
      </c>
      <c r="B53" s="4" t="s">
        <v>35</v>
      </c>
      <c r="E53" s="4" t="s">
        <v>38</v>
      </c>
      <c r="F53" s="6">
        <v>5</v>
      </c>
    </row>
    <row r="54" spans="1:6" x14ac:dyDescent="0.25">
      <c r="A54" t="s">
        <v>19</v>
      </c>
      <c r="B54" s="4" t="s">
        <v>35</v>
      </c>
      <c r="E54" s="4" t="s">
        <v>38</v>
      </c>
      <c r="F54" s="6">
        <v>0</v>
      </c>
    </row>
    <row r="55" spans="1:6" x14ac:dyDescent="0.25">
      <c r="A55" t="s">
        <v>19</v>
      </c>
      <c r="B55" s="4" t="s">
        <v>35</v>
      </c>
      <c r="E55" s="4" t="s">
        <v>38</v>
      </c>
      <c r="F55" s="6">
        <v>5875</v>
      </c>
    </row>
    <row r="56" spans="1:6" x14ac:dyDescent="0.25">
      <c r="A56" t="s">
        <v>19</v>
      </c>
      <c r="B56" s="4" t="s">
        <v>35</v>
      </c>
      <c r="E56" s="4" t="s">
        <v>38</v>
      </c>
      <c r="F56" s="6">
        <v>0</v>
      </c>
    </row>
    <row r="57" spans="1:6" x14ac:dyDescent="0.25">
      <c r="A57" t="s">
        <v>19</v>
      </c>
      <c r="B57" s="4" t="s">
        <v>35</v>
      </c>
      <c r="E57" s="4" t="s">
        <v>38</v>
      </c>
      <c r="F57" s="6">
        <v>0</v>
      </c>
    </row>
    <row r="58" spans="1:6" x14ac:dyDescent="0.25">
      <c r="A58" t="s">
        <v>19</v>
      </c>
      <c r="B58" s="4" t="s">
        <v>35</v>
      </c>
      <c r="E58" s="4" t="s">
        <v>38</v>
      </c>
      <c r="F58" s="6">
        <v>89875</v>
      </c>
    </row>
    <row r="59" spans="1:6" x14ac:dyDescent="0.25">
      <c r="A59" t="s">
        <v>19</v>
      </c>
      <c r="B59" s="4" t="s">
        <v>35</v>
      </c>
      <c r="E59" s="4" t="s">
        <v>38</v>
      </c>
      <c r="F59" s="6">
        <v>22625</v>
      </c>
    </row>
    <row r="60" spans="1:6" x14ac:dyDescent="0.25">
      <c r="A60" t="s">
        <v>19</v>
      </c>
      <c r="B60" s="4" t="s">
        <v>35</v>
      </c>
      <c r="E60" s="4" t="s">
        <v>38</v>
      </c>
      <c r="F60" s="6">
        <v>2210</v>
      </c>
    </row>
    <row r="61" spans="1:6" x14ac:dyDescent="0.25">
      <c r="A61" t="s">
        <v>19</v>
      </c>
      <c r="B61" s="4" t="s">
        <v>35</v>
      </c>
      <c r="E61" s="4" t="s">
        <v>38</v>
      </c>
      <c r="F61" s="6">
        <v>60</v>
      </c>
    </row>
    <row r="62" spans="1:6" x14ac:dyDescent="0.25">
      <c r="A62" t="s">
        <v>19</v>
      </c>
      <c r="B62" s="4" t="s">
        <v>35</v>
      </c>
      <c r="E62" s="4" t="s">
        <v>38</v>
      </c>
      <c r="F62" s="6">
        <v>0</v>
      </c>
    </row>
    <row r="63" spans="1:6" x14ac:dyDescent="0.25">
      <c r="A63" t="s">
        <v>19</v>
      </c>
      <c r="B63" s="4" t="s">
        <v>35</v>
      </c>
      <c r="E63" s="4" t="s">
        <v>38</v>
      </c>
      <c r="F63" s="6">
        <v>375</v>
      </c>
    </row>
    <row r="64" spans="1:6" x14ac:dyDescent="0.25">
      <c r="A64" t="s">
        <v>19</v>
      </c>
      <c r="B64" s="4" t="s">
        <v>35</v>
      </c>
      <c r="E64" s="4" t="s">
        <v>38</v>
      </c>
      <c r="F64" s="6">
        <v>0</v>
      </c>
    </row>
    <row r="65" spans="1:6" x14ac:dyDescent="0.25">
      <c r="A65" t="s">
        <v>19</v>
      </c>
      <c r="B65" s="4" t="s">
        <v>35</v>
      </c>
      <c r="E65" s="4" t="s">
        <v>38</v>
      </c>
      <c r="F65" s="6">
        <v>125</v>
      </c>
    </row>
    <row r="66" spans="1:6" x14ac:dyDescent="0.25">
      <c r="A66" t="s">
        <v>22</v>
      </c>
      <c r="B66" s="4" t="s">
        <v>35</v>
      </c>
      <c r="E66" s="4" t="s">
        <v>38</v>
      </c>
      <c r="F66" s="6">
        <v>110000</v>
      </c>
    </row>
    <row r="67" spans="1:6" x14ac:dyDescent="0.25">
      <c r="A67" t="s">
        <v>22</v>
      </c>
      <c r="B67" s="4" t="s">
        <v>35</v>
      </c>
      <c r="E67" s="4" t="s">
        <v>38</v>
      </c>
      <c r="F67" s="6">
        <v>500</v>
      </c>
    </row>
    <row r="68" spans="1:6" x14ac:dyDescent="0.25">
      <c r="A68" t="s">
        <v>22</v>
      </c>
      <c r="B68" s="4" t="s">
        <v>35</v>
      </c>
      <c r="E68" s="4" t="s">
        <v>38</v>
      </c>
      <c r="F68" s="6">
        <v>40000</v>
      </c>
    </row>
    <row r="69" spans="1:6" x14ac:dyDescent="0.25">
      <c r="A69" t="s">
        <v>22</v>
      </c>
      <c r="B69" s="4" t="s">
        <v>35</v>
      </c>
      <c r="E69" s="4" t="s">
        <v>38</v>
      </c>
      <c r="F69" s="6">
        <v>0</v>
      </c>
    </row>
    <row r="70" spans="1:6" x14ac:dyDescent="0.25">
      <c r="A70" t="s">
        <v>22</v>
      </c>
      <c r="B70" s="4" t="s">
        <v>35</v>
      </c>
      <c r="E70" s="4" t="s">
        <v>38</v>
      </c>
      <c r="F70" s="6">
        <v>0</v>
      </c>
    </row>
    <row r="71" spans="1:6" x14ac:dyDescent="0.25">
      <c r="A71" t="s">
        <v>22</v>
      </c>
      <c r="B71" s="4" t="s">
        <v>35</v>
      </c>
      <c r="E71" s="4" t="s">
        <v>38</v>
      </c>
      <c r="F71" s="6">
        <v>0</v>
      </c>
    </row>
    <row r="72" spans="1:6" x14ac:dyDescent="0.25">
      <c r="A72" t="s">
        <v>22</v>
      </c>
      <c r="B72" s="4" t="s">
        <v>35</v>
      </c>
      <c r="E72" s="4" t="s">
        <v>38</v>
      </c>
      <c r="F72" s="6">
        <v>0</v>
      </c>
    </row>
    <row r="73" spans="1:6" x14ac:dyDescent="0.25">
      <c r="A73" t="s">
        <v>22</v>
      </c>
      <c r="B73" s="4" t="s">
        <v>35</v>
      </c>
      <c r="E73" s="4" t="s">
        <v>38</v>
      </c>
      <c r="F73" s="6">
        <v>0</v>
      </c>
    </row>
    <row r="74" spans="1:6" x14ac:dyDescent="0.25">
      <c r="A74" t="s">
        <v>22</v>
      </c>
      <c r="B74" s="4" t="s">
        <v>35</v>
      </c>
      <c r="E74" s="4" t="s">
        <v>38</v>
      </c>
      <c r="F74" s="6">
        <v>17</v>
      </c>
    </row>
    <row r="75" spans="1:6" x14ac:dyDescent="0.25">
      <c r="A75" t="s">
        <v>22</v>
      </c>
      <c r="B75" s="4" t="s">
        <v>35</v>
      </c>
      <c r="E75" s="4" t="s">
        <v>38</v>
      </c>
      <c r="F75" s="6">
        <v>50</v>
      </c>
    </row>
    <row r="76" spans="1:6" x14ac:dyDescent="0.25">
      <c r="A76" t="s">
        <v>22</v>
      </c>
      <c r="B76" s="4" t="s">
        <v>35</v>
      </c>
      <c r="E76" s="4" t="s">
        <v>38</v>
      </c>
      <c r="F76" s="6">
        <v>50</v>
      </c>
    </row>
    <row r="77" spans="1:6" x14ac:dyDescent="0.25">
      <c r="A77" t="s">
        <v>19</v>
      </c>
      <c r="B77" s="4" t="s">
        <v>35</v>
      </c>
      <c r="E77" s="4" t="s">
        <v>38</v>
      </c>
      <c r="F77" s="6">
        <v>125</v>
      </c>
    </row>
    <row r="78" spans="1:6" x14ac:dyDescent="0.25">
      <c r="A78" t="s">
        <v>19</v>
      </c>
      <c r="B78" s="4" t="s">
        <v>35</v>
      </c>
      <c r="E78" s="4" t="s">
        <v>38</v>
      </c>
      <c r="F78" s="6">
        <v>22500</v>
      </c>
    </row>
    <row r="79" spans="1:6" x14ac:dyDescent="0.25">
      <c r="A79" t="s">
        <v>20</v>
      </c>
      <c r="B79" s="4" t="s">
        <v>35</v>
      </c>
      <c r="E79" s="4" t="s">
        <v>38</v>
      </c>
      <c r="F79" s="6">
        <v>21</v>
      </c>
    </row>
    <row r="80" spans="1:6" x14ac:dyDescent="0.25">
      <c r="A80" t="s">
        <v>20</v>
      </c>
      <c r="B80" s="4" t="s">
        <v>35</v>
      </c>
      <c r="E80" s="4" t="s">
        <v>38</v>
      </c>
      <c r="F80" s="6">
        <v>500</v>
      </c>
    </row>
    <row r="81" spans="1:6" x14ac:dyDescent="0.25">
      <c r="A81" t="s">
        <v>20</v>
      </c>
      <c r="B81" s="4" t="s">
        <v>35</v>
      </c>
      <c r="E81" s="4" t="s">
        <v>38</v>
      </c>
      <c r="F81" s="6">
        <v>400</v>
      </c>
    </row>
    <row r="82" spans="1:6" x14ac:dyDescent="0.25">
      <c r="A82" t="s">
        <v>20</v>
      </c>
      <c r="B82" s="4" t="s">
        <v>35</v>
      </c>
      <c r="E82" s="4" t="s">
        <v>38</v>
      </c>
      <c r="F82" s="6">
        <v>250</v>
      </c>
    </row>
    <row r="83" spans="1:6" x14ac:dyDescent="0.25">
      <c r="A83" t="s">
        <v>20</v>
      </c>
      <c r="B83" s="4" t="s">
        <v>35</v>
      </c>
      <c r="E83" s="4" t="s">
        <v>38</v>
      </c>
      <c r="F83" s="6">
        <v>0</v>
      </c>
    </row>
    <row r="84" spans="1:6" x14ac:dyDescent="0.25">
      <c r="A84" t="s">
        <v>20</v>
      </c>
      <c r="B84" s="4" t="s">
        <v>35</v>
      </c>
      <c r="E84" s="4" t="s">
        <v>38</v>
      </c>
      <c r="F84" s="6">
        <v>0</v>
      </c>
    </row>
    <row r="85" spans="1:6" x14ac:dyDescent="0.25">
      <c r="A85" t="s">
        <v>20</v>
      </c>
      <c r="B85" s="4" t="s">
        <v>35</v>
      </c>
      <c r="E85" s="4" t="s">
        <v>38</v>
      </c>
      <c r="F85" s="6">
        <v>37500</v>
      </c>
    </row>
    <row r="86" spans="1:6" x14ac:dyDescent="0.25">
      <c r="A86" t="s">
        <v>20</v>
      </c>
      <c r="B86" s="4" t="s">
        <v>35</v>
      </c>
      <c r="E86" s="4" t="s">
        <v>38</v>
      </c>
      <c r="F86" s="6">
        <v>0</v>
      </c>
    </row>
    <row r="87" spans="1:6" x14ac:dyDescent="0.25">
      <c r="A87" t="s">
        <v>20</v>
      </c>
      <c r="B87" s="4" t="s">
        <v>35</v>
      </c>
      <c r="E87" s="4" t="s">
        <v>38</v>
      </c>
      <c r="F87" s="6">
        <v>18875</v>
      </c>
    </row>
    <row r="88" spans="1:6" x14ac:dyDescent="0.25">
      <c r="A88" t="s">
        <v>20</v>
      </c>
      <c r="B88" s="4" t="s">
        <v>35</v>
      </c>
      <c r="E88" s="4" t="s">
        <v>38</v>
      </c>
      <c r="F88" s="6">
        <v>2700</v>
      </c>
    </row>
    <row r="89" spans="1:6" x14ac:dyDescent="0.25">
      <c r="A89" t="s">
        <v>20</v>
      </c>
      <c r="B89" s="4" t="s">
        <v>35</v>
      </c>
      <c r="E89" s="4" t="s">
        <v>38</v>
      </c>
      <c r="F89" s="6">
        <v>4050</v>
      </c>
    </row>
    <row r="90" spans="1:6" x14ac:dyDescent="0.25">
      <c r="A90" t="s">
        <v>20</v>
      </c>
      <c r="B90" s="4" t="s">
        <v>35</v>
      </c>
      <c r="E90" s="4" t="s">
        <v>38</v>
      </c>
      <c r="F90" s="6">
        <v>2500</v>
      </c>
    </row>
    <row r="91" spans="1:6" x14ac:dyDescent="0.25">
      <c r="A91" t="s">
        <v>20</v>
      </c>
      <c r="B91" s="4" t="s">
        <v>35</v>
      </c>
      <c r="E91" s="4" t="s">
        <v>38</v>
      </c>
      <c r="F91" s="6">
        <v>1875</v>
      </c>
    </row>
    <row r="92" spans="1:6" x14ac:dyDescent="0.25">
      <c r="A92" t="s">
        <v>20</v>
      </c>
      <c r="B92" s="4" t="s">
        <v>35</v>
      </c>
      <c r="E92" s="4" t="s">
        <v>38</v>
      </c>
      <c r="F92" s="6">
        <v>3750</v>
      </c>
    </row>
    <row r="93" spans="1:6" x14ac:dyDescent="0.25">
      <c r="A93" t="s">
        <v>20</v>
      </c>
      <c r="B93" s="4" t="s">
        <v>35</v>
      </c>
      <c r="E93" s="4" t="s">
        <v>38</v>
      </c>
      <c r="F93" s="6">
        <v>0</v>
      </c>
    </row>
    <row r="94" spans="1:6" x14ac:dyDescent="0.25">
      <c r="A94" t="s">
        <v>20</v>
      </c>
      <c r="B94" s="4" t="s">
        <v>35</v>
      </c>
      <c r="E94" s="4" t="s">
        <v>38</v>
      </c>
      <c r="F94" s="6">
        <v>250</v>
      </c>
    </row>
    <row r="95" spans="1:6" x14ac:dyDescent="0.25">
      <c r="A95" t="s">
        <v>20</v>
      </c>
      <c r="B95" s="4" t="s">
        <v>35</v>
      </c>
      <c r="E95" s="4" t="s">
        <v>38</v>
      </c>
      <c r="F95" s="6">
        <v>500</v>
      </c>
    </row>
    <row r="96" spans="1:6" x14ac:dyDescent="0.25">
      <c r="A96" t="s">
        <v>20</v>
      </c>
      <c r="B96" s="4" t="s">
        <v>35</v>
      </c>
      <c r="E96" s="4" t="s">
        <v>38</v>
      </c>
      <c r="F96" s="6">
        <v>525</v>
      </c>
    </row>
    <row r="97" spans="1:6" x14ac:dyDescent="0.25">
      <c r="A97" t="s">
        <v>20</v>
      </c>
      <c r="B97" s="4" t="s">
        <v>35</v>
      </c>
      <c r="E97" s="4" t="s">
        <v>38</v>
      </c>
      <c r="F97" s="6">
        <v>2500</v>
      </c>
    </row>
    <row r="98" spans="1:6" x14ac:dyDescent="0.25">
      <c r="A98" t="s">
        <v>20</v>
      </c>
      <c r="B98" s="4" t="s">
        <v>35</v>
      </c>
      <c r="E98" s="4" t="s">
        <v>38</v>
      </c>
      <c r="F98" s="6">
        <v>1125</v>
      </c>
    </row>
    <row r="99" spans="1:6" x14ac:dyDescent="0.25">
      <c r="A99" t="s">
        <v>20</v>
      </c>
      <c r="B99" s="4" t="s">
        <v>35</v>
      </c>
      <c r="E99" s="4" t="s">
        <v>38</v>
      </c>
      <c r="F99" s="6">
        <v>8375</v>
      </c>
    </row>
    <row r="100" spans="1:6" x14ac:dyDescent="0.25">
      <c r="A100" t="s">
        <v>20</v>
      </c>
      <c r="B100" s="4" t="s">
        <v>35</v>
      </c>
      <c r="E100" s="4" t="s">
        <v>38</v>
      </c>
      <c r="F100" s="6">
        <v>14250</v>
      </c>
    </row>
    <row r="101" spans="1:6" x14ac:dyDescent="0.25">
      <c r="A101" t="s">
        <v>20</v>
      </c>
      <c r="B101" s="4" t="s">
        <v>35</v>
      </c>
      <c r="E101" s="4" t="s">
        <v>38</v>
      </c>
      <c r="F101" s="6">
        <v>875</v>
      </c>
    </row>
    <row r="102" spans="1:6" x14ac:dyDescent="0.25">
      <c r="A102" t="s">
        <v>20</v>
      </c>
      <c r="B102" s="4" t="s">
        <v>35</v>
      </c>
      <c r="E102" s="4" t="s">
        <v>38</v>
      </c>
      <c r="F102" s="6">
        <v>5750</v>
      </c>
    </row>
    <row r="103" spans="1:6" x14ac:dyDescent="0.25">
      <c r="A103" t="s">
        <v>20</v>
      </c>
      <c r="B103" s="4" t="s">
        <v>35</v>
      </c>
      <c r="E103" s="4" t="s">
        <v>38</v>
      </c>
      <c r="F103" s="6">
        <v>500</v>
      </c>
    </row>
    <row r="104" spans="1:6" x14ac:dyDescent="0.25">
      <c r="A104" t="s">
        <v>20</v>
      </c>
      <c r="B104" s="4" t="s">
        <v>35</v>
      </c>
      <c r="E104" s="4" t="s">
        <v>38</v>
      </c>
      <c r="F104" s="6">
        <v>1925</v>
      </c>
    </row>
    <row r="105" spans="1:6" x14ac:dyDescent="0.25">
      <c r="A105" t="s">
        <v>20</v>
      </c>
      <c r="B105" s="4" t="s">
        <v>35</v>
      </c>
      <c r="E105" s="4" t="s">
        <v>38</v>
      </c>
      <c r="F105" s="6">
        <v>2625</v>
      </c>
    </row>
    <row r="106" spans="1:6" x14ac:dyDescent="0.25">
      <c r="A106" t="s">
        <v>20</v>
      </c>
      <c r="B106" s="4" t="s">
        <v>35</v>
      </c>
      <c r="E106" s="4" t="s">
        <v>38</v>
      </c>
      <c r="F106" s="6">
        <v>650</v>
      </c>
    </row>
    <row r="107" spans="1:6" x14ac:dyDescent="0.25">
      <c r="A107" t="s">
        <v>20</v>
      </c>
      <c r="B107" s="4" t="s">
        <v>35</v>
      </c>
      <c r="E107" s="4" t="s">
        <v>38</v>
      </c>
      <c r="F107" s="6">
        <v>875</v>
      </c>
    </row>
    <row r="108" spans="1:6" x14ac:dyDescent="0.25">
      <c r="A108" t="s">
        <v>22</v>
      </c>
      <c r="B108" s="4" t="s">
        <v>35</v>
      </c>
      <c r="E108" s="4" t="s">
        <v>38</v>
      </c>
      <c r="F108" s="6">
        <v>7</v>
      </c>
    </row>
    <row r="109" spans="1:6" x14ac:dyDescent="0.25">
      <c r="A109" t="s">
        <v>22</v>
      </c>
      <c r="B109" s="4" t="s">
        <v>35</v>
      </c>
      <c r="E109" s="4" t="s">
        <v>38</v>
      </c>
      <c r="F109" s="6">
        <v>400</v>
      </c>
    </row>
    <row r="110" spans="1:6" x14ac:dyDescent="0.25">
      <c r="A110" t="s">
        <v>22</v>
      </c>
      <c r="B110" s="4" t="s">
        <v>35</v>
      </c>
      <c r="E110" s="4" t="s">
        <v>38</v>
      </c>
      <c r="F110" s="6">
        <v>750</v>
      </c>
    </row>
    <row r="111" spans="1:6" x14ac:dyDescent="0.25">
      <c r="A111" t="s">
        <v>13</v>
      </c>
      <c r="B111" s="4" t="s">
        <v>35</v>
      </c>
      <c r="E111" s="4" t="s">
        <v>38</v>
      </c>
      <c r="F111" s="6">
        <v>0</v>
      </c>
    </row>
    <row r="112" spans="1:6" x14ac:dyDescent="0.25">
      <c r="A112" t="s">
        <v>13</v>
      </c>
      <c r="B112" s="4" t="s">
        <v>35</v>
      </c>
      <c r="E112" s="4" t="s">
        <v>38</v>
      </c>
      <c r="F112" s="6">
        <v>0</v>
      </c>
    </row>
    <row r="113" spans="1:6" x14ac:dyDescent="0.25">
      <c r="A113" t="s">
        <v>13</v>
      </c>
      <c r="B113" s="4" t="s">
        <v>35</v>
      </c>
      <c r="E113" s="4" t="s">
        <v>38</v>
      </c>
      <c r="F113" s="6">
        <v>0</v>
      </c>
    </row>
    <row r="114" spans="1:6" x14ac:dyDescent="0.25">
      <c r="A114" t="s">
        <v>19</v>
      </c>
      <c r="B114" s="4" t="s">
        <v>35</v>
      </c>
      <c r="E114" s="4" t="s">
        <v>38</v>
      </c>
      <c r="F114" s="6">
        <v>0</v>
      </c>
    </row>
    <row r="115" spans="1:6" x14ac:dyDescent="0.25">
      <c r="A115" t="s">
        <v>19</v>
      </c>
      <c r="B115" s="4" t="s">
        <v>35</v>
      </c>
      <c r="E115" s="4" t="s">
        <v>38</v>
      </c>
      <c r="F115" s="6">
        <v>78125</v>
      </c>
    </row>
    <row r="116" spans="1:6" x14ac:dyDescent="0.25">
      <c r="A116" t="s">
        <v>19</v>
      </c>
      <c r="B116" s="4" t="s">
        <v>35</v>
      </c>
      <c r="E116" s="4" t="s">
        <v>38</v>
      </c>
      <c r="F116" s="6">
        <v>17000</v>
      </c>
    </row>
    <row r="117" spans="1:6" x14ac:dyDescent="0.25">
      <c r="A117" t="s">
        <v>19</v>
      </c>
      <c r="B117" s="4" t="s">
        <v>35</v>
      </c>
      <c r="E117" s="4" t="s">
        <v>38</v>
      </c>
      <c r="F117" s="6">
        <v>40</v>
      </c>
    </row>
    <row r="118" spans="1:6" x14ac:dyDescent="0.25">
      <c r="A118" t="s">
        <v>19</v>
      </c>
      <c r="B118" s="4" t="s">
        <v>35</v>
      </c>
      <c r="E118" s="4" t="s">
        <v>38</v>
      </c>
      <c r="F118" s="6">
        <v>150</v>
      </c>
    </row>
    <row r="119" spans="1:6" x14ac:dyDescent="0.25">
      <c r="A119" t="s">
        <v>19</v>
      </c>
      <c r="B119" s="4" t="s">
        <v>35</v>
      </c>
      <c r="E119" s="4" t="s">
        <v>38</v>
      </c>
      <c r="F119" s="6">
        <v>150</v>
      </c>
    </row>
    <row r="120" spans="1:6" x14ac:dyDescent="0.25">
      <c r="A120" t="s">
        <v>19</v>
      </c>
      <c r="B120" s="4" t="s">
        <v>35</v>
      </c>
      <c r="E120" s="4" t="s">
        <v>38</v>
      </c>
      <c r="F120" s="6">
        <v>500</v>
      </c>
    </row>
    <row r="121" spans="1:6" x14ac:dyDescent="0.25">
      <c r="A121" t="s">
        <v>19</v>
      </c>
      <c r="B121" s="4" t="s">
        <v>35</v>
      </c>
      <c r="E121" s="4" t="s">
        <v>38</v>
      </c>
      <c r="F121" s="6">
        <v>625</v>
      </c>
    </row>
    <row r="122" spans="1:6" x14ac:dyDescent="0.25">
      <c r="A122" t="s">
        <v>25</v>
      </c>
      <c r="B122" s="4" t="s">
        <v>35</v>
      </c>
      <c r="E122" s="4" t="s">
        <v>38</v>
      </c>
      <c r="F122" s="6">
        <v>125</v>
      </c>
    </row>
    <row r="123" spans="1:6" x14ac:dyDescent="0.25">
      <c r="A123" t="s">
        <v>25</v>
      </c>
      <c r="B123" s="4" t="s">
        <v>35</v>
      </c>
      <c r="E123" s="4" t="s">
        <v>38</v>
      </c>
      <c r="F123" s="6">
        <v>0</v>
      </c>
    </row>
    <row r="124" spans="1:6" x14ac:dyDescent="0.25">
      <c r="A124" t="s">
        <v>25</v>
      </c>
      <c r="B124" s="4" t="s">
        <v>35</v>
      </c>
      <c r="E124" s="4" t="s">
        <v>38</v>
      </c>
      <c r="F124" s="6">
        <v>10</v>
      </c>
    </row>
    <row r="125" spans="1:6" x14ac:dyDescent="0.25">
      <c r="A125" t="s">
        <v>25</v>
      </c>
      <c r="B125" s="4" t="s">
        <v>35</v>
      </c>
      <c r="E125" s="4" t="s">
        <v>38</v>
      </c>
      <c r="F125" s="6">
        <v>60</v>
      </c>
    </row>
    <row r="126" spans="1:6" x14ac:dyDescent="0.25">
      <c r="A126" t="s">
        <v>25</v>
      </c>
      <c r="B126" s="4" t="s">
        <v>35</v>
      </c>
      <c r="E126" s="4" t="s">
        <v>38</v>
      </c>
      <c r="F126" s="6">
        <v>350</v>
      </c>
    </row>
    <row r="127" spans="1:6" x14ac:dyDescent="0.25">
      <c r="A127" t="s">
        <v>20</v>
      </c>
      <c r="B127" s="4" t="s">
        <v>35</v>
      </c>
      <c r="E127" s="4" t="s">
        <v>38</v>
      </c>
      <c r="F127" s="6">
        <v>0</v>
      </c>
    </row>
    <row r="128" spans="1:6" x14ac:dyDescent="0.25">
      <c r="A128" t="s">
        <v>20</v>
      </c>
      <c r="B128" s="4" t="s">
        <v>35</v>
      </c>
      <c r="E128" s="4" t="s">
        <v>38</v>
      </c>
      <c r="F128" s="6">
        <v>0</v>
      </c>
    </row>
    <row r="129" spans="1:6" x14ac:dyDescent="0.25">
      <c r="A129" t="s">
        <v>20</v>
      </c>
      <c r="B129" s="4" t="s">
        <v>35</v>
      </c>
      <c r="E129" s="4" t="s">
        <v>38</v>
      </c>
      <c r="F129" s="6">
        <v>5</v>
      </c>
    </row>
    <row r="130" spans="1:6" x14ac:dyDescent="0.25">
      <c r="A130" t="s">
        <v>20</v>
      </c>
      <c r="B130" s="4" t="s">
        <v>35</v>
      </c>
      <c r="E130" s="4" t="s">
        <v>38</v>
      </c>
      <c r="F130" s="6">
        <v>0</v>
      </c>
    </row>
    <row r="131" spans="1:6" x14ac:dyDescent="0.25">
      <c r="A131" t="s">
        <v>20</v>
      </c>
      <c r="B131" s="4" t="s">
        <v>35</v>
      </c>
      <c r="E131" s="4" t="s">
        <v>38</v>
      </c>
      <c r="F131" s="6">
        <v>1875</v>
      </c>
    </row>
    <row r="132" spans="1:6" x14ac:dyDescent="0.25">
      <c r="A132" t="s">
        <v>20</v>
      </c>
      <c r="B132" s="4" t="s">
        <v>35</v>
      </c>
      <c r="E132" s="4" t="s">
        <v>38</v>
      </c>
      <c r="F132" s="6">
        <v>0</v>
      </c>
    </row>
    <row r="133" spans="1:6" x14ac:dyDescent="0.25">
      <c r="A133" t="s">
        <v>20</v>
      </c>
      <c r="B133" s="4" t="s">
        <v>35</v>
      </c>
      <c r="E133" s="4" t="s">
        <v>38</v>
      </c>
      <c r="F133" s="6">
        <v>3750</v>
      </c>
    </row>
    <row r="134" spans="1:6" x14ac:dyDescent="0.25">
      <c r="A134" t="s">
        <v>20</v>
      </c>
      <c r="B134" s="4" t="s">
        <v>35</v>
      </c>
      <c r="E134" s="4" t="s">
        <v>38</v>
      </c>
      <c r="F134" s="6">
        <v>5375</v>
      </c>
    </row>
    <row r="135" spans="1:6" x14ac:dyDescent="0.25">
      <c r="A135" t="s">
        <v>20</v>
      </c>
      <c r="B135" s="4" t="s">
        <v>35</v>
      </c>
      <c r="E135" s="4" t="s">
        <v>38</v>
      </c>
      <c r="F135" s="6">
        <v>1375</v>
      </c>
    </row>
    <row r="136" spans="1:6" x14ac:dyDescent="0.25">
      <c r="A136" t="s">
        <v>20</v>
      </c>
      <c r="B136" s="4" t="s">
        <v>35</v>
      </c>
      <c r="E136" s="4" t="s">
        <v>38</v>
      </c>
      <c r="F136" s="6">
        <v>1650</v>
      </c>
    </row>
    <row r="137" spans="1:6" x14ac:dyDescent="0.25">
      <c r="A137" t="s">
        <v>20</v>
      </c>
      <c r="B137" s="4" t="s">
        <v>35</v>
      </c>
      <c r="E137" s="4" t="s">
        <v>38</v>
      </c>
      <c r="F137" s="6">
        <v>750</v>
      </c>
    </row>
    <row r="138" spans="1:6" x14ac:dyDescent="0.25">
      <c r="A138" t="s">
        <v>20</v>
      </c>
      <c r="B138" s="4" t="s">
        <v>35</v>
      </c>
      <c r="E138" s="4" t="s">
        <v>38</v>
      </c>
      <c r="F138" s="6">
        <v>250</v>
      </c>
    </row>
    <row r="139" spans="1:6" x14ac:dyDescent="0.25">
      <c r="A139" t="s">
        <v>20</v>
      </c>
      <c r="B139" s="4" t="s">
        <v>35</v>
      </c>
      <c r="E139" s="4" t="s">
        <v>38</v>
      </c>
      <c r="F139" s="6">
        <v>0</v>
      </c>
    </row>
    <row r="140" spans="1:6" x14ac:dyDescent="0.25">
      <c r="A140" t="s">
        <v>20</v>
      </c>
      <c r="B140" s="4" t="s">
        <v>35</v>
      </c>
      <c r="E140" s="4" t="s">
        <v>38</v>
      </c>
      <c r="F140" s="6">
        <v>3375</v>
      </c>
    </row>
    <row r="141" spans="1:6" x14ac:dyDescent="0.25">
      <c r="A141" t="s">
        <v>20</v>
      </c>
      <c r="B141" s="4" t="s">
        <v>35</v>
      </c>
      <c r="E141" s="4" t="s">
        <v>38</v>
      </c>
      <c r="F141" s="6">
        <v>625</v>
      </c>
    </row>
    <row r="142" spans="1:6" x14ac:dyDescent="0.25">
      <c r="A142" t="s">
        <v>20</v>
      </c>
      <c r="B142" s="4" t="s">
        <v>35</v>
      </c>
      <c r="E142" s="4" t="s">
        <v>38</v>
      </c>
      <c r="F142" s="6">
        <v>375</v>
      </c>
    </row>
    <row r="143" spans="1:6" x14ac:dyDescent="0.25">
      <c r="A143" t="s">
        <v>20</v>
      </c>
      <c r="B143" s="4" t="s">
        <v>35</v>
      </c>
      <c r="E143" s="4" t="s">
        <v>38</v>
      </c>
      <c r="F143" s="6">
        <v>12140</v>
      </c>
    </row>
    <row r="144" spans="1:6" x14ac:dyDescent="0.25">
      <c r="A144" t="s">
        <v>20</v>
      </c>
      <c r="B144" s="4" t="s">
        <v>35</v>
      </c>
      <c r="E144" s="4" t="s">
        <v>38</v>
      </c>
      <c r="F144" s="6">
        <v>250</v>
      </c>
    </row>
    <row r="145" spans="1:6" x14ac:dyDescent="0.25">
      <c r="A145" t="s">
        <v>20</v>
      </c>
      <c r="B145" s="4" t="s">
        <v>35</v>
      </c>
      <c r="E145" s="4" t="s">
        <v>38</v>
      </c>
      <c r="F145" s="6">
        <v>1250</v>
      </c>
    </row>
    <row r="146" spans="1:6" x14ac:dyDescent="0.25">
      <c r="A146" t="s">
        <v>20</v>
      </c>
      <c r="B146" s="4" t="s">
        <v>35</v>
      </c>
      <c r="E146" s="4" t="s">
        <v>38</v>
      </c>
      <c r="F146" s="6">
        <v>58</v>
      </c>
    </row>
    <row r="147" spans="1:6" x14ac:dyDescent="0.25">
      <c r="A147" t="s">
        <v>20</v>
      </c>
      <c r="B147" s="4" t="s">
        <v>35</v>
      </c>
      <c r="E147" s="4" t="s">
        <v>38</v>
      </c>
      <c r="F147" s="6">
        <v>21875</v>
      </c>
    </row>
    <row r="148" spans="1:6" x14ac:dyDescent="0.25">
      <c r="A148" t="s">
        <v>20</v>
      </c>
      <c r="B148" s="4" t="s">
        <v>35</v>
      </c>
      <c r="E148" s="4" t="s">
        <v>38</v>
      </c>
      <c r="F148" s="6">
        <v>13625</v>
      </c>
    </row>
    <row r="149" spans="1:6" x14ac:dyDescent="0.25">
      <c r="A149" t="s">
        <v>20</v>
      </c>
      <c r="B149" s="4" t="s">
        <v>35</v>
      </c>
      <c r="E149" s="4" t="s">
        <v>38</v>
      </c>
      <c r="F149" s="6">
        <v>3750</v>
      </c>
    </row>
    <row r="150" spans="1:6" x14ac:dyDescent="0.25">
      <c r="A150" t="s">
        <v>20</v>
      </c>
      <c r="B150" s="4" t="s">
        <v>35</v>
      </c>
      <c r="E150" s="4" t="s">
        <v>38</v>
      </c>
      <c r="F150" s="6">
        <v>2500</v>
      </c>
    </row>
    <row r="151" spans="1:6" x14ac:dyDescent="0.25">
      <c r="A151" t="s">
        <v>20</v>
      </c>
      <c r="B151" s="4" t="s">
        <v>35</v>
      </c>
      <c r="E151" s="4" t="s">
        <v>38</v>
      </c>
      <c r="F151" s="6">
        <v>50</v>
      </c>
    </row>
    <row r="152" spans="1:6" x14ac:dyDescent="0.25">
      <c r="A152" t="s">
        <v>20</v>
      </c>
      <c r="B152" s="4" t="s">
        <v>35</v>
      </c>
      <c r="E152" s="4" t="s">
        <v>38</v>
      </c>
      <c r="F152" s="6">
        <v>375</v>
      </c>
    </row>
    <row r="153" spans="1:6" x14ac:dyDescent="0.25">
      <c r="A153" t="s">
        <v>20</v>
      </c>
      <c r="B153" s="4" t="s">
        <v>35</v>
      </c>
      <c r="E153" s="4" t="s">
        <v>38</v>
      </c>
      <c r="F153" s="6">
        <v>375</v>
      </c>
    </row>
    <row r="154" spans="1:6" x14ac:dyDescent="0.25">
      <c r="A154" t="s">
        <v>20</v>
      </c>
      <c r="B154" s="4" t="s">
        <v>35</v>
      </c>
      <c r="E154" s="4" t="s">
        <v>38</v>
      </c>
      <c r="F154" s="6">
        <v>1625</v>
      </c>
    </row>
    <row r="155" spans="1:6" x14ac:dyDescent="0.25">
      <c r="A155" t="s">
        <v>20</v>
      </c>
      <c r="B155" s="4" t="s">
        <v>35</v>
      </c>
      <c r="E155" s="4" t="s">
        <v>38</v>
      </c>
      <c r="F155" s="6">
        <v>625</v>
      </c>
    </row>
    <row r="156" spans="1:6" x14ac:dyDescent="0.25">
      <c r="A156" t="s">
        <v>11</v>
      </c>
      <c r="B156" s="4" t="s">
        <v>35</v>
      </c>
      <c r="E156" s="4" t="s">
        <v>38</v>
      </c>
      <c r="F156" s="9">
        <v>32800</v>
      </c>
    </row>
    <row r="157" spans="1:6" x14ac:dyDescent="0.25">
      <c r="A157" t="s">
        <v>22</v>
      </c>
      <c r="B157" s="4" t="s">
        <v>35</v>
      </c>
      <c r="E157" s="4" t="s">
        <v>4</v>
      </c>
      <c r="F157" s="6">
        <v>0</v>
      </c>
    </row>
    <row r="158" spans="1:6" x14ac:dyDescent="0.25">
      <c r="A158" t="s">
        <v>8</v>
      </c>
      <c r="B158" s="4" t="s">
        <v>35</v>
      </c>
      <c r="E158" s="4" t="s">
        <v>4</v>
      </c>
      <c r="F158" s="6">
        <v>0</v>
      </c>
    </row>
    <row r="159" spans="1:6" x14ac:dyDescent="0.25">
      <c r="A159" t="s">
        <v>19</v>
      </c>
      <c r="B159" s="4" t="s">
        <v>35</v>
      </c>
      <c r="E159" s="4" t="s">
        <v>4</v>
      </c>
      <c r="F159" s="6">
        <v>0</v>
      </c>
    </row>
    <row r="160" spans="1:6" x14ac:dyDescent="0.25">
      <c r="A160" t="s">
        <v>19</v>
      </c>
      <c r="B160" s="4" t="s">
        <v>35</v>
      </c>
      <c r="E160" s="4" t="s">
        <v>4</v>
      </c>
      <c r="F160" s="6">
        <v>15</v>
      </c>
    </row>
    <row r="161" spans="1:6" x14ac:dyDescent="0.25">
      <c r="B161" s="4" t="s">
        <v>35</v>
      </c>
      <c r="E161" s="4" t="s">
        <v>4</v>
      </c>
      <c r="F161" s="6">
        <v>500</v>
      </c>
    </row>
    <row r="162" spans="1:6" x14ac:dyDescent="0.25">
      <c r="A162" t="s">
        <v>14</v>
      </c>
      <c r="B162" s="4" t="s">
        <v>35</v>
      </c>
      <c r="E162" s="4" t="s">
        <v>4</v>
      </c>
      <c r="F162" s="6">
        <v>0</v>
      </c>
    </row>
    <row r="163" spans="1:6" x14ac:dyDescent="0.25">
      <c r="A163" t="s">
        <v>14</v>
      </c>
      <c r="B163" s="4" t="s">
        <v>35</v>
      </c>
      <c r="E163" s="4" t="s">
        <v>4</v>
      </c>
      <c r="F163" s="6">
        <v>0</v>
      </c>
    </row>
    <row r="164" spans="1:6" x14ac:dyDescent="0.25">
      <c r="A164" t="s">
        <v>14</v>
      </c>
      <c r="B164" s="4" t="s">
        <v>35</v>
      </c>
      <c r="E164" s="4" t="s">
        <v>4</v>
      </c>
      <c r="F164" s="6">
        <v>0</v>
      </c>
    </row>
    <row r="165" spans="1:6" x14ac:dyDescent="0.25">
      <c r="A165" t="s">
        <v>14</v>
      </c>
      <c r="B165" s="4" t="s">
        <v>35</v>
      </c>
      <c r="E165" s="4" t="s">
        <v>4</v>
      </c>
      <c r="F165" s="6">
        <v>0</v>
      </c>
    </row>
    <row r="166" spans="1:6" x14ac:dyDescent="0.25">
      <c r="A166" t="s">
        <v>14</v>
      </c>
      <c r="B166" s="4" t="s">
        <v>35</v>
      </c>
      <c r="E166" s="4" t="s">
        <v>4</v>
      </c>
      <c r="F166" s="6">
        <v>0</v>
      </c>
    </row>
    <row r="167" spans="1:6" x14ac:dyDescent="0.25">
      <c r="A167" t="s">
        <v>14</v>
      </c>
      <c r="B167" s="4" t="s">
        <v>35</v>
      </c>
      <c r="E167" s="4" t="s">
        <v>4</v>
      </c>
      <c r="F167" s="6">
        <v>0</v>
      </c>
    </row>
    <row r="168" spans="1:6" x14ac:dyDescent="0.25">
      <c r="A168" t="s">
        <v>20</v>
      </c>
      <c r="B168" s="4" t="s">
        <v>35</v>
      </c>
      <c r="E168" s="4" t="s">
        <v>4</v>
      </c>
      <c r="F168" s="6">
        <v>7250</v>
      </c>
    </row>
    <row r="169" spans="1:6" x14ac:dyDescent="0.25">
      <c r="A169" t="s">
        <v>20</v>
      </c>
      <c r="B169" s="4" t="s">
        <v>35</v>
      </c>
      <c r="E169" s="4" t="s">
        <v>4</v>
      </c>
      <c r="F169" s="6">
        <v>0</v>
      </c>
    </row>
    <row r="170" spans="1:6" x14ac:dyDescent="0.25">
      <c r="A170" t="s">
        <v>20</v>
      </c>
      <c r="B170" s="4" t="s">
        <v>35</v>
      </c>
      <c r="E170" s="4" t="s">
        <v>4</v>
      </c>
      <c r="F170" s="6">
        <v>127</v>
      </c>
    </row>
    <row r="171" spans="1:6" x14ac:dyDescent="0.25">
      <c r="A171" t="s">
        <v>20</v>
      </c>
      <c r="B171" s="4" t="s">
        <v>35</v>
      </c>
      <c r="E171" s="4" t="s">
        <v>4</v>
      </c>
      <c r="F171" s="6">
        <v>335</v>
      </c>
    </row>
    <row r="172" spans="1:6" x14ac:dyDescent="0.25">
      <c r="B172" s="4" t="s">
        <v>35</v>
      </c>
      <c r="E172" s="4" t="s">
        <v>4</v>
      </c>
      <c r="F172" s="6">
        <v>0</v>
      </c>
    </row>
    <row r="173" spans="1:6" x14ac:dyDescent="0.25">
      <c r="B173" s="4" t="s">
        <v>35</v>
      </c>
      <c r="E173" s="4" t="s">
        <v>4</v>
      </c>
      <c r="F173" s="6">
        <v>0</v>
      </c>
    </row>
    <row r="174" spans="1:6" x14ac:dyDescent="0.25">
      <c r="A174" t="s">
        <v>19</v>
      </c>
      <c r="B174" s="4" t="s">
        <v>35</v>
      </c>
      <c r="E174" s="4" t="s">
        <v>4</v>
      </c>
      <c r="F174" s="6">
        <v>0</v>
      </c>
    </row>
    <row r="175" spans="1:6" x14ac:dyDescent="0.25">
      <c r="A175" t="s">
        <v>19</v>
      </c>
      <c r="B175" s="4" t="s">
        <v>35</v>
      </c>
      <c r="E175" s="4" t="s">
        <v>4</v>
      </c>
      <c r="F175" s="6">
        <v>0</v>
      </c>
    </row>
    <row r="176" spans="1:6" x14ac:dyDescent="0.25">
      <c r="A176" t="s">
        <v>22</v>
      </c>
      <c r="B176" s="4" t="s">
        <v>35</v>
      </c>
      <c r="E176" s="4" t="s">
        <v>4</v>
      </c>
      <c r="F176" s="6">
        <v>0</v>
      </c>
    </row>
    <row r="177" spans="1:6" x14ac:dyDescent="0.25">
      <c r="A177" t="s">
        <v>22</v>
      </c>
      <c r="B177" s="4" t="s">
        <v>35</v>
      </c>
      <c r="E177" s="4" t="s">
        <v>4</v>
      </c>
      <c r="F177" s="6">
        <v>25</v>
      </c>
    </row>
    <row r="178" spans="1:6" x14ac:dyDescent="0.25">
      <c r="A178" t="s">
        <v>22</v>
      </c>
      <c r="B178" s="4" t="s">
        <v>35</v>
      </c>
      <c r="E178" s="4" t="s">
        <v>4</v>
      </c>
      <c r="F178" s="6">
        <v>4750</v>
      </c>
    </row>
    <row r="179" spans="1:6" x14ac:dyDescent="0.25">
      <c r="A179" t="s">
        <v>22</v>
      </c>
      <c r="B179" s="4" t="s">
        <v>35</v>
      </c>
      <c r="E179" s="4" t="s">
        <v>4</v>
      </c>
      <c r="F179" s="6">
        <v>375</v>
      </c>
    </row>
    <row r="180" spans="1:6" x14ac:dyDescent="0.25">
      <c r="A180" t="s">
        <v>22</v>
      </c>
      <c r="B180" s="4" t="s">
        <v>35</v>
      </c>
      <c r="E180" s="4" t="s">
        <v>4</v>
      </c>
      <c r="F180" s="6">
        <v>375</v>
      </c>
    </row>
    <row r="181" spans="1:6" x14ac:dyDescent="0.25">
      <c r="A181" t="s">
        <v>22</v>
      </c>
      <c r="B181" s="4" t="s">
        <v>35</v>
      </c>
      <c r="E181" s="4" t="s">
        <v>4</v>
      </c>
      <c r="F181" s="6">
        <v>250</v>
      </c>
    </row>
    <row r="182" spans="1:6" x14ac:dyDescent="0.25">
      <c r="A182" t="s">
        <v>22</v>
      </c>
      <c r="B182" s="4" t="s">
        <v>35</v>
      </c>
      <c r="E182" s="4" t="s">
        <v>4</v>
      </c>
      <c r="F182" s="6">
        <v>0</v>
      </c>
    </row>
    <row r="183" spans="1:6" x14ac:dyDescent="0.25">
      <c r="A183" t="s">
        <v>22</v>
      </c>
      <c r="B183" s="4" t="s">
        <v>35</v>
      </c>
      <c r="E183" s="4" t="s">
        <v>4</v>
      </c>
      <c r="F183" s="6">
        <v>175</v>
      </c>
    </row>
    <row r="184" spans="1:6" x14ac:dyDescent="0.25">
      <c r="A184" t="s">
        <v>22</v>
      </c>
      <c r="B184" s="4" t="s">
        <v>35</v>
      </c>
      <c r="E184" s="4" t="s">
        <v>4</v>
      </c>
      <c r="F184" s="6">
        <v>0</v>
      </c>
    </row>
    <row r="185" spans="1:6" x14ac:dyDescent="0.25">
      <c r="A185" t="s">
        <v>22</v>
      </c>
      <c r="B185" s="4" t="s">
        <v>35</v>
      </c>
      <c r="E185" s="4" t="s">
        <v>4</v>
      </c>
      <c r="F185" s="6">
        <v>75</v>
      </c>
    </row>
    <row r="186" spans="1:6" x14ac:dyDescent="0.25">
      <c r="A186" t="s">
        <v>22</v>
      </c>
      <c r="B186" s="4" t="s">
        <v>35</v>
      </c>
      <c r="E186" s="4" t="s">
        <v>4</v>
      </c>
      <c r="F186" s="6">
        <v>75</v>
      </c>
    </row>
    <row r="187" spans="1:6" x14ac:dyDescent="0.25">
      <c r="A187" t="s">
        <v>22</v>
      </c>
      <c r="B187" s="4" t="s">
        <v>35</v>
      </c>
      <c r="E187" s="4" t="s">
        <v>4</v>
      </c>
      <c r="F187" s="6">
        <v>1</v>
      </c>
    </row>
    <row r="188" spans="1:6" x14ac:dyDescent="0.25">
      <c r="A188" t="s">
        <v>22</v>
      </c>
      <c r="B188" s="4" t="s">
        <v>35</v>
      </c>
      <c r="E188" s="4" t="s">
        <v>4</v>
      </c>
      <c r="F188" s="6">
        <v>0</v>
      </c>
    </row>
    <row r="189" spans="1:6" x14ac:dyDescent="0.25">
      <c r="A189" t="s">
        <v>22</v>
      </c>
      <c r="B189" s="4" t="s">
        <v>35</v>
      </c>
      <c r="E189" s="4" t="s">
        <v>4</v>
      </c>
      <c r="F189" s="6">
        <v>7500</v>
      </c>
    </row>
    <row r="190" spans="1:6" x14ac:dyDescent="0.25">
      <c r="A190" t="s">
        <v>22</v>
      </c>
      <c r="B190" s="4" t="s">
        <v>35</v>
      </c>
      <c r="E190" s="4" t="s">
        <v>4</v>
      </c>
      <c r="F190" s="6">
        <v>3750</v>
      </c>
    </row>
    <row r="191" spans="1:6" x14ac:dyDescent="0.25">
      <c r="A191" t="s">
        <v>22</v>
      </c>
      <c r="B191" s="4" t="s">
        <v>35</v>
      </c>
      <c r="E191" s="4" t="s">
        <v>4</v>
      </c>
      <c r="F191" s="6">
        <v>7625</v>
      </c>
    </row>
    <row r="192" spans="1:6" x14ac:dyDescent="0.25">
      <c r="A192" t="s">
        <v>22</v>
      </c>
      <c r="B192" s="4" t="s">
        <v>35</v>
      </c>
      <c r="E192" s="4" t="s">
        <v>4</v>
      </c>
      <c r="F192" s="6">
        <v>1000</v>
      </c>
    </row>
    <row r="193" spans="1:6" x14ac:dyDescent="0.25">
      <c r="A193" t="s">
        <v>22</v>
      </c>
      <c r="B193" s="4" t="s">
        <v>35</v>
      </c>
      <c r="E193" s="4" t="s">
        <v>4</v>
      </c>
      <c r="F193" s="6">
        <v>150</v>
      </c>
    </row>
    <row r="194" spans="1:6" x14ac:dyDescent="0.25">
      <c r="A194" t="s">
        <v>22</v>
      </c>
      <c r="B194" s="4" t="s">
        <v>35</v>
      </c>
      <c r="E194" s="4" t="s">
        <v>4</v>
      </c>
      <c r="F194" s="6">
        <v>850</v>
      </c>
    </row>
    <row r="195" spans="1:6" x14ac:dyDescent="0.25">
      <c r="A195" t="s">
        <v>22</v>
      </c>
      <c r="B195" s="4" t="s">
        <v>35</v>
      </c>
      <c r="E195" s="4" t="s">
        <v>4</v>
      </c>
      <c r="F195" s="6">
        <v>450</v>
      </c>
    </row>
    <row r="196" spans="1:6" x14ac:dyDescent="0.25">
      <c r="A196" t="s">
        <v>22</v>
      </c>
      <c r="B196" s="4" t="s">
        <v>35</v>
      </c>
      <c r="E196" s="4" t="s">
        <v>4</v>
      </c>
      <c r="F196" s="6">
        <v>250</v>
      </c>
    </row>
    <row r="197" spans="1:6" x14ac:dyDescent="0.25">
      <c r="A197" t="s">
        <v>20</v>
      </c>
      <c r="B197" s="4" t="s">
        <v>35</v>
      </c>
      <c r="E197" s="4" t="s">
        <v>4</v>
      </c>
      <c r="F197" s="6">
        <v>250</v>
      </c>
    </row>
    <row r="198" spans="1:6" x14ac:dyDescent="0.25">
      <c r="A198" t="s">
        <v>20</v>
      </c>
      <c r="B198" s="4" t="s">
        <v>35</v>
      </c>
      <c r="E198" s="4" t="s">
        <v>4</v>
      </c>
      <c r="F198" s="6">
        <v>50</v>
      </c>
    </row>
    <row r="199" spans="1:6" x14ac:dyDescent="0.25">
      <c r="A199" t="s">
        <v>20</v>
      </c>
      <c r="B199" s="4" t="s">
        <v>35</v>
      </c>
      <c r="E199" s="4" t="s">
        <v>4</v>
      </c>
      <c r="F199" s="6">
        <v>2000</v>
      </c>
    </row>
    <row r="200" spans="1:6" x14ac:dyDescent="0.25">
      <c r="A200" t="s">
        <v>20</v>
      </c>
      <c r="B200" s="4" t="s">
        <v>35</v>
      </c>
      <c r="E200" s="4" t="s">
        <v>4</v>
      </c>
      <c r="F200" s="6">
        <v>50</v>
      </c>
    </row>
    <row r="201" spans="1:6" x14ac:dyDescent="0.25">
      <c r="A201" t="s">
        <v>20</v>
      </c>
      <c r="B201" s="4" t="s">
        <v>35</v>
      </c>
      <c r="E201" s="4" t="s">
        <v>4</v>
      </c>
      <c r="F201" s="6">
        <v>1125</v>
      </c>
    </row>
    <row r="202" spans="1:6" x14ac:dyDescent="0.25">
      <c r="A202" t="s">
        <v>20</v>
      </c>
      <c r="B202" s="4" t="s">
        <v>35</v>
      </c>
      <c r="E202" s="4" t="s">
        <v>4</v>
      </c>
      <c r="F202" s="6">
        <v>375</v>
      </c>
    </row>
    <row r="203" spans="1:6" x14ac:dyDescent="0.25">
      <c r="A203" t="s">
        <v>19</v>
      </c>
      <c r="B203" s="4" t="s">
        <v>35</v>
      </c>
      <c r="E203" s="4" t="s">
        <v>4</v>
      </c>
      <c r="F203" s="6">
        <v>150</v>
      </c>
    </row>
    <row r="204" spans="1:6" x14ac:dyDescent="0.25">
      <c r="A204" t="s">
        <v>19</v>
      </c>
      <c r="B204" s="4" t="s">
        <v>35</v>
      </c>
      <c r="E204" s="4" t="s">
        <v>4</v>
      </c>
      <c r="F204" s="6">
        <v>600</v>
      </c>
    </row>
    <row r="205" spans="1:6" x14ac:dyDescent="0.25">
      <c r="A205" t="s">
        <v>19</v>
      </c>
      <c r="B205" s="4" t="s">
        <v>35</v>
      </c>
      <c r="E205" s="4" t="s">
        <v>4</v>
      </c>
      <c r="F205" s="6">
        <v>0</v>
      </c>
    </row>
    <row r="206" spans="1:6" x14ac:dyDescent="0.25">
      <c r="A206" t="s">
        <v>19</v>
      </c>
      <c r="B206" s="4" t="s">
        <v>35</v>
      </c>
      <c r="E206" s="4" t="s">
        <v>4</v>
      </c>
      <c r="F206" s="6">
        <v>0</v>
      </c>
    </row>
    <row r="207" spans="1:6" x14ac:dyDescent="0.25">
      <c r="A207" t="s">
        <v>19</v>
      </c>
      <c r="B207" s="4" t="s">
        <v>35</v>
      </c>
      <c r="E207" s="4" t="s">
        <v>4</v>
      </c>
      <c r="F207" s="6">
        <v>0</v>
      </c>
    </row>
    <row r="208" spans="1:6" x14ac:dyDescent="0.25">
      <c r="A208" t="s">
        <v>19</v>
      </c>
      <c r="B208" s="4" t="s">
        <v>35</v>
      </c>
      <c r="E208" s="4" t="s">
        <v>4</v>
      </c>
      <c r="F208" s="6">
        <v>0</v>
      </c>
    </row>
    <row r="209" spans="1:6" x14ac:dyDescent="0.25">
      <c r="A209" t="s">
        <v>19</v>
      </c>
      <c r="B209" s="4" t="s">
        <v>35</v>
      </c>
      <c r="E209" s="4" t="s">
        <v>4</v>
      </c>
      <c r="F209" s="6">
        <v>0</v>
      </c>
    </row>
    <row r="210" spans="1:6" x14ac:dyDescent="0.25">
      <c r="A210" t="s">
        <v>19</v>
      </c>
      <c r="B210" s="4" t="s">
        <v>35</v>
      </c>
      <c r="E210" s="4" t="s">
        <v>4</v>
      </c>
      <c r="F210" s="6">
        <v>0</v>
      </c>
    </row>
    <row r="211" spans="1:6" x14ac:dyDescent="0.25">
      <c r="A211" t="s">
        <v>19</v>
      </c>
      <c r="B211" s="4" t="s">
        <v>35</v>
      </c>
      <c r="E211" s="4" t="s">
        <v>4</v>
      </c>
      <c r="F211" s="6">
        <v>0</v>
      </c>
    </row>
    <row r="212" spans="1:6" x14ac:dyDescent="0.25">
      <c r="A212" t="s">
        <v>19</v>
      </c>
      <c r="B212" s="4" t="s">
        <v>35</v>
      </c>
      <c r="E212" s="4" t="s">
        <v>4</v>
      </c>
      <c r="F212" s="6">
        <v>0</v>
      </c>
    </row>
    <row r="213" spans="1:6" x14ac:dyDescent="0.25">
      <c r="A213" t="s">
        <v>19</v>
      </c>
      <c r="B213" s="4" t="s">
        <v>35</v>
      </c>
      <c r="E213" s="4" t="s">
        <v>4</v>
      </c>
      <c r="F213" s="6">
        <v>0</v>
      </c>
    </row>
    <row r="214" spans="1:6" x14ac:dyDescent="0.25">
      <c r="A214" t="s">
        <v>19</v>
      </c>
      <c r="B214" s="4" t="s">
        <v>35</v>
      </c>
      <c r="E214" s="4" t="s">
        <v>4</v>
      </c>
      <c r="F214" s="6">
        <v>1500</v>
      </c>
    </row>
    <row r="215" spans="1:6" x14ac:dyDescent="0.25">
      <c r="A215" t="s">
        <v>19</v>
      </c>
      <c r="B215" s="4" t="s">
        <v>35</v>
      </c>
      <c r="E215" s="4" t="s">
        <v>4</v>
      </c>
      <c r="F215" s="6">
        <v>6250</v>
      </c>
    </row>
    <row r="216" spans="1:6" x14ac:dyDescent="0.25">
      <c r="A216" t="s">
        <v>19</v>
      </c>
      <c r="B216" s="4" t="s">
        <v>35</v>
      </c>
      <c r="E216" s="4" t="s">
        <v>4</v>
      </c>
      <c r="F216" s="6">
        <v>60</v>
      </c>
    </row>
    <row r="217" spans="1:6" x14ac:dyDescent="0.25">
      <c r="A217" t="s">
        <v>19</v>
      </c>
      <c r="B217" s="4" t="s">
        <v>35</v>
      </c>
      <c r="E217" s="4" t="s">
        <v>4</v>
      </c>
      <c r="F217" s="6">
        <v>0</v>
      </c>
    </row>
    <row r="218" spans="1:6" x14ac:dyDescent="0.25">
      <c r="A218" t="s">
        <v>19</v>
      </c>
      <c r="B218" s="4" t="s">
        <v>35</v>
      </c>
      <c r="E218" s="4" t="s">
        <v>4</v>
      </c>
      <c r="F218" s="6">
        <v>125</v>
      </c>
    </row>
    <row r="219" spans="1:6" x14ac:dyDescent="0.25">
      <c r="A219" t="s">
        <v>19</v>
      </c>
      <c r="B219" s="4" t="s">
        <v>35</v>
      </c>
      <c r="E219" s="4" t="s">
        <v>4</v>
      </c>
      <c r="F219" s="6">
        <v>0</v>
      </c>
    </row>
    <row r="220" spans="1:6" x14ac:dyDescent="0.25">
      <c r="A220" t="s">
        <v>19</v>
      </c>
      <c r="B220" s="4" t="s">
        <v>35</v>
      </c>
      <c r="E220" s="4" t="s">
        <v>4</v>
      </c>
      <c r="F220" s="6">
        <v>250</v>
      </c>
    </row>
    <row r="221" spans="1:6" x14ac:dyDescent="0.25">
      <c r="A221" t="s">
        <v>22</v>
      </c>
      <c r="B221" s="4" t="s">
        <v>35</v>
      </c>
      <c r="E221" s="4" t="s">
        <v>4</v>
      </c>
      <c r="F221" s="6">
        <v>50</v>
      </c>
    </row>
    <row r="222" spans="1:6" x14ac:dyDescent="0.25">
      <c r="A222" t="s">
        <v>22</v>
      </c>
      <c r="B222" s="4" t="s">
        <v>35</v>
      </c>
      <c r="E222" s="4" t="s">
        <v>4</v>
      </c>
      <c r="F222" s="6">
        <v>10</v>
      </c>
    </row>
    <row r="223" spans="1:6" x14ac:dyDescent="0.25">
      <c r="A223" t="s">
        <v>22</v>
      </c>
      <c r="B223" s="4" t="s">
        <v>35</v>
      </c>
      <c r="E223" s="4" t="s">
        <v>4</v>
      </c>
      <c r="F223" s="6">
        <v>2875</v>
      </c>
    </row>
    <row r="224" spans="1:6" x14ac:dyDescent="0.25">
      <c r="A224" t="s">
        <v>22</v>
      </c>
      <c r="B224" s="4" t="s">
        <v>35</v>
      </c>
      <c r="E224" s="4" t="s">
        <v>4</v>
      </c>
      <c r="F224" s="6">
        <v>0</v>
      </c>
    </row>
    <row r="225" spans="1:6" x14ac:dyDescent="0.25">
      <c r="A225" t="s">
        <v>22</v>
      </c>
      <c r="B225" s="4" t="s">
        <v>35</v>
      </c>
      <c r="E225" s="4" t="s">
        <v>4</v>
      </c>
      <c r="F225" s="6">
        <v>0</v>
      </c>
    </row>
    <row r="226" spans="1:6" x14ac:dyDescent="0.25">
      <c r="A226" t="s">
        <v>22</v>
      </c>
      <c r="B226" s="4" t="s">
        <v>35</v>
      </c>
      <c r="E226" s="4" t="s">
        <v>4</v>
      </c>
      <c r="F226" s="6">
        <v>0</v>
      </c>
    </row>
    <row r="227" spans="1:6" x14ac:dyDescent="0.25">
      <c r="A227" t="s">
        <v>22</v>
      </c>
      <c r="B227" s="4" t="s">
        <v>35</v>
      </c>
      <c r="E227" s="4" t="s">
        <v>4</v>
      </c>
      <c r="F227" s="6">
        <v>975</v>
      </c>
    </row>
    <row r="228" spans="1:6" x14ac:dyDescent="0.25">
      <c r="A228" t="s">
        <v>22</v>
      </c>
      <c r="B228" s="4" t="s">
        <v>35</v>
      </c>
      <c r="E228" s="4" t="s">
        <v>4</v>
      </c>
      <c r="F228" s="6">
        <v>0</v>
      </c>
    </row>
    <row r="229" spans="1:6" x14ac:dyDescent="0.25">
      <c r="A229" t="s">
        <v>22</v>
      </c>
      <c r="B229" s="4" t="s">
        <v>35</v>
      </c>
      <c r="E229" s="4" t="s">
        <v>4</v>
      </c>
      <c r="F229" s="6">
        <v>3000</v>
      </c>
    </row>
    <row r="230" spans="1:6" x14ac:dyDescent="0.25">
      <c r="A230" t="s">
        <v>22</v>
      </c>
      <c r="B230" s="4" t="s">
        <v>35</v>
      </c>
      <c r="E230" s="4" t="s">
        <v>4</v>
      </c>
      <c r="F230" s="6">
        <v>1000</v>
      </c>
    </row>
    <row r="231" spans="1:6" x14ac:dyDescent="0.25">
      <c r="A231" t="s">
        <v>22</v>
      </c>
      <c r="B231" s="4" t="s">
        <v>35</v>
      </c>
      <c r="E231" s="4" t="s">
        <v>4</v>
      </c>
      <c r="F231" s="6">
        <v>1125</v>
      </c>
    </row>
    <row r="232" spans="1:6" x14ac:dyDescent="0.25">
      <c r="A232" t="s">
        <v>19</v>
      </c>
      <c r="B232" s="4" t="s">
        <v>35</v>
      </c>
      <c r="E232" s="4" t="s">
        <v>4</v>
      </c>
      <c r="F232" s="6">
        <v>0</v>
      </c>
    </row>
    <row r="233" spans="1:6" x14ac:dyDescent="0.25">
      <c r="A233" t="s">
        <v>19</v>
      </c>
      <c r="B233" s="4" t="s">
        <v>35</v>
      </c>
      <c r="E233" s="4" t="s">
        <v>4</v>
      </c>
      <c r="F233" s="6">
        <v>75</v>
      </c>
    </row>
    <row r="234" spans="1:6" x14ac:dyDescent="0.25">
      <c r="A234" t="s">
        <v>20</v>
      </c>
      <c r="B234" s="4" t="s">
        <v>35</v>
      </c>
      <c r="E234" s="4" t="s">
        <v>4</v>
      </c>
      <c r="F234" s="6">
        <v>0</v>
      </c>
    </row>
    <row r="235" spans="1:6" x14ac:dyDescent="0.25">
      <c r="A235" t="s">
        <v>20</v>
      </c>
      <c r="B235" s="4" t="s">
        <v>35</v>
      </c>
      <c r="E235" s="4" t="s">
        <v>4</v>
      </c>
      <c r="F235" s="6">
        <v>750</v>
      </c>
    </row>
    <row r="236" spans="1:6" x14ac:dyDescent="0.25">
      <c r="A236" t="s">
        <v>20</v>
      </c>
      <c r="B236" s="4" t="s">
        <v>35</v>
      </c>
      <c r="E236" s="4" t="s">
        <v>4</v>
      </c>
      <c r="F236" s="6">
        <v>125</v>
      </c>
    </row>
    <row r="237" spans="1:6" x14ac:dyDescent="0.25">
      <c r="A237" t="s">
        <v>20</v>
      </c>
      <c r="B237" s="4" t="s">
        <v>35</v>
      </c>
      <c r="E237" s="4" t="s">
        <v>4</v>
      </c>
      <c r="F237" s="6">
        <v>250</v>
      </c>
    </row>
    <row r="238" spans="1:6" x14ac:dyDescent="0.25">
      <c r="A238" t="s">
        <v>20</v>
      </c>
      <c r="B238" s="4" t="s">
        <v>35</v>
      </c>
      <c r="E238" s="4" t="s">
        <v>4</v>
      </c>
      <c r="F238" s="6">
        <v>0</v>
      </c>
    </row>
    <row r="239" spans="1:6" x14ac:dyDescent="0.25">
      <c r="A239" t="s">
        <v>20</v>
      </c>
      <c r="B239" s="4" t="s">
        <v>35</v>
      </c>
      <c r="E239" s="4" t="s">
        <v>4</v>
      </c>
      <c r="F239" s="6">
        <v>18750</v>
      </c>
    </row>
    <row r="240" spans="1:6" x14ac:dyDescent="0.25">
      <c r="A240" t="s">
        <v>20</v>
      </c>
      <c r="B240" s="4" t="s">
        <v>35</v>
      </c>
      <c r="E240" s="4" t="s">
        <v>4</v>
      </c>
      <c r="F240" s="6">
        <v>0</v>
      </c>
    </row>
    <row r="241" spans="1:6" x14ac:dyDescent="0.25">
      <c r="A241" t="s">
        <v>20</v>
      </c>
      <c r="B241" s="4" t="s">
        <v>35</v>
      </c>
      <c r="E241" s="4" t="s">
        <v>4</v>
      </c>
      <c r="F241" s="6">
        <v>0</v>
      </c>
    </row>
    <row r="242" spans="1:6" x14ac:dyDescent="0.25">
      <c r="A242" t="s">
        <v>20</v>
      </c>
      <c r="B242" s="4" t="s">
        <v>35</v>
      </c>
      <c r="E242" s="4" t="s">
        <v>4</v>
      </c>
      <c r="F242" s="6">
        <v>125</v>
      </c>
    </row>
    <row r="243" spans="1:6" x14ac:dyDescent="0.25">
      <c r="A243" t="s">
        <v>20</v>
      </c>
      <c r="B243" s="4" t="s">
        <v>35</v>
      </c>
      <c r="E243" s="4" t="s">
        <v>4</v>
      </c>
      <c r="F243" s="6">
        <v>1875</v>
      </c>
    </row>
    <row r="244" spans="1:6" x14ac:dyDescent="0.25">
      <c r="A244" t="s">
        <v>20</v>
      </c>
      <c r="B244" s="4" t="s">
        <v>35</v>
      </c>
      <c r="E244" s="4" t="s">
        <v>4</v>
      </c>
      <c r="F244" s="6">
        <v>750</v>
      </c>
    </row>
    <row r="245" spans="1:6" x14ac:dyDescent="0.25">
      <c r="A245" t="s">
        <v>20</v>
      </c>
      <c r="B245" s="4" t="s">
        <v>35</v>
      </c>
      <c r="E245" s="4" t="s">
        <v>4</v>
      </c>
      <c r="F245" s="6">
        <v>1750</v>
      </c>
    </row>
    <row r="246" spans="1:6" x14ac:dyDescent="0.25">
      <c r="A246" t="s">
        <v>20</v>
      </c>
      <c r="B246" s="4" t="s">
        <v>35</v>
      </c>
      <c r="E246" s="4" t="s">
        <v>4</v>
      </c>
      <c r="F246" s="6">
        <v>0</v>
      </c>
    </row>
    <row r="247" spans="1:6" x14ac:dyDescent="0.25">
      <c r="A247" t="s">
        <v>20</v>
      </c>
      <c r="B247" s="4" t="s">
        <v>35</v>
      </c>
      <c r="E247" s="4" t="s">
        <v>4</v>
      </c>
      <c r="F247" s="6">
        <v>375</v>
      </c>
    </row>
    <row r="248" spans="1:6" x14ac:dyDescent="0.25">
      <c r="A248" t="s">
        <v>20</v>
      </c>
      <c r="B248" s="4" t="s">
        <v>35</v>
      </c>
      <c r="E248" s="4" t="s">
        <v>4</v>
      </c>
      <c r="F248" s="6">
        <v>575</v>
      </c>
    </row>
    <row r="249" spans="1:6" x14ac:dyDescent="0.25">
      <c r="A249" t="s">
        <v>20</v>
      </c>
      <c r="B249" s="4" t="s">
        <v>35</v>
      </c>
      <c r="E249" s="4" t="s">
        <v>4</v>
      </c>
      <c r="F249" s="6">
        <v>500</v>
      </c>
    </row>
    <row r="250" spans="1:6" x14ac:dyDescent="0.25">
      <c r="A250" t="s">
        <v>20</v>
      </c>
      <c r="B250" s="4" t="s">
        <v>35</v>
      </c>
      <c r="E250" s="4" t="s">
        <v>4</v>
      </c>
      <c r="F250" s="6">
        <v>1125</v>
      </c>
    </row>
    <row r="251" spans="1:6" x14ac:dyDescent="0.25">
      <c r="A251" t="s">
        <v>20</v>
      </c>
      <c r="B251" s="4" t="s">
        <v>35</v>
      </c>
      <c r="E251" s="4" t="s">
        <v>4</v>
      </c>
      <c r="F251" s="6">
        <v>875</v>
      </c>
    </row>
    <row r="252" spans="1:6" x14ac:dyDescent="0.25">
      <c r="A252" t="s">
        <v>20</v>
      </c>
      <c r="B252" s="4" t="s">
        <v>35</v>
      </c>
      <c r="E252" s="4" t="s">
        <v>4</v>
      </c>
      <c r="F252" s="6">
        <v>500</v>
      </c>
    </row>
    <row r="253" spans="1:6" x14ac:dyDescent="0.25">
      <c r="A253" t="s">
        <v>20</v>
      </c>
      <c r="B253" s="4" t="s">
        <v>35</v>
      </c>
      <c r="E253" s="4" t="s">
        <v>4</v>
      </c>
      <c r="F253" s="6">
        <v>625</v>
      </c>
    </row>
    <row r="254" spans="1:6" x14ac:dyDescent="0.25">
      <c r="A254" t="s">
        <v>20</v>
      </c>
      <c r="B254" s="4" t="s">
        <v>35</v>
      </c>
      <c r="E254" s="4" t="s">
        <v>4</v>
      </c>
      <c r="F254" s="6">
        <v>2750</v>
      </c>
    </row>
    <row r="255" spans="1:6" x14ac:dyDescent="0.25">
      <c r="A255" t="s">
        <v>20</v>
      </c>
      <c r="B255" s="4" t="s">
        <v>35</v>
      </c>
      <c r="E255" s="4" t="s">
        <v>4</v>
      </c>
      <c r="F255" s="6">
        <v>625</v>
      </c>
    </row>
    <row r="256" spans="1:6" x14ac:dyDescent="0.25">
      <c r="A256" t="s">
        <v>20</v>
      </c>
      <c r="B256" s="4" t="s">
        <v>35</v>
      </c>
      <c r="E256" s="4" t="s">
        <v>4</v>
      </c>
      <c r="F256" s="6">
        <v>1125</v>
      </c>
    </row>
    <row r="257" spans="1:6" x14ac:dyDescent="0.25">
      <c r="A257" t="s">
        <v>20</v>
      </c>
      <c r="B257" s="4" t="s">
        <v>35</v>
      </c>
      <c r="E257" s="4" t="s">
        <v>4</v>
      </c>
      <c r="F257" s="6">
        <v>0</v>
      </c>
    </row>
    <row r="258" spans="1:6" x14ac:dyDescent="0.25">
      <c r="A258" t="s">
        <v>20</v>
      </c>
      <c r="B258" s="4" t="s">
        <v>35</v>
      </c>
      <c r="E258" s="4" t="s">
        <v>4</v>
      </c>
      <c r="F258" s="6">
        <v>2500</v>
      </c>
    </row>
    <row r="259" spans="1:6" x14ac:dyDescent="0.25">
      <c r="A259" t="s">
        <v>20</v>
      </c>
      <c r="B259" s="4" t="s">
        <v>35</v>
      </c>
      <c r="E259" s="4" t="s">
        <v>4</v>
      </c>
      <c r="F259" s="6">
        <v>1375</v>
      </c>
    </row>
    <row r="260" spans="1:6" x14ac:dyDescent="0.25">
      <c r="A260" t="s">
        <v>20</v>
      </c>
      <c r="B260" s="4" t="s">
        <v>35</v>
      </c>
      <c r="E260" s="4" t="s">
        <v>4</v>
      </c>
      <c r="F260" s="6">
        <v>1375</v>
      </c>
    </row>
    <row r="261" spans="1:6" x14ac:dyDescent="0.25">
      <c r="A261" t="s">
        <v>20</v>
      </c>
      <c r="B261" s="4" t="s">
        <v>35</v>
      </c>
      <c r="E261" s="4" t="s">
        <v>4</v>
      </c>
      <c r="F261" s="6">
        <v>750</v>
      </c>
    </row>
    <row r="262" spans="1:6" x14ac:dyDescent="0.25">
      <c r="A262" t="s">
        <v>20</v>
      </c>
      <c r="B262" s="4" t="s">
        <v>35</v>
      </c>
      <c r="E262" s="4" t="s">
        <v>4</v>
      </c>
      <c r="F262" s="6">
        <v>875</v>
      </c>
    </row>
    <row r="263" spans="1:6" x14ac:dyDescent="0.25">
      <c r="A263" t="s">
        <v>22</v>
      </c>
      <c r="B263" s="4" t="s">
        <v>35</v>
      </c>
      <c r="E263" s="4" t="s">
        <v>4</v>
      </c>
      <c r="F263" s="6">
        <v>5</v>
      </c>
    </row>
    <row r="264" spans="1:6" x14ac:dyDescent="0.25">
      <c r="A264" t="s">
        <v>22</v>
      </c>
      <c r="B264" s="4" t="s">
        <v>35</v>
      </c>
      <c r="E264" s="4" t="s">
        <v>4</v>
      </c>
      <c r="F264" s="6">
        <v>1500</v>
      </c>
    </row>
    <row r="265" spans="1:6" x14ac:dyDescent="0.25">
      <c r="A265" t="s">
        <v>22</v>
      </c>
      <c r="B265" s="4" t="s">
        <v>35</v>
      </c>
      <c r="E265" s="4" t="s">
        <v>4</v>
      </c>
      <c r="F265" s="6">
        <v>2000</v>
      </c>
    </row>
    <row r="266" spans="1:6" x14ac:dyDescent="0.25">
      <c r="A266" t="s">
        <v>13</v>
      </c>
      <c r="B266" s="4" t="s">
        <v>35</v>
      </c>
      <c r="E266" s="4" t="s">
        <v>4</v>
      </c>
      <c r="F266" s="6">
        <v>0</v>
      </c>
    </row>
    <row r="267" spans="1:6" x14ac:dyDescent="0.25">
      <c r="A267" t="s">
        <v>13</v>
      </c>
      <c r="B267" s="4" t="s">
        <v>35</v>
      </c>
      <c r="E267" s="4" t="s">
        <v>4</v>
      </c>
      <c r="F267" s="6">
        <v>0</v>
      </c>
    </row>
    <row r="268" spans="1:6" x14ac:dyDescent="0.25">
      <c r="A268" t="s">
        <v>13</v>
      </c>
      <c r="B268" s="4" t="s">
        <v>35</v>
      </c>
      <c r="E268" s="4" t="s">
        <v>4</v>
      </c>
      <c r="F268" s="6">
        <v>0</v>
      </c>
    </row>
    <row r="269" spans="1:6" x14ac:dyDescent="0.25">
      <c r="A269" t="s">
        <v>19</v>
      </c>
      <c r="B269" s="4" t="s">
        <v>35</v>
      </c>
      <c r="E269" s="4" t="s">
        <v>4</v>
      </c>
      <c r="F269" s="6">
        <v>2</v>
      </c>
    </row>
    <row r="270" spans="1:6" x14ac:dyDescent="0.25">
      <c r="A270" t="s">
        <v>19</v>
      </c>
      <c r="B270" s="4" t="s">
        <v>35</v>
      </c>
      <c r="E270" s="4" t="s">
        <v>4</v>
      </c>
      <c r="F270" s="6">
        <v>0</v>
      </c>
    </row>
    <row r="271" spans="1:6" x14ac:dyDescent="0.25">
      <c r="A271" t="s">
        <v>19</v>
      </c>
      <c r="B271" s="4" t="s">
        <v>35</v>
      </c>
      <c r="E271" s="4" t="s">
        <v>4</v>
      </c>
      <c r="F271" s="6">
        <v>0</v>
      </c>
    </row>
    <row r="272" spans="1:6" x14ac:dyDescent="0.25">
      <c r="A272" t="s">
        <v>19</v>
      </c>
      <c r="B272" s="4" t="s">
        <v>35</v>
      </c>
      <c r="E272" s="4" t="s">
        <v>4</v>
      </c>
      <c r="F272" s="6">
        <v>0</v>
      </c>
    </row>
    <row r="273" spans="1:6" x14ac:dyDescent="0.25">
      <c r="A273" t="s">
        <v>19</v>
      </c>
      <c r="B273" s="4" t="s">
        <v>35</v>
      </c>
      <c r="E273" s="4" t="s">
        <v>4</v>
      </c>
      <c r="F273" s="6">
        <v>0</v>
      </c>
    </row>
    <row r="274" spans="1:6" x14ac:dyDescent="0.25">
      <c r="A274" t="s">
        <v>19</v>
      </c>
      <c r="B274" s="4" t="s">
        <v>35</v>
      </c>
      <c r="E274" s="4" t="s">
        <v>4</v>
      </c>
      <c r="F274" s="6">
        <v>0</v>
      </c>
    </row>
    <row r="275" spans="1:6" x14ac:dyDescent="0.25">
      <c r="A275" t="s">
        <v>19</v>
      </c>
      <c r="B275" s="4" t="s">
        <v>35</v>
      </c>
      <c r="E275" s="4" t="s">
        <v>4</v>
      </c>
      <c r="F275" s="6">
        <v>0</v>
      </c>
    </row>
    <row r="276" spans="1:6" x14ac:dyDescent="0.25">
      <c r="A276" t="s">
        <v>19</v>
      </c>
      <c r="B276" s="4" t="s">
        <v>35</v>
      </c>
      <c r="E276" s="4" t="s">
        <v>4</v>
      </c>
      <c r="F276" s="6">
        <v>0</v>
      </c>
    </row>
    <row r="277" spans="1:6" x14ac:dyDescent="0.25">
      <c r="A277" t="s">
        <v>25</v>
      </c>
      <c r="B277" s="4" t="s">
        <v>35</v>
      </c>
      <c r="E277" s="4" t="s">
        <v>4</v>
      </c>
      <c r="F277" s="6">
        <v>0</v>
      </c>
    </row>
    <row r="278" spans="1:6" x14ac:dyDescent="0.25">
      <c r="A278" t="s">
        <v>25</v>
      </c>
      <c r="B278" s="4" t="s">
        <v>35</v>
      </c>
      <c r="E278" s="4" t="s">
        <v>4</v>
      </c>
      <c r="F278" s="6">
        <v>1</v>
      </c>
    </row>
    <row r="279" spans="1:6" x14ac:dyDescent="0.25">
      <c r="A279" t="s">
        <v>25</v>
      </c>
      <c r="B279" s="4" t="s">
        <v>35</v>
      </c>
      <c r="E279" s="4" t="s">
        <v>4</v>
      </c>
      <c r="F279" s="6">
        <v>0</v>
      </c>
    </row>
    <row r="280" spans="1:6" x14ac:dyDescent="0.25">
      <c r="A280" t="s">
        <v>25</v>
      </c>
      <c r="B280" s="4" t="s">
        <v>35</v>
      </c>
      <c r="E280" s="4" t="s">
        <v>4</v>
      </c>
      <c r="F280" s="6">
        <v>0</v>
      </c>
    </row>
    <row r="281" spans="1:6" x14ac:dyDescent="0.25">
      <c r="A281" t="s">
        <v>25</v>
      </c>
      <c r="B281" s="4" t="s">
        <v>35</v>
      </c>
      <c r="E281" s="4" t="s">
        <v>4</v>
      </c>
      <c r="F281" s="6">
        <v>900</v>
      </c>
    </row>
    <row r="282" spans="1:6" x14ac:dyDescent="0.25">
      <c r="A282" t="s">
        <v>20</v>
      </c>
      <c r="B282" s="4" t="s">
        <v>35</v>
      </c>
      <c r="E282" s="4" t="s">
        <v>4</v>
      </c>
      <c r="F282" s="6">
        <v>250</v>
      </c>
    </row>
    <row r="283" spans="1:6" x14ac:dyDescent="0.25">
      <c r="A283" t="s">
        <v>20</v>
      </c>
      <c r="B283" s="4" t="s">
        <v>35</v>
      </c>
      <c r="E283" s="4" t="s">
        <v>4</v>
      </c>
      <c r="F283" s="6">
        <v>1000</v>
      </c>
    </row>
    <row r="284" spans="1:6" x14ac:dyDescent="0.25">
      <c r="A284" t="s">
        <v>20</v>
      </c>
      <c r="B284" s="4" t="s">
        <v>35</v>
      </c>
      <c r="E284" s="4" t="s">
        <v>4</v>
      </c>
      <c r="F284" s="6">
        <v>500</v>
      </c>
    </row>
    <row r="285" spans="1:6" x14ac:dyDescent="0.25">
      <c r="A285" t="s">
        <v>20</v>
      </c>
      <c r="B285" s="4" t="s">
        <v>35</v>
      </c>
      <c r="E285" s="4" t="s">
        <v>4</v>
      </c>
      <c r="F285" s="6">
        <v>1250</v>
      </c>
    </row>
    <row r="286" spans="1:6" x14ac:dyDescent="0.25">
      <c r="A286" t="s">
        <v>20</v>
      </c>
      <c r="B286" s="4" t="s">
        <v>35</v>
      </c>
      <c r="E286" s="4" t="s">
        <v>4</v>
      </c>
      <c r="F286" s="6">
        <v>0</v>
      </c>
    </row>
    <row r="287" spans="1:6" x14ac:dyDescent="0.25">
      <c r="A287" t="s">
        <v>20</v>
      </c>
      <c r="B287" s="4" t="s">
        <v>35</v>
      </c>
      <c r="E287" s="4" t="s">
        <v>4</v>
      </c>
      <c r="F287" s="6">
        <v>875</v>
      </c>
    </row>
    <row r="288" spans="1:6" x14ac:dyDescent="0.25">
      <c r="A288" t="s">
        <v>20</v>
      </c>
      <c r="B288" s="4" t="s">
        <v>35</v>
      </c>
      <c r="E288" s="4" t="s">
        <v>4</v>
      </c>
      <c r="F288" s="6">
        <v>30</v>
      </c>
    </row>
    <row r="289" spans="1:6" x14ac:dyDescent="0.25">
      <c r="A289" t="s">
        <v>20</v>
      </c>
      <c r="B289" s="4" t="s">
        <v>35</v>
      </c>
      <c r="E289" s="4" t="s">
        <v>4</v>
      </c>
      <c r="F289" s="6">
        <v>250</v>
      </c>
    </row>
    <row r="290" spans="1:6" x14ac:dyDescent="0.25">
      <c r="A290" t="s">
        <v>20</v>
      </c>
      <c r="B290" s="4" t="s">
        <v>35</v>
      </c>
      <c r="E290" s="4" t="s">
        <v>4</v>
      </c>
      <c r="F290" s="6">
        <v>275</v>
      </c>
    </row>
    <row r="291" spans="1:6" x14ac:dyDescent="0.25">
      <c r="A291" t="s">
        <v>20</v>
      </c>
      <c r="B291" s="4" t="s">
        <v>35</v>
      </c>
      <c r="E291" s="4" t="s">
        <v>4</v>
      </c>
      <c r="F291" s="6">
        <v>120</v>
      </c>
    </row>
    <row r="292" spans="1:6" x14ac:dyDescent="0.25">
      <c r="A292" t="s">
        <v>20</v>
      </c>
      <c r="B292" s="4" t="s">
        <v>35</v>
      </c>
      <c r="E292" s="4" t="s">
        <v>4</v>
      </c>
      <c r="F292" s="6">
        <v>625</v>
      </c>
    </row>
    <row r="293" spans="1:6" x14ac:dyDescent="0.25">
      <c r="A293" t="s">
        <v>20</v>
      </c>
      <c r="B293" s="4" t="s">
        <v>35</v>
      </c>
      <c r="E293" s="4" t="s">
        <v>4</v>
      </c>
      <c r="F293" s="6">
        <v>250</v>
      </c>
    </row>
    <row r="294" spans="1:6" x14ac:dyDescent="0.25">
      <c r="A294" t="s">
        <v>20</v>
      </c>
      <c r="B294" s="4" t="s">
        <v>35</v>
      </c>
      <c r="E294" s="4" t="s">
        <v>4</v>
      </c>
      <c r="F294" s="6">
        <v>2</v>
      </c>
    </row>
    <row r="295" spans="1:6" x14ac:dyDescent="0.25">
      <c r="A295" t="s">
        <v>20</v>
      </c>
      <c r="B295" s="4" t="s">
        <v>35</v>
      </c>
      <c r="E295" s="4" t="s">
        <v>4</v>
      </c>
      <c r="F295" s="6">
        <v>100</v>
      </c>
    </row>
    <row r="296" spans="1:6" x14ac:dyDescent="0.25">
      <c r="A296" t="s">
        <v>20</v>
      </c>
      <c r="B296" s="4" t="s">
        <v>35</v>
      </c>
      <c r="E296" s="4" t="s">
        <v>4</v>
      </c>
      <c r="F296" s="6">
        <v>250</v>
      </c>
    </row>
    <row r="297" spans="1:6" x14ac:dyDescent="0.25">
      <c r="A297" t="s">
        <v>20</v>
      </c>
      <c r="B297" s="4" t="s">
        <v>35</v>
      </c>
      <c r="E297" s="4" t="s">
        <v>4</v>
      </c>
      <c r="F297" s="6">
        <v>125</v>
      </c>
    </row>
    <row r="298" spans="1:6" x14ac:dyDescent="0.25">
      <c r="A298" t="s">
        <v>20</v>
      </c>
      <c r="B298" s="4" t="s">
        <v>35</v>
      </c>
      <c r="E298" s="4" t="s">
        <v>4</v>
      </c>
      <c r="F298" s="6">
        <v>1200</v>
      </c>
    </row>
    <row r="299" spans="1:6" x14ac:dyDescent="0.25">
      <c r="A299" t="s">
        <v>20</v>
      </c>
      <c r="B299" s="4" t="s">
        <v>35</v>
      </c>
      <c r="E299" s="4" t="s">
        <v>4</v>
      </c>
      <c r="F299" s="6">
        <v>250</v>
      </c>
    </row>
    <row r="300" spans="1:6" x14ac:dyDescent="0.25">
      <c r="A300" t="s">
        <v>20</v>
      </c>
      <c r="B300" s="4" t="s">
        <v>35</v>
      </c>
      <c r="E300" s="4" t="s">
        <v>4</v>
      </c>
      <c r="F300" s="6">
        <v>250</v>
      </c>
    </row>
    <row r="301" spans="1:6" x14ac:dyDescent="0.25">
      <c r="A301" t="s">
        <v>20</v>
      </c>
      <c r="B301" s="4" t="s">
        <v>35</v>
      </c>
      <c r="E301" s="4" t="s">
        <v>4</v>
      </c>
      <c r="F301" s="6">
        <v>1637</v>
      </c>
    </row>
    <row r="302" spans="1:6" x14ac:dyDescent="0.25">
      <c r="A302" t="s">
        <v>20</v>
      </c>
      <c r="B302" s="4" t="s">
        <v>35</v>
      </c>
      <c r="E302" s="4" t="s">
        <v>4</v>
      </c>
      <c r="F302" s="6">
        <v>625</v>
      </c>
    </row>
    <row r="303" spans="1:6" x14ac:dyDescent="0.25">
      <c r="A303" t="s">
        <v>20</v>
      </c>
      <c r="B303" s="4" t="s">
        <v>35</v>
      </c>
      <c r="E303" s="4" t="s">
        <v>4</v>
      </c>
      <c r="F303" s="6">
        <v>950</v>
      </c>
    </row>
    <row r="304" spans="1:6" x14ac:dyDescent="0.25">
      <c r="A304" t="s">
        <v>20</v>
      </c>
      <c r="B304" s="4" t="s">
        <v>35</v>
      </c>
      <c r="E304" s="4" t="s">
        <v>4</v>
      </c>
      <c r="F304" s="6">
        <v>1250</v>
      </c>
    </row>
    <row r="305" spans="1:6" x14ac:dyDescent="0.25">
      <c r="A305" t="s">
        <v>20</v>
      </c>
      <c r="B305" s="4" t="s">
        <v>35</v>
      </c>
      <c r="E305" s="4" t="s">
        <v>4</v>
      </c>
      <c r="F305" s="6">
        <v>500</v>
      </c>
    </row>
    <row r="306" spans="1:6" x14ac:dyDescent="0.25">
      <c r="A306" t="s">
        <v>20</v>
      </c>
      <c r="B306" s="4" t="s">
        <v>35</v>
      </c>
      <c r="E306" s="4" t="s">
        <v>4</v>
      </c>
      <c r="F306" s="6">
        <v>100</v>
      </c>
    </row>
    <row r="307" spans="1:6" x14ac:dyDescent="0.25">
      <c r="A307" t="s">
        <v>20</v>
      </c>
      <c r="B307" s="4" t="s">
        <v>35</v>
      </c>
      <c r="E307" s="4" t="s">
        <v>4</v>
      </c>
      <c r="F307" s="6">
        <v>375</v>
      </c>
    </row>
    <row r="308" spans="1:6" x14ac:dyDescent="0.25">
      <c r="A308" t="s">
        <v>20</v>
      </c>
      <c r="B308" s="4" t="s">
        <v>35</v>
      </c>
      <c r="E308" s="4" t="s">
        <v>4</v>
      </c>
      <c r="F308" s="6">
        <v>625</v>
      </c>
    </row>
    <row r="309" spans="1:6" x14ac:dyDescent="0.25">
      <c r="A309" t="s">
        <v>20</v>
      </c>
      <c r="B309" s="4" t="s">
        <v>35</v>
      </c>
      <c r="E309" s="4" t="s">
        <v>4</v>
      </c>
      <c r="F309" s="6">
        <v>250</v>
      </c>
    </row>
    <row r="310" spans="1:6" x14ac:dyDescent="0.25">
      <c r="A310" t="s">
        <v>20</v>
      </c>
      <c r="B310" s="4" t="s">
        <v>35</v>
      </c>
      <c r="E310" s="4" t="s">
        <v>4</v>
      </c>
      <c r="F310" s="6">
        <v>200</v>
      </c>
    </row>
    <row r="311" spans="1:6" x14ac:dyDescent="0.25">
      <c r="A311" t="s">
        <v>11</v>
      </c>
      <c r="B311" s="4" t="s">
        <v>35</v>
      </c>
      <c r="E311" s="4" t="s">
        <v>4</v>
      </c>
      <c r="F311" s="9">
        <v>0</v>
      </c>
    </row>
    <row r="312" spans="1:6" x14ac:dyDescent="0.25">
      <c r="A312" t="s">
        <v>22</v>
      </c>
      <c r="B312" s="4" t="s">
        <v>35</v>
      </c>
      <c r="E312" s="4" t="s">
        <v>37</v>
      </c>
      <c r="F312" s="6">
        <v>0</v>
      </c>
    </row>
    <row r="313" spans="1:6" x14ac:dyDescent="0.25">
      <c r="A313" t="s">
        <v>8</v>
      </c>
      <c r="B313" s="4" t="s">
        <v>35</v>
      </c>
      <c r="E313" s="4" t="s">
        <v>37</v>
      </c>
      <c r="F313" s="6">
        <v>95070</v>
      </c>
    </row>
    <row r="314" spans="1:6" x14ac:dyDescent="0.25">
      <c r="A314" t="s">
        <v>19</v>
      </c>
      <c r="B314" s="4" t="s">
        <v>35</v>
      </c>
      <c r="E314" s="4" t="s">
        <v>37</v>
      </c>
      <c r="F314" s="6">
        <v>42800</v>
      </c>
    </row>
    <row r="315" spans="1:6" x14ac:dyDescent="0.25">
      <c r="A315" t="s">
        <v>19</v>
      </c>
      <c r="B315" s="4" t="s">
        <v>35</v>
      </c>
      <c r="E315" s="4" t="s">
        <v>37</v>
      </c>
      <c r="F315" s="6">
        <v>30</v>
      </c>
    </row>
    <row r="316" spans="1:6" x14ac:dyDescent="0.25">
      <c r="B316" s="4" t="s">
        <v>35</v>
      </c>
      <c r="E316" s="4" t="s">
        <v>37</v>
      </c>
      <c r="F316" s="6">
        <v>1525</v>
      </c>
    </row>
    <row r="317" spans="1:6" x14ac:dyDescent="0.25">
      <c r="A317" t="s">
        <v>14</v>
      </c>
      <c r="B317" s="4" t="s">
        <v>35</v>
      </c>
      <c r="E317" s="4" t="s">
        <v>37</v>
      </c>
      <c r="F317" s="6">
        <v>500</v>
      </c>
    </row>
    <row r="318" spans="1:6" x14ac:dyDescent="0.25">
      <c r="A318" t="s">
        <v>14</v>
      </c>
      <c r="B318" s="4" t="s">
        <v>35</v>
      </c>
      <c r="E318" s="4" t="s">
        <v>37</v>
      </c>
      <c r="F318" s="6">
        <v>140000</v>
      </c>
    </row>
    <row r="319" spans="1:6" x14ac:dyDescent="0.25">
      <c r="A319" t="s">
        <v>14</v>
      </c>
      <c r="B319" s="4" t="s">
        <v>35</v>
      </c>
      <c r="E319" s="4" t="s">
        <v>37</v>
      </c>
      <c r="F319" s="6">
        <v>200</v>
      </c>
    </row>
    <row r="320" spans="1:6" x14ac:dyDescent="0.25">
      <c r="A320" t="s">
        <v>14</v>
      </c>
      <c r="B320" s="4" t="s">
        <v>35</v>
      </c>
      <c r="E320" s="4" t="s">
        <v>37</v>
      </c>
      <c r="F320" s="6">
        <v>300</v>
      </c>
    </row>
    <row r="321" spans="1:6" x14ac:dyDescent="0.25">
      <c r="A321" t="s">
        <v>14</v>
      </c>
      <c r="B321" s="4" t="s">
        <v>35</v>
      </c>
      <c r="E321" s="4" t="s">
        <v>37</v>
      </c>
      <c r="F321" s="6">
        <v>60</v>
      </c>
    </row>
    <row r="322" spans="1:6" x14ac:dyDescent="0.25">
      <c r="A322" t="s">
        <v>14</v>
      </c>
      <c r="B322" s="4" t="s">
        <v>35</v>
      </c>
      <c r="E322" s="4" t="s">
        <v>37</v>
      </c>
      <c r="F322" s="6">
        <v>60000</v>
      </c>
    </row>
    <row r="323" spans="1:6" x14ac:dyDescent="0.25">
      <c r="A323" t="s">
        <v>20</v>
      </c>
      <c r="B323" s="4" t="s">
        <v>35</v>
      </c>
      <c r="E323" s="4" t="s">
        <v>37</v>
      </c>
      <c r="F323" s="6">
        <v>1525</v>
      </c>
    </row>
    <row r="324" spans="1:6" x14ac:dyDescent="0.25">
      <c r="A324" t="s">
        <v>20</v>
      </c>
      <c r="B324" s="4" t="s">
        <v>35</v>
      </c>
      <c r="E324" s="4" t="s">
        <v>37</v>
      </c>
      <c r="F324" s="6">
        <v>6500</v>
      </c>
    </row>
    <row r="325" spans="1:6" x14ac:dyDescent="0.25">
      <c r="A325" t="s">
        <v>20</v>
      </c>
      <c r="B325" s="4" t="s">
        <v>35</v>
      </c>
      <c r="E325" s="4" t="s">
        <v>37</v>
      </c>
      <c r="F325" s="6">
        <v>1500</v>
      </c>
    </row>
    <row r="326" spans="1:6" x14ac:dyDescent="0.25">
      <c r="A326" t="s">
        <v>20</v>
      </c>
      <c r="B326" s="4" t="s">
        <v>35</v>
      </c>
      <c r="E326" s="4" t="s">
        <v>37</v>
      </c>
      <c r="F326" s="6">
        <v>480</v>
      </c>
    </row>
    <row r="327" spans="1:6" x14ac:dyDescent="0.25">
      <c r="B327" s="4" t="s">
        <v>35</v>
      </c>
      <c r="E327" s="4" t="s">
        <v>37</v>
      </c>
      <c r="F327" s="6">
        <v>75</v>
      </c>
    </row>
    <row r="328" spans="1:6" x14ac:dyDescent="0.25">
      <c r="B328" s="4" t="s">
        <v>35</v>
      </c>
      <c r="E328" s="4" t="s">
        <v>37</v>
      </c>
      <c r="F328" s="6">
        <v>0</v>
      </c>
    </row>
    <row r="329" spans="1:6" x14ac:dyDescent="0.25">
      <c r="A329" t="s">
        <v>19</v>
      </c>
      <c r="B329" s="4" t="s">
        <v>35</v>
      </c>
      <c r="E329" s="4" t="s">
        <v>37</v>
      </c>
      <c r="F329" s="6">
        <v>75</v>
      </c>
    </row>
    <row r="330" spans="1:6" x14ac:dyDescent="0.25">
      <c r="A330" t="s">
        <v>19</v>
      </c>
      <c r="B330" s="4" t="s">
        <v>35</v>
      </c>
      <c r="E330" s="4" t="s">
        <v>37</v>
      </c>
      <c r="F330" s="6">
        <v>0</v>
      </c>
    </row>
    <row r="331" spans="1:6" x14ac:dyDescent="0.25">
      <c r="A331" t="s">
        <v>22</v>
      </c>
      <c r="B331" s="4" t="s">
        <v>35</v>
      </c>
      <c r="E331" s="4" t="s">
        <v>37</v>
      </c>
      <c r="F331" s="6">
        <v>0</v>
      </c>
    </row>
    <row r="332" spans="1:6" x14ac:dyDescent="0.25">
      <c r="A332" t="s">
        <v>22</v>
      </c>
      <c r="B332" s="4" t="s">
        <v>35</v>
      </c>
      <c r="E332" s="4" t="s">
        <v>37</v>
      </c>
      <c r="F332" s="6">
        <v>2500</v>
      </c>
    </row>
    <row r="333" spans="1:6" x14ac:dyDescent="0.25">
      <c r="A333" t="s">
        <v>22</v>
      </c>
      <c r="B333" s="4" t="s">
        <v>35</v>
      </c>
      <c r="E333" s="4" t="s">
        <v>37</v>
      </c>
      <c r="F333" s="6">
        <v>365</v>
      </c>
    </row>
    <row r="334" spans="1:6" x14ac:dyDescent="0.25">
      <c r="A334" t="s">
        <v>22</v>
      </c>
      <c r="B334" s="4" t="s">
        <v>35</v>
      </c>
      <c r="E334" s="4" t="s">
        <v>37</v>
      </c>
      <c r="F334" s="6">
        <v>2500</v>
      </c>
    </row>
    <row r="335" spans="1:6" x14ac:dyDescent="0.25">
      <c r="A335" t="s">
        <v>22</v>
      </c>
      <c r="B335" s="4" t="s">
        <v>35</v>
      </c>
      <c r="E335" s="4" t="s">
        <v>37</v>
      </c>
      <c r="F335" s="6">
        <v>950</v>
      </c>
    </row>
    <row r="336" spans="1:6" x14ac:dyDescent="0.25">
      <c r="A336" t="s">
        <v>22</v>
      </c>
      <c r="B336" s="4" t="s">
        <v>35</v>
      </c>
      <c r="E336" s="4" t="s">
        <v>37</v>
      </c>
      <c r="F336" s="6">
        <v>25000</v>
      </c>
    </row>
    <row r="337" spans="1:6" x14ac:dyDescent="0.25">
      <c r="A337" t="s">
        <v>22</v>
      </c>
      <c r="B337" s="4" t="s">
        <v>35</v>
      </c>
      <c r="E337" s="4" t="s">
        <v>37</v>
      </c>
      <c r="F337" s="6">
        <v>0</v>
      </c>
    </row>
    <row r="338" spans="1:6" x14ac:dyDescent="0.25">
      <c r="A338" t="s">
        <v>22</v>
      </c>
      <c r="B338" s="4" t="s">
        <v>35</v>
      </c>
      <c r="E338" s="4" t="s">
        <v>37</v>
      </c>
      <c r="F338" s="6">
        <v>65000</v>
      </c>
    </row>
    <row r="339" spans="1:6" x14ac:dyDescent="0.25">
      <c r="A339" t="s">
        <v>22</v>
      </c>
      <c r="B339" s="4" t="s">
        <v>35</v>
      </c>
      <c r="E339" s="4" t="s">
        <v>37</v>
      </c>
      <c r="F339" s="6">
        <v>0</v>
      </c>
    </row>
    <row r="340" spans="1:6" x14ac:dyDescent="0.25">
      <c r="A340" t="s">
        <v>22</v>
      </c>
      <c r="B340" s="4" t="s">
        <v>35</v>
      </c>
      <c r="E340" s="4" t="s">
        <v>37</v>
      </c>
      <c r="F340" s="6">
        <v>175</v>
      </c>
    </row>
    <row r="341" spans="1:6" x14ac:dyDescent="0.25">
      <c r="A341" t="s">
        <v>22</v>
      </c>
      <c r="B341" s="4" t="s">
        <v>35</v>
      </c>
      <c r="E341" s="4" t="s">
        <v>37</v>
      </c>
      <c r="F341" s="6">
        <v>10</v>
      </c>
    </row>
    <row r="342" spans="1:6" x14ac:dyDescent="0.25">
      <c r="A342" t="s">
        <v>22</v>
      </c>
      <c r="B342" s="4" t="s">
        <v>35</v>
      </c>
      <c r="E342" s="4" t="s">
        <v>37</v>
      </c>
      <c r="F342" s="6">
        <v>24</v>
      </c>
    </row>
    <row r="343" spans="1:6" x14ac:dyDescent="0.25">
      <c r="A343" t="s">
        <v>22</v>
      </c>
      <c r="B343" s="4" t="s">
        <v>35</v>
      </c>
      <c r="E343" s="4" t="s">
        <v>37</v>
      </c>
      <c r="F343" s="6">
        <v>0</v>
      </c>
    </row>
    <row r="344" spans="1:6" x14ac:dyDescent="0.25">
      <c r="A344" t="s">
        <v>22</v>
      </c>
      <c r="B344" s="4" t="s">
        <v>35</v>
      </c>
      <c r="E344" s="4" t="s">
        <v>37</v>
      </c>
      <c r="F344" s="6">
        <v>1750</v>
      </c>
    </row>
    <row r="345" spans="1:6" x14ac:dyDescent="0.25">
      <c r="A345" t="s">
        <v>22</v>
      </c>
      <c r="B345" s="4" t="s">
        <v>35</v>
      </c>
      <c r="E345" s="4" t="s">
        <v>37</v>
      </c>
      <c r="F345" s="6">
        <v>1250</v>
      </c>
    </row>
    <row r="346" spans="1:6" x14ac:dyDescent="0.25">
      <c r="A346" t="s">
        <v>22</v>
      </c>
      <c r="B346" s="4" t="s">
        <v>35</v>
      </c>
      <c r="E346" s="4" t="s">
        <v>37</v>
      </c>
      <c r="F346" s="6">
        <v>300</v>
      </c>
    </row>
    <row r="347" spans="1:6" x14ac:dyDescent="0.25">
      <c r="A347" t="s">
        <v>22</v>
      </c>
      <c r="B347" s="4" t="s">
        <v>35</v>
      </c>
      <c r="E347" s="4" t="s">
        <v>37</v>
      </c>
      <c r="F347" s="6">
        <v>325</v>
      </c>
    </row>
    <row r="348" spans="1:6" x14ac:dyDescent="0.25">
      <c r="A348" t="s">
        <v>22</v>
      </c>
      <c r="B348" s="4" t="s">
        <v>35</v>
      </c>
      <c r="E348" s="4" t="s">
        <v>37</v>
      </c>
      <c r="F348" s="6">
        <v>175</v>
      </c>
    </row>
    <row r="349" spans="1:6" x14ac:dyDescent="0.25">
      <c r="A349" t="s">
        <v>22</v>
      </c>
      <c r="B349" s="4" t="s">
        <v>35</v>
      </c>
      <c r="E349" s="4" t="s">
        <v>37</v>
      </c>
      <c r="F349" s="6">
        <v>450</v>
      </c>
    </row>
    <row r="350" spans="1:6" x14ac:dyDescent="0.25">
      <c r="A350" t="s">
        <v>22</v>
      </c>
      <c r="B350" s="4" t="s">
        <v>35</v>
      </c>
      <c r="E350" s="4" t="s">
        <v>37</v>
      </c>
      <c r="F350" s="6">
        <v>145</v>
      </c>
    </row>
    <row r="351" spans="1:6" x14ac:dyDescent="0.25">
      <c r="A351" t="s">
        <v>22</v>
      </c>
      <c r="B351" s="4" t="s">
        <v>35</v>
      </c>
      <c r="E351" s="4" t="s">
        <v>37</v>
      </c>
      <c r="F351" s="6">
        <v>375</v>
      </c>
    </row>
    <row r="352" spans="1:6" x14ac:dyDescent="0.25">
      <c r="A352" t="s">
        <v>20</v>
      </c>
      <c r="B352" s="4" t="s">
        <v>35</v>
      </c>
      <c r="E352" s="4" t="s">
        <v>37</v>
      </c>
      <c r="F352" s="6">
        <v>5875</v>
      </c>
    </row>
    <row r="353" spans="1:6" x14ac:dyDescent="0.25">
      <c r="A353" t="s">
        <v>20</v>
      </c>
      <c r="B353" s="4" t="s">
        <v>35</v>
      </c>
      <c r="E353" s="4" t="s">
        <v>37</v>
      </c>
      <c r="F353" s="6">
        <v>0</v>
      </c>
    </row>
    <row r="354" spans="1:6" x14ac:dyDescent="0.25">
      <c r="A354" t="s">
        <v>20</v>
      </c>
      <c r="B354" s="4" t="s">
        <v>35</v>
      </c>
      <c r="E354" s="4" t="s">
        <v>37</v>
      </c>
      <c r="F354" s="6">
        <v>300</v>
      </c>
    </row>
    <row r="355" spans="1:6" x14ac:dyDescent="0.25">
      <c r="A355" t="s">
        <v>20</v>
      </c>
      <c r="B355" s="4" t="s">
        <v>35</v>
      </c>
      <c r="E355" s="4" t="s">
        <v>37</v>
      </c>
      <c r="F355" s="6">
        <v>25</v>
      </c>
    </row>
    <row r="356" spans="1:6" x14ac:dyDescent="0.25">
      <c r="A356" t="s">
        <v>20</v>
      </c>
      <c r="B356" s="4" t="s">
        <v>35</v>
      </c>
      <c r="E356" s="4" t="s">
        <v>37</v>
      </c>
      <c r="F356" s="6">
        <v>2125</v>
      </c>
    </row>
    <row r="357" spans="1:6" x14ac:dyDescent="0.25">
      <c r="A357" t="s">
        <v>20</v>
      </c>
      <c r="B357" s="4" t="s">
        <v>35</v>
      </c>
      <c r="E357" s="4" t="s">
        <v>37</v>
      </c>
      <c r="F357" s="6">
        <v>625</v>
      </c>
    </row>
    <row r="358" spans="1:6" x14ac:dyDescent="0.25">
      <c r="A358" t="s">
        <v>19</v>
      </c>
      <c r="B358" s="4" t="s">
        <v>35</v>
      </c>
      <c r="E358" s="4" t="s">
        <v>37</v>
      </c>
      <c r="F358" s="6">
        <v>150</v>
      </c>
    </row>
    <row r="359" spans="1:6" x14ac:dyDescent="0.25">
      <c r="A359" t="s">
        <v>19</v>
      </c>
      <c r="B359" s="4" t="s">
        <v>35</v>
      </c>
      <c r="E359" s="4" t="s">
        <v>37</v>
      </c>
      <c r="F359" s="6">
        <v>37000</v>
      </c>
    </row>
    <row r="360" spans="1:6" x14ac:dyDescent="0.25">
      <c r="A360" t="s">
        <v>19</v>
      </c>
      <c r="B360" s="4" t="s">
        <v>35</v>
      </c>
      <c r="E360" s="4" t="s">
        <v>37</v>
      </c>
      <c r="F360" s="6">
        <v>30</v>
      </c>
    </row>
    <row r="361" spans="1:6" x14ac:dyDescent="0.25">
      <c r="A361" t="s">
        <v>19</v>
      </c>
      <c r="B361" s="4" t="s">
        <v>35</v>
      </c>
      <c r="E361" s="4" t="s">
        <v>37</v>
      </c>
      <c r="F361" s="6">
        <v>50</v>
      </c>
    </row>
    <row r="362" spans="1:6" x14ac:dyDescent="0.25">
      <c r="A362" t="s">
        <v>19</v>
      </c>
      <c r="B362" s="4" t="s">
        <v>35</v>
      </c>
      <c r="E362" s="4" t="s">
        <v>37</v>
      </c>
      <c r="F362" s="6">
        <v>20</v>
      </c>
    </row>
    <row r="363" spans="1:6" x14ac:dyDescent="0.25">
      <c r="A363" t="s">
        <v>19</v>
      </c>
      <c r="B363" s="4" t="s">
        <v>35</v>
      </c>
      <c r="E363" s="4" t="s">
        <v>37</v>
      </c>
      <c r="F363" s="6">
        <v>0</v>
      </c>
    </row>
    <row r="364" spans="1:6" x14ac:dyDescent="0.25">
      <c r="A364" t="s">
        <v>19</v>
      </c>
      <c r="B364" s="4" t="s">
        <v>35</v>
      </c>
      <c r="E364" s="4" t="s">
        <v>37</v>
      </c>
      <c r="F364" s="6">
        <v>500</v>
      </c>
    </row>
    <row r="365" spans="1:6" x14ac:dyDescent="0.25">
      <c r="A365" t="s">
        <v>19</v>
      </c>
      <c r="B365" s="4" t="s">
        <v>35</v>
      </c>
      <c r="E365" s="4" t="s">
        <v>37</v>
      </c>
      <c r="F365" s="6">
        <v>0</v>
      </c>
    </row>
    <row r="366" spans="1:6" x14ac:dyDescent="0.25">
      <c r="A366" t="s">
        <v>19</v>
      </c>
      <c r="B366" s="4" t="s">
        <v>35</v>
      </c>
      <c r="E366" s="4" t="s">
        <v>37</v>
      </c>
      <c r="F366" s="6">
        <v>0</v>
      </c>
    </row>
    <row r="367" spans="1:6" x14ac:dyDescent="0.25">
      <c r="A367" t="s">
        <v>19</v>
      </c>
      <c r="B367" s="4" t="s">
        <v>35</v>
      </c>
      <c r="E367" s="4" t="s">
        <v>37</v>
      </c>
      <c r="F367" s="6">
        <v>750</v>
      </c>
    </row>
    <row r="368" spans="1:6" x14ac:dyDescent="0.25">
      <c r="A368" t="s">
        <v>19</v>
      </c>
      <c r="B368" s="4" t="s">
        <v>35</v>
      </c>
      <c r="E368" s="4" t="s">
        <v>37</v>
      </c>
      <c r="F368" s="6">
        <v>31250</v>
      </c>
    </row>
    <row r="369" spans="1:6" x14ac:dyDescent="0.25">
      <c r="A369" t="s">
        <v>19</v>
      </c>
      <c r="B369" s="4" t="s">
        <v>35</v>
      </c>
      <c r="E369" s="4" t="s">
        <v>37</v>
      </c>
      <c r="F369" s="6">
        <v>1500</v>
      </c>
    </row>
    <row r="370" spans="1:6" x14ac:dyDescent="0.25">
      <c r="A370" t="s">
        <v>19</v>
      </c>
      <c r="B370" s="4" t="s">
        <v>35</v>
      </c>
      <c r="E370" s="4" t="s">
        <v>37</v>
      </c>
      <c r="F370" s="6">
        <v>750</v>
      </c>
    </row>
    <row r="371" spans="1:6" x14ac:dyDescent="0.25">
      <c r="A371" t="s">
        <v>19</v>
      </c>
      <c r="B371" s="4" t="s">
        <v>35</v>
      </c>
      <c r="E371" s="4" t="s">
        <v>37</v>
      </c>
      <c r="F371" s="6">
        <v>30</v>
      </c>
    </row>
    <row r="372" spans="1:6" x14ac:dyDescent="0.25">
      <c r="A372" t="s">
        <v>19</v>
      </c>
      <c r="B372" s="4" t="s">
        <v>35</v>
      </c>
      <c r="E372" s="4" t="s">
        <v>37</v>
      </c>
      <c r="F372" s="6">
        <v>0</v>
      </c>
    </row>
    <row r="373" spans="1:6" x14ac:dyDescent="0.25">
      <c r="A373" t="s">
        <v>19</v>
      </c>
      <c r="B373" s="4" t="s">
        <v>35</v>
      </c>
      <c r="E373" s="4" t="s">
        <v>37</v>
      </c>
      <c r="F373" s="6">
        <v>1000</v>
      </c>
    </row>
    <row r="374" spans="1:6" x14ac:dyDescent="0.25">
      <c r="A374" t="s">
        <v>19</v>
      </c>
      <c r="B374" s="4" t="s">
        <v>35</v>
      </c>
      <c r="E374" s="4" t="s">
        <v>37</v>
      </c>
      <c r="F374" s="6">
        <v>375</v>
      </c>
    </row>
    <row r="375" spans="1:6" x14ac:dyDescent="0.25">
      <c r="A375" t="s">
        <v>19</v>
      </c>
      <c r="B375" s="4" t="s">
        <v>35</v>
      </c>
      <c r="E375" s="4" t="s">
        <v>37</v>
      </c>
      <c r="F375" s="6">
        <v>250</v>
      </c>
    </row>
    <row r="376" spans="1:6" x14ac:dyDescent="0.25">
      <c r="A376" t="s">
        <v>22</v>
      </c>
      <c r="B376" s="4" t="s">
        <v>35</v>
      </c>
      <c r="E376" s="4" t="s">
        <v>37</v>
      </c>
      <c r="F376" s="6">
        <v>40000</v>
      </c>
    </row>
    <row r="377" spans="1:6" x14ac:dyDescent="0.25">
      <c r="A377" t="s">
        <v>22</v>
      </c>
      <c r="B377" s="4" t="s">
        <v>35</v>
      </c>
      <c r="E377" s="4" t="s">
        <v>37</v>
      </c>
      <c r="F377" s="6">
        <v>2375</v>
      </c>
    </row>
    <row r="378" spans="1:6" x14ac:dyDescent="0.25">
      <c r="A378" t="s">
        <v>22</v>
      </c>
      <c r="B378" s="4" t="s">
        <v>35</v>
      </c>
      <c r="E378" s="4" t="s">
        <v>37</v>
      </c>
      <c r="F378" s="6">
        <v>22000</v>
      </c>
    </row>
    <row r="379" spans="1:6" x14ac:dyDescent="0.25">
      <c r="A379" t="s">
        <v>22</v>
      </c>
      <c r="B379" s="4" t="s">
        <v>35</v>
      </c>
      <c r="E379" s="4" t="s">
        <v>37</v>
      </c>
      <c r="F379" s="6">
        <v>0</v>
      </c>
    </row>
    <row r="380" spans="1:6" x14ac:dyDescent="0.25">
      <c r="A380" t="s">
        <v>22</v>
      </c>
      <c r="B380" s="4" t="s">
        <v>35</v>
      </c>
      <c r="E380" s="4" t="s">
        <v>37</v>
      </c>
      <c r="F380" s="6">
        <v>0</v>
      </c>
    </row>
    <row r="381" spans="1:6" x14ac:dyDescent="0.25">
      <c r="A381" t="s">
        <v>22</v>
      </c>
      <c r="B381" s="4" t="s">
        <v>35</v>
      </c>
      <c r="E381" s="4" t="s">
        <v>37</v>
      </c>
      <c r="F381" s="6">
        <v>0</v>
      </c>
    </row>
    <row r="382" spans="1:6" x14ac:dyDescent="0.25">
      <c r="A382" t="s">
        <v>22</v>
      </c>
      <c r="B382" s="4" t="s">
        <v>35</v>
      </c>
      <c r="E382" s="4" t="s">
        <v>37</v>
      </c>
      <c r="F382" s="6">
        <v>0</v>
      </c>
    </row>
    <row r="383" spans="1:6" x14ac:dyDescent="0.25">
      <c r="A383" t="s">
        <v>22</v>
      </c>
      <c r="B383" s="4" t="s">
        <v>35</v>
      </c>
      <c r="E383" s="4" t="s">
        <v>37</v>
      </c>
      <c r="F383" s="6">
        <v>0</v>
      </c>
    </row>
    <row r="384" spans="1:6" x14ac:dyDescent="0.25">
      <c r="A384" t="s">
        <v>22</v>
      </c>
      <c r="B384" s="4" t="s">
        <v>35</v>
      </c>
      <c r="E384" s="4" t="s">
        <v>37</v>
      </c>
      <c r="F384" s="6">
        <v>25</v>
      </c>
    </row>
    <row r="385" spans="1:6" x14ac:dyDescent="0.25">
      <c r="A385" t="s">
        <v>22</v>
      </c>
      <c r="B385" s="4" t="s">
        <v>35</v>
      </c>
      <c r="E385" s="4" t="s">
        <v>37</v>
      </c>
      <c r="F385" s="6">
        <v>250</v>
      </c>
    </row>
    <row r="386" spans="1:6" x14ac:dyDescent="0.25">
      <c r="A386" t="s">
        <v>22</v>
      </c>
      <c r="B386" s="4" t="s">
        <v>35</v>
      </c>
      <c r="E386" s="4" t="s">
        <v>37</v>
      </c>
      <c r="F386" s="6">
        <v>300</v>
      </c>
    </row>
    <row r="387" spans="1:6" x14ac:dyDescent="0.25">
      <c r="A387" t="s">
        <v>19</v>
      </c>
      <c r="B387" s="4" t="s">
        <v>35</v>
      </c>
      <c r="E387" s="4" t="s">
        <v>37</v>
      </c>
      <c r="F387" s="6">
        <v>850</v>
      </c>
    </row>
    <row r="388" spans="1:6" x14ac:dyDescent="0.25">
      <c r="A388" t="s">
        <v>19</v>
      </c>
      <c r="B388" s="4" t="s">
        <v>35</v>
      </c>
      <c r="E388" s="4" t="s">
        <v>37</v>
      </c>
      <c r="F388" s="6">
        <v>6000</v>
      </c>
    </row>
    <row r="389" spans="1:6" x14ac:dyDescent="0.25">
      <c r="A389" t="s">
        <v>20</v>
      </c>
      <c r="B389" s="4" t="s">
        <v>35</v>
      </c>
      <c r="E389" s="4" t="s">
        <v>37</v>
      </c>
      <c r="F389" s="6">
        <v>3000</v>
      </c>
    </row>
    <row r="390" spans="1:6" x14ac:dyDescent="0.25">
      <c r="A390" t="s">
        <v>20</v>
      </c>
      <c r="B390" s="4" t="s">
        <v>35</v>
      </c>
      <c r="E390" s="4" t="s">
        <v>37</v>
      </c>
      <c r="F390" s="6">
        <v>2500</v>
      </c>
    </row>
    <row r="391" spans="1:6" x14ac:dyDescent="0.25">
      <c r="A391" t="s">
        <v>20</v>
      </c>
      <c r="B391" s="4" t="s">
        <v>35</v>
      </c>
      <c r="E391" s="4" t="s">
        <v>37</v>
      </c>
      <c r="F391" s="6">
        <v>3000</v>
      </c>
    </row>
    <row r="392" spans="1:6" x14ac:dyDescent="0.25">
      <c r="A392" t="s">
        <v>20</v>
      </c>
      <c r="B392" s="4" t="s">
        <v>35</v>
      </c>
      <c r="E392" s="4" t="s">
        <v>37</v>
      </c>
      <c r="F392" s="6">
        <v>4625</v>
      </c>
    </row>
    <row r="393" spans="1:6" x14ac:dyDescent="0.25">
      <c r="A393" t="s">
        <v>20</v>
      </c>
      <c r="B393" s="4" t="s">
        <v>35</v>
      </c>
      <c r="E393" s="4" t="s">
        <v>37</v>
      </c>
      <c r="F393" s="6">
        <v>6250</v>
      </c>
    </row>
    <row r="394" spans="1:6" x14ac:dyDescent="0.25">
      <c r="A394" t="s">
        <v>20</v>
      </c>
      <c r="B394" s="4" t="s">
        <v>35</v>
      </c>
      <c r="E394" s="4" t="s">
        <v>37</v>
      </c>
      <c r="F394" s="6">
        <v>0</v>
      </c>
    </row>
    <row r="395" spans="1:6" x14ac:dyDescent="0.25">
      <c r="A395" t="s">
        <v>20</v>
      </c>
      <c r="B395" s="4" t="s">
        <v>35</v>
      </c>
      <c r="E395" s="4" t="s">
        <v>37</v>
      </c>
      <c r="F395" s="6">
        <v>18750</v>
      </c>
    </row>
    <row r="396" spans="1:6" x14ac:dyDescent="0.25">
      <c r="A396" t="s">
        <v>20</v>
      </c>
      <c r="B396" s="4" t="s">
        <v>35</v>
      </c>
      <c r="E396" s="4" t="s">
        <v>37</v>
      </c>
      <c r="F396" s="6">
        <v>1000</v>
      </c>
    </row>
    <row r="397" spans="1:6" x14ac:dyDescent="0.25">
      <c r="A397" t="s">
        <v>20</v>
      </c>
      <c r="B397" s="4" t="s">
        <v>35</v>
      </c>
      <c r="E397" s="4" t="s">
        <v>37</v>
      </c>
      <c r="F397" s="6">
        <v>500</v>
      </c>
    </row>
    <row r="398" spans="1:6" x14ac:dyDescent="0.25">
      <c r="A398" t="s">
        <v>20</v>
      </c>
      <c r="B398" s="4" t="s">
        <v>35</v>
      </c>
      <c r="E398" s="4" t="s">
        <v>37</v>
      </c>
      <c r="F398" s="6">
        <v>625</v>
      </c>
    </row>
    <row r="399" spans="1:6" x14ac:dyDescent="0.25">
      <c r="A399" t="s">
        <v>20</v>
      </c>
      <c r="B399" s="4" t="s">
        <v>35</v>
      </c>
      <c r="E399" s="4" t="s">
        <v>37</v>
      </c>
      <c r="F399" s="6">
        <v>1025</v>
      </c>
    </row>
    <row r="400" spans="1:6" x14ac:dyDescent="0.25">
      <c r="A400" t="s">
        <v>20</v>
      </c>
      <c r="B400" s="4" t="s">
        <v>35</v>
      </c>
      <c r="E400" s="4" t="s">
        <v>37</v>
      </c>
      <c r="F400" s="6">
        <v>375</v>
      </c>
    </row>
    <row r="401" spans="1:6" x14ac:dyDescent="0.25">
      <c r="A401" t="s">
        <v>20</v>
      </c>
      <c r="B401" s="4" t="s">
        <v>35</v>
      </c>
      <c r="E401" s="4" t="s">
        <v>37</v>
      </c>
      <c r="F401" s="6">
        <v>50</v>
      </c>
    </row>
    <row r="402" spans="1:6" x14ac:dyDescent="0.25">
      <c r="A402" t="s">
        <v>20</v>
      </c>
      <c r="B402" s="4" t="s">
        <v>35</v>
      </c>
      <c r="E402" s="4" t="s">
        <v>37</v>
      </c>
      <c r="F402" s="6">
        <v>1875</v>
      </c>
    </row>
    <row r="403" spans="1:6" x14ac:dyDescent="0.25">
      <c r="A403" t="s">
        <v>20</v>
      </c>
      <c r="B403" s="4" t="s">
        <v>35</v>
      </c>
      <c r="E403" s="4" t="s">
        <v>37</v>
      </c>
      <c r="F403" s="6">
        <v>500</v>
      </c>
    </row>
    <row r="404" spans="1:6" x14ac:dyDescent="0.25">
      <c r="A404" t="s">
        <v>20</v>
      </c>
      <c r="B404" s="4" t="s">
        <v>35</v>
      </c>
      <c r="E404" s="4" t="s">
        <v>37</v>
      </c>
      <c r="F404" s="6">
        <v>2625</v>
      </c>
    </row>
    <row r="405" spans="1:6" x14ac:dyDescent="0.25">
      <c r="A405" t="s">
        <v>20</v>
      </c>
      <c r="B405" s="4" t="s">
        <v>35</v>
      </c>
      <c r="E405" s="4" t="s">
        <v>37</v>
      </c>
      <c r="F405" s="6">
        <v>4375</v>
      </c>
    </row>
    <row r="406" spans="1:6" x14ac:dyDescent="0.25">
      <c r="A406" t="s">
        <v>20</v>
      </c>
      <c r="B406" s="4" t="s">
        <v>35</v>
      </c>
      <c r="E406" s="4" t="s">
        <v>37</v>
      </c>
      <c r="F406" s="6">
        <v>3750</v>
      </c>
    </row>
    <row r="407" spans="1:6" x14ac:dyDescent="0.25">
      <c r="A407" t="s">
        <v>20</v>
      </c>
      <c r="B407" s="4" t="s">
        <v>35</v>
      </c>
      <c r="E407" s="4" t="s">
        <v>37</v>
      </c>
      <c r="F407" s="6">
        <v>2625</v>
      </c>
    </row>
    <row r="408" spans="1:6" x14ac:dyDescent="0.25">
      <c r="A408" t="s">
        <v>20</v>
      </c>
      <c r="B408" s="4" t="s">
        <v>35</v>
      </c>
      <c r="E408" s="4" t="s">
        <v>37</v>
      </c>
      <c r="F408" s="6">
        <v>1000</v>
      </c>
    </row>
    <row r="409" spans="1:6" x14ac:dyDescent="0.25">
      <c r="A409" t="s">
        <v>20</v>
      </c>
      <c r="B409" s="4" t="s">
        <v>35</v>
      </c>
      <c r="E409" s="4" t="s">
        <v>37</v>
      </c>
      <c r="F409" s="6">
        <v>23500</v>
      </c>
    </row>
    <row r="410" spans="1:6" x14ac:dyDescent="0.25">
      <c r="A410" t="s">
        <v>20</v>
      </c>
      <c r="B410" s="4" t="s">
        <v>35</v>
      </c>
      <c r="E410" s="4" t="s">
        <v>37</v>
      </c>
      <c r="F410" s="6">
        <v>2625</v>
      </c>
    </row>
    <row r="411" spans="1:6" x14ac:dyDescent="0.25">
      <c r="A411" t="s">
        <v>20</v>
      </c>
      <c r="B411" s="4" t="s">
        <v>35</v>
      </c>
      <c r="E411" s="4" t="s">
        <v>37</v>
      </c>
      <c r="F411" s="6">
        <v>2225</v>
      </c>
    </row>
    <row r="412" spans="1:6" x14ac:dyDescent="0.25">
      <c r="A412" t="s">
        <v>20</v>
      </c>
      <c r="B412" s="4" t="s">
        <v>35</v>
      </c>
      <c r="E412" s="4" t="s">
        <v>37</v>
      </c>
      <c r="F412" s="6">
        <v>10125</v>
      </c>
    </row>
    <row r="413" spans="1:6" x14ac:dyDescent="0.25">
      <c r="A413" t="s">
        <v>20</v>
      </c>
      <c r="B413" s="4" t="s">
        <v>35</v>
      </c>
      <c r="E413" s="4" t="s">
        <v>37</v>
      </c>
      <c r="F413" s="6">
        <v>250</v>
      </c>
    </row>
    <row r="414" spans="1:6" x14ac:dyDescent="0.25">
      <c r="A414" t="s">
        <v>20</v>
      </c>
      <c r="B414" s="4" t="s">
        <v>35</v>
      </c>
      <c r="E414" s="4" t="s">
        <v>37</v>
      </c>
      <c r="F414" s="6">
        <v>5375</v>
      </c>
    </row>
    <row r="415" spans="1:6" x14ac:dyDescent="0.25">
      <c r="A415" t="s">
        <v>20</v>
      </c>
      <c r="B415" s="4" t="s">
        <v>35</v>
      </c>
      <c r="E415" s="4" t="s">
        <v>37</v>
      </c>
      <c r="F415" s="6">
        <v>5625</v>
      </c>
    </row>
    <row r="416" spans="1:6" x14ac:dyDescent="0.25">
      <c r="A416" t="s">
        <v>20</v>
      </c>
      <c r="B416" s="4" t="s">
        <v>35</v>
      </c>
      <c r="E416" s="4" t="s">
        <v>37</v>
      </c>
      <c r="F416" s="6">
        <v>1500</v>
      </c>
    </row>
    <row r="417" spans="1:6" x14ac:dyDescent="0.25">
      <c r="A417" t="s">
        <v>20</v>
      </c>
      <c r="B417" s="4" t="s">
        <v>35</v>
      </c>
      <c r="E417" s="4" t="s">
        <v>37</v>
      </c>
      <c r="F417" s="6">
        <v>3750</v>
      </c>
    </row>
    <row r="418" spans="1:6" x14ac:dyDescent="0.25">
      <c r="A418" t="s">
        <v>22</v>
      </c>
      <c r="B418" s="4" t="s">
        <v>35</v>
      </c>
      <c r="E418" s="4" t="s">
        <v>37</v>
      </c>
      <c r="F418" s="6">
        <v>15</v>
      </c>
    </row>
    <row r="419" spans="1:6" x14ac:dyDescent="0.25">
      <c r="A419" t="s">
        <v>22</v>
      </c>
      <c r="B419" s="4" t="s">
        <v>35</v>
      </c>
      <c r="E419" s="4" t="s">
        <v>37</v>
      </c>
      <c r="F419" s="6">
        <v>1300</v>
      </c>
    </row>
    <row r="420" spans="1:6" x14ac:dyDescent="0.25">
      <c r="A420" t="s">
        <v>22</v>
      </c>
      <c r="B420" s="4" t="s">
        <v>35</v>
      </c>
      <c r="E420" s="4" t="s">
        <v>37</v>
      </c>
      <c r="F420" s="6">
        <v>1250</v>
      </c>
    </row>
    <row r="421" spans="1:6" x14ac:dyDescent="0.25">
      <c r="A421" t="s">
        <v>13</v>
      </c>
      <c r="B421" s="4" t="s">
        <v>35</v>
      </c>
      <c r="E421" s="4" t="s">
        <v>37</v>
      </c>
      <c r="F421" s="6">
        <v>36</v>
      </c>
    </row>
    <row r="422" spans="1:6" x14ac:dyDescent="0.25">
      <c r="A422" t="s">
        <v>13</v>
      </c>
      <c r="B422" s="4" t="s">
        <v>35</v>
      </c>
      <c r="E422" s="4" t="s">
        <v>37</v>
      </c>
      <c r="F422" s="6">
        <v>0</v>
      </c>
    </row>
    <row r="423" spans="1:6" x14ac:dyDescent="0.25">
      <c r="A423" t="s">
        <v>13</v>
      </c>
      <c r="B423" s="4" t="s">
        <v>35</v>
      </c>
      <c r="E423" s="4" t="s">
        <v>37</v>
      </c>
      <c r="F423" s="6">
        <v>15</v>
      </c>
    </row>
    <row r="424" spans="1:6" x14ac:dyDescent="0.25">
      <c r="A424" t="s">
        <v>19</v>
      </c>
      <c r="B424" s="4" t="s">
        <v>35</v>
      </c>
      <c r="E424" s="4" t="s">
        <v>37</v>
      </c>
      <c r="F424" s="6">
        <v>0</v>
      </c>
    </row>
    <row r="425" spans="1:6" x14ac:dyDescent="0.25">
      <c r="A425" t="s">
        <v>19</v>
      </c>
      <c r="B425" s="4" t="s">
        <v>35</v>
      </c>
      <c r="E425" s="4" t="s">
        <v>37</v>
      </c>
      <c r="F425" s="6">
        <v>8500</v>
      </c>
    </row>
    <row r="426" spans="1:6" x14ac:dyDescent="0.25">
      <c r="A426" t="s">
        <v>19</v>
      </c>
      <c r="B426" s="4" t="s">
        <v>35</v>
      </c>
      <c r="E426" s="4" t="s">
        <v>37</v>
      </c>
      <c r="F426" s="6">
        <v>11125</v>
      </c>
    </row>
    <row r="427" spans="1:6" x14ac:dyDescent="0.25">
      <c r="A427" t="s">
        <v>19</v>
      </c>
      <c r="B427" s="4" t="s">
        <v>35</v>
      </c>
      <c r="E427" s="4" t="s">
        <v>37</v>
      </c>
      <c r="F427" s="6">
        <v>15</v>
      </c>
    </row>
    <row r="428" spans="1:6" x14ac:dyDescent="0.25">
      <c r="A428" t="s">
        <v>19</v>
      </c>
      <c r="B428" s="4" t="s">
        <v>35</v>
      </c>
      <c r="E428" s="4" t="s">
        <v>37</v>
      </c>
      <c r="F428" s="6">
        <v>150</v>
      </c>
    </row>
    <row r="429" spans="1:6" x14ac:dyDescent="0.25">
      <c r="A429" t="s">
        <v>19</v>
      </c>
      <c r="B429" s="4" t="s">
        <v>35</v>
      </c>
      <c r="E429" s="4" t="s">
        <v>37</v>
      </c>
      <c r="F429" s="6">
        <v>46</v>
      </c>
    </row>
    <row r="430" spans="1:6" x14ac:dyDescent="0.25">
      <c r="A430" t="s">
        <v>19</v>
      </c>
      <c r="B430" s="4" t="s">
        <v>35</v>
      </c>
      <c r="E430" s="4" t="s">
        <v>37</v>
      </c>
      <c r="F430" s="6">
        <v>250</v>
      </c>
    </row>
    <row r="431" spans="1:6" x14ac:dyDescent="0.25">
      <c r="A431" t="s">
        <v>19</v>
      </c>
      <c r="B431" s="4" t="s">
        <v>35</v>
      </c>
      <c r="E431" s="4" t="s">
        <v>37</v>
      </c>
      <c r="F431" s="6">
        <v>20</v>
      </c>
    </row>
    <row r="432" spans="1:6" x14ac:dyDescent="0.25">
      <c r="A432" t="s">
        <v>25</v>
      </c>
      <c r="B432" s="4" t="s">
        <v>35</v>
      </c>
      <c r="E432" s="4" t="s">
        <v>37</v>
      </c>
      <c r="F432" s="6">
        <v>2500</v>
      </c>
    </row>
    <row r="433" spans="1:6" x14ac:dyDescent="0.25">
      <c r="A433" t="s">
        <v>25</v>
      </c>
      <c r="B433" s="4" t="s">
        <v>35</v>
      </c>
      <c r="E433" s="4" t="s">
        <v>37</v>
      </c>
      <c r="F433" s="6">
        <v>4</v>
      </c>
    </row>
    <row r="434" spans="1:6" x14ac:dyDescent="0.25">
      <c r="A434" t="s">
        <v>25</v>
      </c>
      <c r="B434" s="4" t="s">
        <v>35</v>
      </c>
      <c r="E434" s="4" t="s">
        <v>37</v>
      </c>
      <c r="F434" s="6">
        <v>50</v>
      </c>
    </row>
    <row r="435" spans="1:6" x14ac:dyDescent="0.25">
      <c r="A435" t="s">
        <v>25</v>
      </c>
      <c r="B435" s="4" t="s">
        <v>35</v>
      </c>
      <c r="E435" s="4" t="s">
        <v>37</v>
      </c>
      <c r="F435" s="6">
        <v>350</v>
      </c>
    </row>
    <row r="436" spans="1:6" x14ac:dyDescent="0.25">
      <c r="A436" t="s">
        <v>25</v>
      </c>
      <c r="B436" s="4" t="s">
        <v>35</v>
      </c>
      <c r="E436" s="4" t="s">
        <v>37</v>
      </c>
      <c r="F436" s="6">
        <v>150</v>
      </c>
    </row>
    <row r="437" spans="1:6" x14ac:dyDescent="0.25">
      <c r="A437" t="s">
        <v>20</v>
      </c>
      <c r="B437" s="4" t="s">
        <v>35</v>
      </c>
      <c r="E437" s="4" t="s">
        <v>37</v>
      </c>
      <c r="F437" s="6">
        <v>875</v>
      </c>
    </row>
    <row r="438" spans="1:6" x14ac:dyDescent="0.25">
      <c r="A438" t="s">
        <v>20</v>
      </c>
      <c r="B438" s="4" t="s">
        <v>35</v>
      </c>
      <c r="E438" s="4" t="s">
        <v>37</v>
      </c>
      <c r="F438" s="6">
        <v>4750</v>
      </c>
    </row>
    <row r="439" spans="1:6" x14ac:dyDescent="0.25">
      <c r="A439" t="s">
        <v>20</v>
      </c>
      <c r="B439" s="4" t="s">
        <v>35</v>
      </c>
      <c r="E439" s="4" t="s">
        <v>37</v>
      </c>
      <c r="F439" s="6">
        <v>125</v>
      </c>
    </row>
    <row r="440" spans="1:6" x14ac:dyDescent="0.25">
      <c r="A440" t="s">
        <v>20</v>
      </c>
      <c r="B440" s="4" t="s">
        <v>35</v>
      </c>
      <c r="E440" s="4" t="s">
        <v>37</v>
      </c>
      <c r="F440" s="6">
        <v>625</v>
      </c>
    </row>
    <row r="441" spans="1:6" x14ac:dyDescent="0.25">
      <c r="A441" t="s">
        <v>20</v>
      </c>
      <c r="B441" s="4" t="s">
        <v>35</v>
      </c>
      <c r="E441" s="4" t="s">
        <v>37</v>
      </c>
      <c r="F441" s="6">
        <v>25000</v>
      </c>
    </row>
    <row r="442" spans="1:6" x14ac:dyDescent="0.25">
      <c r="A442" t="s">
        <v>20</v>
      </c>
      <c r="B442" s="4" t="s">
        <v>35</v>
      </c>
      <c r="E442" s="4" t="s">
        <v>37</v>
      </c>
      <c r="F442" s="6">
        <v>0</v>
      </c>
    </row>
    <row r="443" spans="1:6" x14ac:dyDescent="0.25">
      <c r="A443" t="s">
        <v>20</v>
      </c>
      <c r="B443" s="4" t="s">
        <v>35</v>
      </c>
      <c r="E443" s="4" t="s">
        <v>37</v>
      </c>
      <c r="F443" s="6">
        <v>100000</v>
      </c>
    </row>
    <row r="444" spans="1:6" x14ac:dyDescent="0.25">
      <c r="A444" t="s">
        <v>20</v>
      </c>
      <c r="B444" s="4" t="s">
        <v>35</v>
      </c>
      <c r="E444" s="4" t="s">
        <v>37</v>
      </c>
      <c r="F444" s="6">
        <v>3750</v>
      </c>
    </row>
    <row r="445" spans="1:6" x14ac:dyDescent="0.25">
      <c r="A445" t="s">
        <v>20</v>
      </c>
      <c r="B445" s="4" t="s">
        <v>35</v>
      </c>
      <c r="E445" s="4" t="s">
        <v>37</v>
      </c>
      <c r="F445" s="6">
        <v>2625</v>
      </c>
    </row>
    <row r="446" spans="1:6" x14ac:dyDescent="0.25">
      <c r="A446" t="s">
        <v>20</v>
      </c>
      <c r="B446" s="4" t="s">
        <v>35</v>
      </c>
      <c r="E446" s="4" t="s">
        <v>37</v>
      </c>
      <c r="F446" s="6">
        <v>20500</v>
      </c>
    </row>
    <row r="447" spans="1:6" x14ac:dyDescent="0.25">
      <c r="A447" t="s">
        <v>20</v>
      </c>
      <c r="B447" s="4" t="s">
        <v>35</v>
      </c>
      <c r="E447" s="4" t="s">
        <v>37</v>
      </c>
      <c r="F447" s="6">
        <v>375</v>
      </c>
    </row>
    <row r="448" spans="1:6" x14ac:dyDescent="0.25">
      <c r="A448" t="s">
        <v>20</v>
      </c>
      <c r="B448" s="4" t="s">
        <v>35</v>
      </c>
      <c r="E448" s="4" t="s">
        <v>37</v>
      </c>
      <c r="F448" s="6">
        <v>750</v>
      </c>
    </row>
    <row r="449" spans="1:6" x14ac:dyDescent="0.25">
      <c r="A449" t="s">
        <v>20</v>
      </c>
      <c r="B449" s="4" t="s">
        <v>35</v>
      </c>
      <c r="E449" s="4" t="s">
        <v>37</v>
      </c>
      <c r="F449" s="6">
        <v>0</v>
      </c>
    </row>
    <row r="450" spans="1:6" x14ac:dyDescent="0.25">
      <c r="A450" t="s">
        <v>20</v>
      </c>
      <c r="B450" s="4" t="s">
        <v>35</v>
      </c>
      <c r="E450" s="4" t="s">
        <v>37</v>
      </c>
      <c r="F450" s="6">
        <v>4375</v>
      </c>
    </row>
    <row r="451" spans="1:6" x14ac:dyDescent="0.25">
      <c r="A451" t="s">
        <v>20</v>
      </c>
      <c r="B451" s="4" t="s">
        <v>35</v>
      </c>
      <c r="E451" s="4" t="s">
        <v>37</v>
      </c>
      <c r="F451" s="6">
        <v>2000</v>
      </c>
    </row>
    <row r="452" spans="1:6" x14ac:dyDescent="0.25">
      <c r="A452" t="s">
        <v>20</v>
      </c>
      <c r="B452" s="4" t="s">
        <v>35</v>
      </c>
      <c r="E452" s="4" t="s">
        <v>37</v>
      </c>
      <c r="F452" s="6">
        <v>250</v>
      </c>
    </row>
    <row r="453" spans="1:6" x14ac:dyDescent="0.25">
      <c r="A453" t="s">
        <v>20</v>
      </c>
      <c r="B453" s="4" t="s">
        <v>35</v>
      </c>
      <c r="E453" s="4" t="s">
        <v>37</v>
      </c>
      <c r="F453" s="6">
        <v>2000</v>
      </c>
    </row>
    <row r="454" spans="1:6" x14ac:dyDescent="0.25">
      <c r="A454" t="s">
        <v>20</v>
      </c>
      <c r="B454" s="4" t="s">
        <v>35</v>
      </c>
      <c r="E454" s="4" t="s">
        <v>37</v>
      </c>
      <c r="F454" s="6">
        <v>250</v>
      </c>
    </row>
    <row r="455" spans="1:6" x14ac:dyDescent="0.25">
      <c r="A455" t="s">
        <v>20</v>
      </c>
      <c r="B455" s="4" t="s">
        <v>35</v>
      </c>
      <c r="E455" s="4" t="s">
        <v>37</v>
      </c>
      <c r="F455" s="6">
        <v>750</v>
      </c>
    </row>
    <row r="456" spans="1:6" x14ac:dyDescent="0.25">
      <c r="A456" t="s">
        <v>20</v>
      </c>
      <c r="B456" s="4" t="s">
        <v>35</v>
      </c>
      <c r="E456" s="4" t="s">
        <v>37</v>
      </c>
      <c r="F456" s="6">
        <v>250</v>
      </c>
    </row>
    <row r="457" spans="1:6" x14ac:dyDescent="0.25">
      <c r="A457" t="s">
        <v>20</v>
      </c>
      <c r="B457" s="4" t="s">
        <v>35</v>
      </c>
      <c r="E457" s="4" t="s">
        <v>37</v>
      </c>
      <c r="F457" s="6">
        <v>6750</v>
      </c>
    </row>
    <row r="458" spans="1:6" x14ac:dyDescent="0.25">
      <c r="A458" t="s">
        <v>20</v>
      </c>
      <c r="B458" s="4" t="s">
        <v>35</v>
      </c>
      <c r="E458" s="4" t="s">
        <v>37</v>
      </c>
      <c r="F458" s="6">
        <v>9000</v>
      </c>
    </row>
    <row r="459" spans="1:6" x14ac:dyDescent="0.25">
      <c r="A459" t="s">
        <v>20</v>
      </c>
      <c r="B459" s="4" t="s">
        <v>35</v>
      </c>
      <c r="E459" s="4" t="s">
        <v>37</v>
      </c>
      <c r="F459" s="6">
        <v>10500</v>
      </c>
    </row>
    <row r="460" spans="1:6" x14ac:dyDescent="0.25">
      <c r="A460" t="s">
        <v>20</v>
      </c>
      <c r="B460" s="4" t="s">
        <v>35</v>
      </c>
      <c r="E460" s="4" t="s">
        <v>37</v>
      </c>
      <c r="F460" s="6">
        <v>750</v>
      </c>
    </row>
    <row r="461" spans="1:6" x14ac:dyDescent="0.25">
      <c r="A461" t="s">
        <v>20</v>
      </c>
      <c r="B461" s="4" t="s">
        <v>35</v>
      </c>
      <c r="E461" s="4" t="s">
        <v>37</v>
      </c>
      <c r="F461" s="6">
        <v>1750</v>
      </c>
    </row>
    <row r="462" spans="1:6" x14ac:dyDescent="0.25">
      <c r="A462" t="s">
        <v>20</v>
      </c>
      <c r="B462" s="4" t="s">
        <v>35</v>
      </c>
      <c r="E462" s="4" t="s">
        <v>37</v>
      </c>
      <c r="F462" s="6">
        <v>3375</v>
      </c>
    </row>
    <row r="463" spans="1:6" x14ac:dyDescent="0.25">
      <c r="A463" t="s">
        <v>20</v>
      </c>
      <c r="B463" s="4" t="s">
        <v>35</v>
      </c>
      <c r="E463" s="4" t="s">
        <v>37</v>
      </c>
      <c r="F463" s="6">
        <v>3750</v>
      </c>
    </row>
    <row r="464" spans="1:6" x14ac:dyDescent="0.25">
      <c r="A464" t="s">
        <v>20</v>
      </c>
      <c r="B464" s="4" t="s">
        <v>35</v>
      </c>
      <c r="E464" s="4" t="s">
        <v>37</v>
      </c>
      <c r="F464" s="6">
        <v>3000</v>
      </c>
    </row>
    <row r="465" spans="1:6" x14ac:dyDescent="0.25">
      <c r="A465" t="s">
        <v>20</v>
      </c>
      <c r="B465" s="4" t="s">
        <v>35</v>
      </c>
      <c r="E465" s="4" t="s">
        <v>37</v>
      </c>
      <c r="F465" s="6">
        <v>3750</v>
      </c>
    </row>
    <row r="466" spans="1:6" x14ac:dyDescent="0.25">
      <c r="A466" t="s">
        <v>11</v>
      </c>
      <c r="B466" s="4" t="s">
        <v>35</v>
      </c>
      <c r="E466" s="4" t="s">
        <v>37</v>
      </c>
      <c r="F466" s="9">
        <v>21980</v>
      </c>
    </row>
    <row r="467" spans="1:6" x14ac:dyDescent="0.25">
      <c r="A467" t="s">
        <v>13</v>
      </c>
      <c r="B467" s="4">
        <v>30614</v>
      </c>
      <c r="C467" s="5">
        <f t="shared" ref="C467:C514" si="0">YEAR(B467)</f>
        <v>1983</v>
      </c>
      <c r="D467" s="5">
        <f t="shared" ref="D467:D514" si="1">MONTH(B467)</f>
        <v>10</v>
      </c>
      <c r="E467" s="4" t="s">
        <v>38</v>
      </c>
      <c r="F467" s="6">
        <v>120</v>
      </c>
    </row>
    <row r="468" spans="1:6" x14ac:dyDescent="0.25">
      <c r="A468" t="s">
        <v>13</v>
      </c>
      <c r="B468" s="4">
        <v>30614</v>
      </c>
      <c r="C468" s="5">
        <f t="shared" si="0"/>
        <v>1983</v>
      </c>
      <c r="D468" s="5">
        <f t="shared" si="1"/>
        <v>10</v>
      </c>
      <c r="E468" s="4" t="s">
        <v>4</v>
      </c>
      <c r="F468" s="6">
        <v>0</v>
      </c>
    </row>
    <row r="469" spans="1:6" x14ac:dyDescent="0.25">
      <c r="A469" t="s">
        <v>13</v>
      </c>
      <c r="B469" s="4">
        <v>30614</v>
      </c>
      <c r="C469" s="5">
        <f t="shared" si="0"/>
        <v>1983</v>
      </c>
      <c r="D469" s="5">
        <f t="shared" si="1"/>
        <v>10</v>
      </c>
      <c r="E469" s="4" t="s">
        <v>37</v>
      </c>
      <c r="F469" s="6">
        <v>150</v>
      </c>
    </row>
    <row r="470" spans="1:6" x14ac:dyDescent="0.25">
      <c r="A470" t="s">
        <v>13</v>
      </c>
      <c r="B470" s="4">
        <v>30616</v>
      </c>
      <c r="C470" s="5">
        <f t="shared" si="0"/>
        <v>1983</v>
      </c>
      <c r="D470" s="5">
        <f t="shared" si="1"/>
        <v>10</v>
      </c>
      <c r="E470" s="4" t="s">
        <v>38</v>
      </c>
      <c r="F470" s="6">
        <v>1100</v>
      </c>
    </row>
    <row r="471" spans="1:6" x14ac:dyDescent="0.25">
      <c r="A471" t="s">
        <v>13</v>
      </c>
      <c r="B471" s="4">
        <v>30616</v>
      </c>
      <c r="C471" s="5">
        <f t="shared" si="0"/>
        <v>1983</v>
      </c>
      <c r="D471" s="5">
        <f t="shared" si="1"/>
        <v>10</v>
      </c>
      <c r="E471" s="4" t="s">
        <v>4</v>
      </c>
      <c r="F471" s="6">
        <v>0</v>
      </c>
    </row>
    <row r="472" spans="1:6" x14ac:dyDescent="0.25">
      <c r="A472" t="s">
        <v>13</v>
      </c>
      <c r="B472" s="4">
        <v>30616</v>
      </c>
      <c r="C472" s="5">
        <f t="shared" si="0"/>
        <v>1983</v>
      </c>
      <c r="D472" s="5">
        <f t="shared" si="1"/>
        <v>10</v>
      </c>
      <c r="E472" s="4" t="s">
        <v>37</v>
      </c>
      <c r="F472" s="6">
        <v>1800</v>
      </c>
    </row>
    <row r="473" spans="1:6" x14ac:dyDescent="0.25">
      <c r="A473" t="s">
        <v>13</v>
      </c>
      <c r="B473" s="4">
        <v>30617</v>
      </c>
      <c r="C473" s="5">
        <f t="shared" si="0"/>
        <v>1983</v>
      </c>
      <c r="D473" s="5">
        <f t="shared" si="1"/>
        <v>10</v>
      </c>
      <c r="E473" s="4" t="s">
        <v>38</v>
      </c>
      <c r="F473" s="6">
        <v>2010</v>
      </c>
    </row>
    <row r="474" spans="1:6" x14ac:dyDescent="0.25">
      <c r="A474" t="s">
        <v>13</v>
      </c>
      <c r="B474" s="4">
        <v>30617</v>
      </c>
      <c r="C474" s="5">
        <f t="shared" si="0"/>
        <v>1983</v>
      </c>
      <c r="D474" s="5">
        <f t="shared" si="1"/>
        <v>10</v>
      </c>
      <c r="E474" s="4" t="s">
        <v>4</v>
      </c>
      <c r="F474" s="6">
        <v>0</v>
      </c>
    </row>
    <row r="475" spans="1:6" x14ac:dyDescent="0.25">
      <c r="A475" t="s">
        <v>13</v>
      </c>
      <c r="B475" s="4">
        <v>30617</v>
      </c>
      <c r="C475" s="5">
        <f t="shared" si="0"/>
        <v>1983</v>
      </c>
      <c r="D475" s="5">
        <f t="shared" si="1"/>
        <v>10</v>
      </c>
      <c r="E475" s="4" t="s">
        <v>37</v>
      </c>
      <c r="F475" s="6">
        <v>1366</v>
      </c>
    </row>
    <row r="476" spans="1:6" x14ac:dyDescent="0.25">
      <c r="A476" t="s">
        <v>13</v>
      </c>
      <c r="B476" s="4">
        <v>30618</v>
      </c>
      <c r="C476" s="5">
        <f t="shared" si="0"/>
        <v>1983</v>
      </c>
      <c r="D476" s="5">
        <f t="shared" si="1"/>
        <v>10</v>
      </c>
      <c r="E476" s="4" t="s">
        <v>38</v>
      </c>
      <c r="F476" s="6">
        <v>674</v>
      </c>
    </row>
    <row r="477" spans="1:6" x14ac:dyDescent="0.25">
      <c r="A477" t="s">
        <v>13</v>
      </c>
      <c r="B477" s="4">
        <v>30618</v>
      </c>
      <c r="C477" s="5">
        <f t="shared" si="0"/>
        <v>1983</v>
      </c>
      <c r="D477" s="5">
        <f t="shared" si="1"/>
        <v>10</v>
      </c>
      <c r="E477" s="4" t="s">
        <v>4</v>
      </c>
      <c r="F477" s="6">
        <v>0</v>
      </c>
    </row>
    <row r="478" spans="1:6" x14ac:dyDescent="0.25">
      <c r="A478" t="s">
        <v>13</v>
      </c>
      <c r="B478" s="4">
        <v>30618</v>
      </c>
      <c r="C478" s="5">
        <f t="shared" si="0"/>
        <v>1983</v>
      </c>
      <c r="D478" s="5">
        <f t="shared" si="1"/>
        <v>10</v>
      </c>
      <c r="E478" s="4" t="s">
        <v>37</v>
      </c>
      <c r="F478" s="6">
        <v>3592</v>
      </c>
    </row>
    <row r="479" spans="1:6" x14ac:dyDescent="0.25">
      <c r="A479" t="s">
        <v>13</v>
      </c>
      <c r="B479" s="4">
        <v>30619</v>
      </c>
      <c r="C479" s="5">
        <f t="shared" si="0"/>
        <v>1983</v>
      </c>
      <c r="D479" s="5">
        <f t="shared" si="1"/>
        <v>10</v>
      </c>
      <c r="E479" s="4" t="s">
        <v>38</v>
      </c>
      <c r="F479" s="6">
        <v>8</v>
      </c>
    </row>
    <row r="480" spans="1:6" x14ac:dyDescent="0.25">
      <c r="A480" t="s">
        <v>13</v>
      </c>
      <c r="B480" s="4">
        <v>30619</v>
      </c>
      <c r="C480" s="5">
        <f t="shared" si="0"/>
        <v>1983</v>
      </c>
      <c r="D480" s="5">
        <f t="shared" si="1"/>
        <v>10</v>
      </c>
      <c r="E480" s="4" t="s">
        <v>4</v>
      </c>
      <c r="F480" s="6">
        <v>0</v>
      </c>
    </row>
    <row r="481" spans="1:6" x14ac:dyDescent="0.25">
      <c r="A481" t="s">
        <v>13</v>
      </c>
      <c r="B481" s="4">
        <v>30619</v>
      </c>
      <c r="C481" s="5">
        <f t="shared" si="0"/>
        <v>1983</v>
      </c>
      <c r="D481" s="5">
        <f t="shared" si="1"/>
        <v>10</v>
      </c>
      <c r="E481" s="4" t="s">
        <v>37</v>
      </c>
      <c r="F481" s="6">
        <v>40</v>
      </c>
    </row>
    <row r="482" spans="1:6" x14ac:dyDescent="0.25">
      <c r="A482" t="s">
        <v>13</v>
      </c>
      <c r="B482" s="4">
        <v>30620</v>
      </c>
      <c r="C482" s="5">
        <f t="shared" si="0"/>
        <v>1983</v>
      </c>
      <c r="D482" s="5">
        <f t="shared" si="1"/>
        <v>10</v>
      </c>
      <c r="E482" s="4" t="s">
        <v>38</v>
      </c>
      <c r="F482" s="6">
        <v>1726</v>
      </c>
    </row>
    <row r="483" spans="1:6" x14ac:dyDescent="0.25">
      <c r="A483" t="s">
        <v>13</v>
      </c>
      <c r="B483" s="4">
        <v>30620</v>
      </c>
      <c r="C483" s="5">
        <f t="shared" si="0"/>
        <v>1983</v>
      </c>
      <c r="D483" s="5">
        <f t="shared" si="1"/>
        <v>10</v>
      </c>
      <c r="E483" s="4" t="s">
        <v>4</v>
      </c>
      <c r="F483" s="6">
        <v>0</v>
      </c>
    </row>
    <row r="484" spans="1:6" x14ac:dyDescent="0.25">
      <c r="A484" t="s">
        <v>13</v>
      </c>
      <c r="B484" s="4">
        <v>30620</v>
      </c>
      <c r="C484" s="5">
        <f t="shared" si="0"/>
        <v>1983</v>
      </c>
      <c r="D484" s="5">
        <f t="shared" si="1"/>
        <v>10</v>
      </c>
      <c r="E484" s="4" t="s">
        <v>37</v>
      </c>
      <c r="F484" s="6">
        <v>665</v>
      </c>
    </row>
    <row r="485" spans="1:6" x14ac:dyDescent="0.25">
      <c r="A485" t="s">
        <v>13</v>
      </c>
      <c r="B485" s="4">
        <v>30621</v>
      </c>
      <c r="C485" s="5">
        <f t="shared" si="0"/>
        <v>1983</v>
      </c>
      <c r="D485" s="5">
        <f t="shared" si="1"/>
        <v>11</v>
      </c>
      <c r="E485" s="4" t="s">
        <v>38</v>
      </c>
      <c r="F485" s="6">
        <v>100</v>
      </c>
    </row>
    <row r="486" spans="1:6" x14ac:dyDescent="0.25">
      <c r="A486" t="s">
        <v>13</v>
      </c>
      <c r="B486" s="4">
        <v>30621</v>
      </c>
      <c r="C486" s="5">
        <f t="shared" si="0"/>
        <v>1983</v>
      </c>
      <c r="D486" s="5">
        <f t="shared" si="1"/>
        <v>11</v>
      </c>
      <c r="E486" s="4" t="s">
        <v>4</v>
      </c>
      <c r="F486" s="6">
        <v>0</v>
      </c>
    </row>
    <row r="487" spans="1:6" x14ac:dyDescent="0.25">
      <c r="A487" t="s">
        <v>13</v>
      </c>
      <c r="B487" s="4">
        <v>30621</v>
      </c>
      <c r="C487" s="5">
        <f t="shared" si="0"/>
        <v>1983</v>
      </c>
      <c r="D487" s="5">
        <f t="shared" si="1"/>
        <v>11</v>
      </c>
      <c r="E487" s="4" t="s">
        <v>37</v>
      </c>
      <c r="F487" s="6">
        <v>500</v>
      </c>
    </row>
    <row r="488" spans="1:6" x14ac:dyDescent="0.25">
      <c r="A488" t="s">
        <v>13</v>
      </c>
      <c r="B488" s="4">
        <v>30622</v>
      </c>
      <c r="C488" s="5">
        <f t="shared" si="0"/>
        <v>1983</v>
      </c>
      <c r="D488" s="5">
        <f t="shared" si="1"/>
        <v>11</v>
      </c>
      <c r="E488" s="4" t="s">
        <v>38</v>
      </c>
      <c r="F488" s="6">
        <v>750</v>
      </c>
    </row>
    <row r="489" spans="1:6" x14ac:dyDescent="0.25">
      <c r="A489" t="s">
        <v>13</v>
      </c>
      <c r="B489" s="4">
        <v>30622</v>
      </c>
      <c r="C489" s="5">
        <f t="shared" si="0"/>
        <v>1983</v>
      </c>
      <c r="D489" s="5">
        <f t="shared" si="1"/>
        <v>11</v>
      </c>
      <c r="E489" s="4" t="s">
        <v>4</v>
      </c>
      <c r="F489" s="6">
        <v>0</v>
      </c>
    </row>
    <row r="490" spans="1:6" x14ac:dyDescent="0.25">
      <c r="A490" t="s">
        <v>13</v>
      </c>
      <c r="B490" s="4">
        <v>30622</v>
      </c>
      <c r="C490" s="5">
        <f t="shared" si="0"/>
        <v>1983</v>
      </c>
      <c r="D490" s="5">
        <f t="shared" si="1"/>
        <v>11</v>
      </c>
      <c r="E490" s="4" t="s">
        <v>37</v>
      </c>
      <c r="F490" s="6">
        <v>5300</v>
      </c>
    </row>
    <row r="491" spans="1:6" x14ac:dyDescent="0.25">
      <c r="A491" t="s">
        <v>13</v>
      </c>
      <c r="B491" s="4">
        <v>30624</v>
      </c>
      <c r="C491" s="5">
        <f t="shared" si="0"/>
        <v>1983</v>
      </c>
      <c r="D491" s="5">
        <f t="shared" si="1"/>
        <v>11</v>
      </c>
      <c r="E491" s="4" t="s">
        <v>38</v>
      </c>
      <c r="F491" s="6">
        <v>680</v>
      </c>
    </row>
    <row r="492" spans="1:6" x14ac:dyDescent="0.25">
      <c r="A492" t="s">
        <v>13</v>
      </c>
      <c r="B492" s="4">
        <v>30624</v>
      </c>
      <c r="C492" s="5">
        <f t="shared" si="0"/>
        <v>1983</v>
      </c>
      <c r="D492" s="5">
        <f t="shared" si="1"/>
        <v>11</v>
      </c>
      <c r="E492" s="4" t="s">
        <v>4</v>
      </c>
      <c r="F492" s="6">
        <v>0</v>
      </c>
    </row>
    <row r="493" spans="1:6" x14ac:dyDescent="0.25">
      <c r="A493" t="s">
        <v>13</v>
      </c>
      <c r="B493" s="4">
        <v>30624</v>
      </c>
      <c r="C493" s="5">
        <f t="shared" si="0"/>
        <v>1983</v>
      </c>
      <c r="D493" s="5">
        <f t="shared" si="1"/>
        <v>11</v>
      </c>
      <c r="E493" s="4" t="s">
        <v>37</v>
      </c>
      <c r="F493" s="6">
        <v>1550</v>
      </c>
    </row>
    <row r="494" spans="1:6" x14ac:dyDescent="0.25">
      <c r="A494" t="s">
        <v>13</v>
      </c>
      <c r="B494" s="4">
        <v>30625</v>
      </c>
      <c r="C494" s="5">
        <f t="shared" si="0"/>
        <v>1983</v>
      </c>
      <c r="D494" s="5">
        <f t="shared" si="1"/>
        <v>11</v>
      </c>
      <c r="E494" s="4" t="s">
        <v>38</v>
      </c>
      <c r="F494" s="6">
        <v>200</v>
      </c>
    </row>
    <row r="495" spans="1:6" x14ac:dyDescent="0.25">
      <c r="A495" t="s">
        <v>13</v>
      </c>
      <c r="B495" s="4">
        <v>30625</v>
      </c>
      <c r="C495" s="5">
        <f t="shared" si="0"/>
        <v>1983</v>
      </c>
      <c r="D495" s="5">
        <f t="shared" si="1"/>
        <v>11</v>
      </c>
      <c r="E495" s="4" t="s">
        <v>4</v>
      </c>
      <c r="F495" s="6">
        <v>0</v>
      </c>
    </row>
    <row r="496" spans="1:6" x14ac:dyDescent="0.25">
      <c r="A496" t="s">
        <v>13</v>
      </c>
      <c r="B496" s="4">
        <v>30625</v>
      </c>
      <c r="C496" s="5">
        <f t="shared" si="0"/>
        <v>1983</v>
      </c>
      <c r="D496" s="5">
        <f t="shared" si="1"/>
        <v>11</v>
      </c>
      <c r="E496" s="4" t="s">
        <v>37</v>
      </c>
      <c r="F496" s="6">
        <v>650</v>
      </c>
    </row>
    <row r="497" spans="1:6" x14ac:dyDescent="0.25">
      <c r="A497" t="s">
        <v>13</v>
      </c>
      <c r="B497" s="4">
        <v>30626</v>
      </c>
      <c r="C497" s="5">
        <f t="shared" si="0"/>
        <v>1983</v>
      </c>
      <c r="D497" s="5">
        <f t="shared" si="1"/>
        <v>11</v>
      </c>
      <c r="E497" s="4" t="s">
        <v>38</v>
      </c>
      <c r="F497" s="6">
        <v>150</v>
      </c>
    </row>
    <row r="498" spans="1:6" x14ac:dyDescent="0.25">
      <c r="A498" t="s">
        <v>13</v>
      </c>
      <c r="B498" s="4">
        <v>30626</v>
      </c>
      <c r="C498" s="5">
        <f t="shared" si="0"/>
        <v>1983</v>
      </c>
      <c r="D498" s="5">
        <f t="shared" si="1"/>
        <v>11</v>
      </c>
      <c r="E498" s="4" t="s">
        <v>4</v>
      </c>
      <c r="F498" s="6">
        <v>0</v>
      </c>
    </row>
    <row r="499" spans="1:6" x14ac:dyDescent="0.25">
      <c r="A499" t="s">
        <v>13</v>
      </c>
      <c r="B499" s="4">
        <v>30626</v>
      </c>
      <c r="C499" s="5">
        <f t="shared" si="0"/>
        <v>1983</v>
      </c>
      <c r="D499" s="5">
        <f t="shared" si="1"/>
        <v>11</v>
      </c>
      <c r="E499" s="4" t="s">
        <v>37</v>
      </c>
      <c r="F499" s="6">
        <v>2120</v>
      </c>
    </row>
    <row r="500" spans="1:6" x14ac:dyDescent="0.25">
      <c r="A500" t="s">
        <v>13</v>
      </c>
      <c r="B500" s="4">
        <v>30627</v>
      </c>
      <c r="C500" s="5">
        <f t="shared" si="0"/>
        <v>1983</v>
      </c>
      <c r="D500" s="5">
        <f t="shared" si="1"/>
        <v>11</v>
      </c>
      <c r="E500" s="4" t="s">
        <v>38</v>
      </c>
      <c r="F500" s="6">
        <v>67</v>
      </c>
    </row>
    <row r="501" spans="1:6" x14ac:dyDescent="0.25">
      <c r="A501" t="s">
        <v>13</v>
      </c>
      <c r="B501" s="4">
        <v>30627</v>
      </c>
      <c r="C501" s="5">
        <f t="shared" si="0"/>
        <v>1983</v>
      </c>
      <c r="D501" s="5">
        <f t="shared" si="1"/>
        <v>11</v>
      </c>
      <c r="E501" s="4" t="s">
        <v>4</v>
      </c>
      <c r="F501" s="6">
        <v>0</v>
      </c>
    </row>
    <row r="502" spans="1:6" x14ac:dyDescent="0.25">
      <c r="A502" t="s">
        <v>13</v>
      </c>
      <c r="B502" s="4">
        <v>30627</v>
      </c>
      <c r="C502" s="5">
        <f t="shared" si="0"/>
        <v>1983</v>
      </c>
      <c r="D502" s="5">
        <f t="shared" si="1"/>
        <v>11</v>
      </c>
      <c r="E502" s="4" t="s">
        <v>37</v>
      </c>
      <c r="F502" s="6">
        <v>2979</v>
      </c>
    </row>
    <row r="503" spans="1:6" x14ac:dyDescent="0.25">
      <c r="A503" t="s">
        <v>13</v>
      </c>
      <c r="B503" s="4">
        <v>30640</v>
      </c>
      <c r="C503" s="5">
        <f t="shared" si="0"/>
        <v>1983</v>
      </c>
      <c r="D503" s="5">
        <f t="shared" si="1"/>
        <v>11</v>
      </c>
      <c r="E503" s="4" t="s">
        <v>38</v>
      </c>
      <c r="F503" s="6">
        <v>400</v>
      </c>
    </row>
    <row r="504" spans="1:6" x14ac:dyDescent="0.25">
      <c r="A504" t="s">
        <v>13</v>
      </c>
      <c r="B504" s="4">
        <v>30640</v>
      </c>
      <c r="C504" s="5">
        <f t="shared" si="0"/>
        <v>1983</v>
      </c>
      <c r="D504" s="5">
        <f t="shared" si="1"/>
        <v>11</v>
      </c>
      <c r="E504" s="4" t="s">
        <v>4</v>
      </c>
      <c r="F504" s="6">
        <v>0</v>
      </c>
    </row>
    <row r="505" spans="1:6" x14ac:dyDescent="0.25">
      <c r="A505" t="s">
        <v>13</v>
      </c>
      <c r="B505" s="4">
        <v>30640</v>
      </c>
      <c r="C505" s="5">
        <f t="shared" si="0"/>
        <v>1983</v>
      </c>
      <c r="D505" s="5">
        <f t="shared" si="1"/>
        <v>11</v>
      </c>
      <c r="E505" s="4" t="s">
        <v>37</v>
      </c>
      <c r="F505" s="6">
        <v>2000</v>
      </c>
    </row>
    <row r="506" spans="1:6" x14ac:dyDescent="0.25">
      <c r="A506" t="s">
        <v>13</v>
      </c>
      <c r="B506" s="4">
        <v>30641</v>
      </c>
      <c r="C506" s="5">
        <f t="shared" si="0"/>
        <v>1983</v>
      </c>
      <c r="D506" s="5">
        <f t="shared" si="1"/>
        <v>11</v>
      </c>
      <c r="E506" s="4" t="s">
        <v>38</v>
      </c>
      <c r="F506" s="6">
        <v>650</v>
      </c>
    </row>
    <row r="507" spans="1:6" x14ac:dyDescent="0.25">
      <c r="A507" t="s">
        <v>13</v>
      </c>
      <c r="B507" s="4">
        <v>30641</v>
      </c>
      <c r="C507" s="5">
        <f t="shared" si="0"/>
        <v>1983</v>
      </c>
      <c r="D507" s="5">
        <f t="shared" si="1"/>
        <v>11</v>
      </c>
      <c r="E507" s="4" t="s">
        <v>4</v>
      </c>
      <c r="F507" s="6">
        <v>0</v>
      </c>
    </row>
    <row r="508" spans="1:6" x14ac:dyDescent="0.25">
      <c r="A508" t="s">
        <v>13</v>
      </c>
      <c r="B508" s="4">
        <v>30641</v>
      </c>
      <c r="C508" s="5">
        <f t="shared" si="0"/>
        <v>1983</v>
      </c>
      <c r="D508" s="5">
        <f t="shared" si="1"/>
        <v>11</v>
      </c>
      <c r="E508" s="4" t="s">
        <v>37</v>
      </c>
      <c r="F508" s="6">
        <v>4450</v>
      </c>
    </row>
    <row r="509" spans="1:6" x14ac:dyDescent="0.25">
      <c r="A509" t="s">
        <v>13</v>
      </c>
      <c r="B509" s="4">
        <v>30642</v>
      </c>
      <c r="C509" s="5">
        <f t="shared" si="0"/>
        <v>1983</v>
      </c>
      <c r="D509" s="5">
        <f t="shared" si="1"/>
        <v>11</v>
      </c>
      <c r="E509" s="4" t="s">
        <v>38</v>
      </c>
      <c r="F509" s="6">
        <v>280</v>
      </c>
    </row>
    <row r="510" spans="1:6" x14ac:dyDescent="0.25">
      <c r="A510" t="s">
        <v>13</v>
      </c>
      <c r="B510" s="4">
        <v>30642</v>
      </c>
      <c r="C510" s="5">
        <f t="shared" si="0"/>
        <v>1983</v>
      </c>
      <c r="D510" s="5">
        <f t="shared" si="1"/>
        <v>11</v>
      </c>
      <c r="E510" s="4" t="s">
        <v>4</v>
      </c>
      <c r="F510" s="6">
        <v>0</v>
      </c>
    </row>
    <row r="511" spans="1:6" x14ac:dyDescent="0.25">
      <c r="A511" t="s">
        <v>13</v>
      </c>
      <c r="B511" s="4">
        <v>30642</v>
      </c>
      <c r="C511" s="5">
        <f t="shared" si="0"/>
        <v>1983</v>
      </c>
      <c r="D511" s="5">
        <f t="shared" si="1"/>
        <v>11</v>
      </c>
      <c r="E511" s="4" t="s">
        <v>37</v>
      </c>
      <c r="F511" s="6">
        <v>1850</v>
      </c>
    </row>
    <row r="512" spans="1:6" x14ac:dyDescent="0.25">
      <c r="A512" t="s">
        <v>13</v>
      </c>
      <c r="B512" s="4">
        <v>30657</v>
      </c>
      <c r="C512" s="5">
        <f t="shared" si="0"/>
        <v>1983</v>
      </c>
      <c r="D512" s="5">
        <f t="shared" si="1"/>
        <v>12</v>
      </c>
      <c r="E512" s="4" t="s">
        <v>38</v>
      </c>
      <c r="F512" s="6">
        <v>10</v>
      </c>
    </row>
    <row r="513" spans="1:6" x14ac:dyDescent="0.25">
      <c r="A513" t="s">
        <v>13</v>
      </c>
      <c r="B513" s="4">
        <v>30657</v>
      </c>
      <c r="C513" s="5">
        <f t="shared" si="0"/>
        <v>1983</v>
      </c>
      <c r="D513" s="5">
        <f t="shared" si="1"/>
        <v>12</v>
      </c>
      <c r="E513" s="4" t="s">
        <v>4</v>
      </c>
      <c r="F513" s="6">
        <v>0</v>
      </c>
    </row>
    <row r="514" spans="1:6" x14ac:dyDescent="0.25">
      <c r="A514" t="s">
        <v>13</v>
      </c>
      <c r="B514" s="4">
        <v>30657</v>
      </c>
      <c r="C514" s="5">
        <f t="shared" si="0"/>
        <v>1983</v>
      </c>
      <c r="D514" s="5">
        <f t="shared" si="1"/>
        <v>12</v>
      </c>
      <c r="E514" s="4" t="s">
        <v>37</v>
      </c>
      <c r="F514" s="6">
        <v>100</v>
      </c>
    </row>
    <row r="515" spans="1:6" x14ac:dyDescent="0.25">
      <c r="A515" t="s">
        <v>13</v>
      </c>
      <c r="B515" s="4">
        <v>30658</v>
      </c>
      <c r="C515" s="5">
        <f t="shared" ref="C515:C578" si="2">YEAR(B515)</f>
        <v>1983</v>
      </c>
      <c r="D515" s="5">
        <f t="shared" ref="D515:D578" si="3">MONTH(B515)</f>
        <v>12</v>
      </c>
      <c r="E515" s="4" t="s">
        <v>38</v>
      </c>
      <c r="F515" s="6">
        <v>0</v>
      </c>
    </row>
    <row r="516" spans="1:6" x14ac:dyDescent="0.25">
      <c r="A516" t="s">
        <v>13</v>
      </c>
      <c r="B516" s="4">
        <v>30658</v>
      </c>
      <c r="C516" s="5">
        <f t="shared" si="2"/>
        <v>1983</v>
      </c>
      <c r="D516" s="5">
        <f t="shared" si="3"/>
        <v>12</v>
      </c>
      <c r="E516" s="4" t="s">
        <v>4</v>
      </c>
      <c r="F516" s="6">
        <v>0</v>
      </c>
    </row>
    <row r="517" spans="1:6" x14ac:dyDescent="0.25">
      <c r="A517" t="s">
        <v>13</v>
      </c>
      <c r="B517" s="4">
        <v>30658</v>
      </c>
      <c r="C517" s="5">
        <f t="shared" si="2"/>
        <v>1983</v>
      </c>
      <c r="D517" s="5">
        <f t="shared" si="3"/>
        <v>12</v>
      </c>
      <c r="E517" s="4" t="s">
        <v>37</v>
      </c>
      <c r="F517" s="6">
        <v>50</v>
      </c>
    </row>
    <row r="518" spans="1:6" x14ac:dyDescent="0.25">
      <c r="A518" t="s">
        <v>13</v>
      </c>
      <c r="B518" s="4">
        <v>30665</v>
      </c>
      <c r="C518" s="5">
        <f t="shared" si="2"/>
        <v>1983</v>
      </c>
      <c r="D518" s="5">
        <f t="shared" si="3"/>
        <v>12</v>
      </c>
      <c r="E518" s="4" t="s">
        <v>38</v>
      </c>
      <c r="F518" s="6">
        <v>30</v>
      </c>
    </row>
    <row r="519" spans="1:6" x14ac:dyDescent="0.25">
      <c r="A519" t="s">
        <v>13</v>
      </c>
      <c r="B519" s="4">
        <v>30665</v>
      </c>
      <c r="C519" s="5">
        <f t="shared" si="2"/>
        <v>1983</v>
      </c>
      <c r="D519" s="5">
        <f t="shared" si="3"/>
        <v>12</v>
      </c>
      <c r="E519" s="4" t="s">
        <v>4</v>
      </c>
      <c r="F519" s="6">
        <v>0</v>
      </c>
    </row>
    <row r="520" spans="1:6" x14ac:dyDescent="0.25">
      <c r="A520" t="s">
        <v>13</v>
      </c>
      <c r="B520" s="4">
        <v>30665</v>
      </c>
      <c r="C520" s="5">
        <f t="shared" si="2"/>
        <v>1983</v>
      </c>
      <c r="D520" s="5">
        <f t="shared" si="3"/>
        <v>12</v>
      </c>
      <c r="E520" s="4" t="s">
        <v>37</v>
      </c>
      <c r="F520" s="6">
        <v>850</v>
      </c>
    </row>
    <row r="521" spans="1:6" x14ac:dyDescent="0.25">
      <c r="A521" t="s">
        <v>13</v>
      </c>
      <c r="B521" s="4">
        <v>30666</v>
      </c>
      <c r="C521" s="5">
        <f t="shared" si="2"/>
        <v>1983</v>
      </c>
      <c r="D521" s="5">
        <f t="shared" si="3"/>
        <v>12</v>
      </c>
      <c r="E521" s="4" t="s">
        <v>38</v>
      </c>
      <c r="F521" s="6">
        <v>0</v>
      </c>
    </row>
    <row r="522" spans="1:6" x14ac:dyDescent="0.25">
      <c r="A522" t="s">
        <v>13</v>
      </c>
      <c r="B522" s="4">
        <v>30666</v>
      </c>
      <c r="C522" s="5">
        <f t="shared" si="2"/>
        <v>1983</v>
      </c>
      <c r="D522" s="5">
        <f t="shared" si="3"/>
        <v>12</v>
      </c>
      <c r="E522" s="4" t="s">
        <v>4</v>
      </c>
      <c r="F522" s="6">
        <v>0</v>
      </c>
    </row>
    <row r="523" spans="1:6" x14ac:dyDescent="0.25">
      <c r="A523" t="s">
        <v>13</v>
      </c>
      <c r="B523" s="4">
        <v>30666</v>
      </c>
      <c r="C523" s="5">
        <f t="shared" si="2"/>
        <v>1983</v>
      </c>
      <c r="D523" s="5">
        <f t="shared" si="3"/>
        <v>12</v>
      </c>
      <c r="E523" s="4" t="s">
        <v>37</v>
      </c>
      <c r="F523" s="6">
        <v>230</v>
      </c>
    </row>
    <row r="524" spans="1:6" x14ac:dyDescent="0.25">
      <c r="A524" t="s">
        <v>13</v>
      </c>
      <c r="B524" s="4">
        <v>30667</v>
      </c>
      <c r="C524" s="5">
        <f t="shared" si="2"/>
        <v>1983</v>
      </c>
      <c r="D524" s="5">
        <f t="shared" si="3"/>
        <v>12</v>
      </c>
      <c r="E524" s="4" t="s">
        <v>38</v>
      </c>
      <c r="F524" s="6">
        <v>10</v>
      </c>
    </row>
    <row r="525" spans="1:6" x14ac:dyDescent="0.25">
      <c r="A525" t="s">
        <v>13</v>
      </c>
      <c r="B525" s="4">
        <v>30667</v>
      </c>
      <c r="C525" s="5">
        <f t="shared" si="2"/>
        <v>1983</v>
      </c>
      <c r="D525" s="5">
        <f t="shared" si="3"/>
        <v>12</v>
      </c>
      <c r="E525" s="4" t="s">
        <v>4</v>
      </c>
      <c r="F525" s="6">
        <v>0</v>
      </c>
    </row>
    <row r="526" spans="1:6" x14ac:dyDescent="0.25">
      <c r="A526" t="s">
        <v>13</v>
      </c>
      <c r="B526" s="4">
        <v>30667</v>
      </c>
      <c r="C526" s="5">
        <f t="shared" si="2"/>
        <v>1983</v>
      </c>
      <c r="D526" s="5">
        <f t="shared" si="3"/>
        <v>12</v>
      </c>
      <c r="E526" s="4" t="s">
        <v>37</v>
      </c>
      <c r="F526" s="6">
        <v>220</v>
      </c>
    </row>
    <row r="527" spans="1:6" x14ac:dyDescent="0.25">
      <c r="A527" t="s">
        <v>22</v>
      </c>
      <c r="B527" s="4">
        <v>30683</v>
      </c>
      <c r="C527" s="5">
        <f t="shared" si="2"/>
        <v>1984</v>
      </c>
      <c r="D527" s="5">
        <f t="shared" si="3"/>
        <v>1</v>
      </c>
      <c r="E527" s="4" t="s">
        <v>38</v>
      </c>
      <c r="F527" s="6">
        <v>0</v>
      </c>
    </row>
    <row r="528" spans="1:6" x14ac:dyDescent="0.25">
      <c r="A528" t="s">
        <v>22</v>
      </c>
      <c r="B528" s="4">
        <v>30683</v>
      </c>
      <c r="C528" s="5">
        <f t="shared" si="2"/>
        <v>1984</v>
      </c>
      <c r="D528" s="5">
        <f t="shared" si="3"/>
        <v>1</v>
      </c>
      <c r="E528" s="4" t="s">
        <v>4</v>
      </c>
      <c r="F528" s="6">
        <v>0</v>
      </c>
    </row>
    <row r="529" spans="1:6" x14ac:dyDescent="0.25">
      <c r="A529" t="s">
        <v>22</v>
      </c>
      <c r="B529" s="4">
        <v>30683</v>
      </c>
      <c r="C529" s="5">
        <f t="shared" si="2"/>
        <v>1984</v>
      </c>
      <c r="D529" s="5">
        <f t="shared" si="3"/>
        <v>1</v>
      </c>
      <c r="E529" s="4" t="s">
        <v>37</v>
      </c>
      <c r="F529" s="6">
        <v>0</v>
      </c>
    </row>
    <row r="530" spans="1:6" x14ac:dyDescent="0.25">
      <c r="A530" t="s">
        <v>13</v>
      </c>
      <c r="B530" s="4">
        <v>30706</v>
      </c>
      <c r="C530" s="5">
        <f t="shared" si="2"/>
        <v>1984</v>
      </c>
      <c r="D530" s="5">
        <f t="shared" si="3"/>
        <v>1</v>
      </c>
      <c r="E530" s="4" t="s">
        <v>38</v>
      </c>
      <c r="F530" s="6">
        <v>0</v>
      </c>
    </row>
    <row r="531" spans="1:6" x14ac:dyDescent="0.25">
      <c r="A531" t="s">
        <v>13</v>
      </c>
      <c r="B531" s="4">
        <v>30706</v>
      </c>
      <c r="C531" s="5">
        <f t="shared" si="2"/>
        <v>1984</v>
      </c>
      <c r="D531" s="5">
        <f t="shared" si="3"/>
        <v>1</v>
      </c>
      <c r="E531" s="4" t="s">
        <v>4</v>
      </c>
      <c r="F531" s="6">
        <v>0</v>
      </c>
    </row>
    <row r="532" spans="1:6" x14ac:dyDescent="0.25">
      <c r="A532" t="s">
        <v>13</v>
      </c>
      <c r="B532" s="4">
        <v>30706</v>
      </c>
      <c r="C532" s="5">
        <f t="shared" si="2"/>
        <v>1984</v>
      </c>
      <c r="D532" s="5">
        <f t="shared" si="3"/>
        <v>1</v>
      </c>
      <c r="E532" s="4" t="s">
        <v>37</v>
      </c>
      <c r="F532" s="6">
        <v>68</v>
      </c>
    </row>
    <row r="533" spans="1:6" x14ac:dyDescent="0.25">
      <c r="A533" t="s">
        <v>13</v>
      </c>
      <c r="B533" s="4">
        <v>30707</v>
      </c>
      <c r="C533" s="5">
        <f t="shared" si="2"/>
        <v>1984</v>
      </c>
      <c r="D533" s="5">
        <f t="shared" si="3"/>
        <v>1</v>
      </c>
      <c r="E533" s="4" t="s">
        <v>38</v>
      </c>
      <c r="F533" s="6">
        <v>0</v>
      </c>
    </row>
    <row r="534" spans="1:6" x14ac:dyDescent="0.25">
      <c r="A534" t="s">
        <v>13</v>
      </c>
      <c r="B534" s="4">
        <v>30707</v>
      </c>
      <c r="C534" s="5">
        <f t="shared" si="2"/>
        <v>1984</v>
      </c>
      <c r="D534" s="5">
        <f t="shared" si="3"/>
        <v>1</v>
      </c>
      <c r="E534" s="4" t="s">
        <v>4</v>
      </c>
      <c r="F534" s="6">
        <v>0</v>
      </c>
    </row>
    <row r="535" spans="1:6" x14ac:dyDescent="0.25">
      <c r="A535" t="s">
        <v>13</v>
      </c>
      <c r="B535" s="4">
        <v>30707</v>
      </c>
      <c r="C535" s="5">
        <f t="shared" si="2"/>
        <v>1984</v>
      </c>
      <c r="D535" s="5">
        <f t="shared" si="3"/>
        <v>1</v>
      </c>
      <c r="E535" s="4" t="s">
        <v>37</v>
      </c>
      <c r="F535" s="6">
        <v>60</v>
      </c>
    </row>
    <row r="536" spans="1:6" x14ac:dyDescent="0.25">
      <c r="A536" t="s">
        <v>13</v>
      </c>
      <c r="B536" s="4">
        <v>30708</v>
      </c>
      <c r="C536" s="5">
        <f t="shared" si="2"/>
        <v>1984</v>
      </c>
      <c r="D536" s="5">
        <f t="shared" si="3"/>
        <v>1</v>
      </c>
      <c r="E536" s="4" t="s">
        <v>38</v>
      </c>
      <c r="F536" s="6">
        <v>0</v>
      </c>
    </row>
    <row r="537" spans="1:6" x14ac:dyDescent="0.25">
      <c r="A537" t="s">
        <v>13</v>
      </c>
      <c r="B537" s="4">
        <v>30708</v>
      </c>
      <c r="C537" s="5">
        <f t="shared" si="2"/>
        <v>1984</v>
      </c>
      <c r="D537" s="5">
        <f t="shared" si="3"/>
        <v>1</v>
      </c>
      <c r="E537" s="4" t="s">
        <v>4</v>
      </c>
      <c r="F537" s="6">
        <v>0</v>
      </c>
    </row>
    <row r="538" spans="1:6" x14ac:dyDescent="0.25">
      <c r="A538" t="s">
        <v>13</v>
      </c>
      <c r="B538" s="4">
        <v>30708</v>
      </c>
      <c r="C538" s="5">
        <f t="shared" si="2"/>
        <v>1984</v>
      </c>
      <c r="D538" s="5">
        <f t="shared" si="3"/>
        <v>1</v>
      </c>
      <c r="E538" s="4" t="s">
        <v>37</v>
      </c>
      <c r="F538" s="6">
        <v>50</v>
      </c>
    </row>
    <row r="539" spans="1:6" x14ac:dyDescent="0.25">
      <c r="A539" t="s">
        <v>13</v>
      </c>
      <c r="B539" s="4">
        <v>30709</v>
      </c>
      <c r="C539" s="5">
        <f t="shared" si="2"/>
        <v>1984</v>
      </c>
      <c r="D539" s="5">
        <f t="shared" si="3"/>
        <v>1</v>
      </c>
      <c r="E539" s="4" t="s">
        <v>38</v>
      </c>
      <c r="F539" s="6">
        <v>6</v>
      </c>
    </row>
    <row r="540" spans="1:6" x14ac:dyDescent="0.25">
      <c r="A540" t="s">
        <v>13</v>
      </c>
      <c r="B540" s="4">
        <v>30709</v>
      </c>
      <c r="C540" s="5">
        <f t="shared" si="2"/>
        <v>1984</v>
      </c>
      <c r="D540" s="5">
        <f t="shared" si="3"/>
        <v>1</v>
      </c>
      <c r="E540" s="4" t="s">
        <v>4</v>
      </c>
      <c r="F540" s="6">
        <v>0</v>
      </c>
    </row>
    <row r="541" spans="1:6" x14ac:dyDescent="0.25">
      <c r="A541" t="s">
        <v>13</v>
      </c>
      <c r="B541" s="4">
        <v>30709</v>
      </c>
      <c r="C541" s="5">
        <f t="shared" si="2"/>
        <v>1984</v>
      </c>
      <c r="D541" s="5">
        <f t="shared" si="3"/>
        <v>1</v>
      </c>
      <c r="E541" s="4" t="s">
        <v>37</v>
      </c>
      <c r="F541" s="6">
        <v>0</v>
      </c>
    </row>
    <row r="542" spans="1:6" x14ac:dyDescent="0.25">
      <c r="A542" t="s">
        <v>13</v>
      </c>
      <c r="B542" s="4">
        <v>30710</v>
      </c>
      <c r="C542" s="5">
        <f t="shared" si="2"/>
        <v>1984</v>
      </c>
      <c r="D542" s="5">
        <f t="shared" si="3"/>
        <v>1</v>
      </c>
      <c r="E542" s="4" t="s">
        <v>38</v>
      </c>
      <c r="F542" s="6">
        <v>16</v>
      </c>
    </row>
    <row r="543" spans="1:6" x14ac:dyDescent="0.25">
      <c r="A543" t="s">
        <v>22</v>
      </c>
      <c r="B543" s="4">
        <v>30710</v>
      </c>
      <c r="C543" s="5">
        <f t="shared" si="2"/>
        <v>1984</v>
      </c>
      <c r="D543" s="5">
        <f t="shared" si="3"/>
        <v>1</v>
      </c>
      <c r="E543" s="4" t="s">
        <v>38</v>
      </c>
      <c r="F543" s="6">
        <v>0</v>
      </c>
    </row>
    <row r="544" spans="1:6" x14ac:dyDescent="0.25">
      <c r="A544" t="s">
        <v>13</v>
      </c>
      <c r="B544" s="4">
        <v>30710</v>
      </c>
      <c r="C544" s="5">
        <f t="shared" si="2"/>
        <v>1984</v>
      </c>
      <c r="D544" s="5">
        <f t="shared" si="3"/>
        <v>1</v>
      </c>
      <c r="E544" s="4" t="s">
        <v>4</v>
      </c>
      <c r="F544" s="6">
        <v>0</v>
      </c>
    </row>
    <row r="545" spans="1:6" x14ac:dyDescent="0.25">
      <c r="A545" t="s">
        <v>22</v>
      </c>
      <c r="B545" s="4">
        <v>30710</v>
      </c>
      <c r="C545" s="5">
        <f t="shared" si="2"/>
        <v>1984</v>
      </c>
      <c r="D545" s="5">
        <f t="shared" si="3"/>
        <v>1</v>
      </c>
      <c r="E545" s="4" t="s">
        <v>4</v>
      </c>
      <c r="F545" s="6">
        <v>0</v>
      </c>
    </row>
    <row r="546" spans="1:6" x14ac:dyDescent="0.25">
      <c r="A546" t="s">
        <v>13</v>
      </c>
      <c r="B546" s="4">
        <v>30710</v>
      </c>
      <c r="C546" s="5">
        <f t="shared" si="2"/>
        <v>1984</v>
      </c>
      <c r="D546" s="5">
        <f t="shared" si="3"/>
        <v>1</v>
      </c>
      <c r="E546" s="4" t="s">
        <v>37</v>
      </c>
      <c r="F546" s="6">
        <v>0</v>
      </c>
    </row>
    <row r="547" spans="1:6" x14ac:dyDescent="0.25">
      <c r="A547" t="s">
        <v>22</v>
      </c>
      <c r="B547" s="4">
        <v>30710</v>
      </c>
      <c r="C547" s="5">
        <f t="shared" si="2"/>
        <v>1984</v>
      </c>
      <c r="D547" s="5">
        <f t="shared" si="3"/>
        <v>1</v>
      </c>
      <c r="E547" s="4" t="s">
        <v>37</v>
      </c>
      <c r="F547" s="6">
        <v>0</v>
      </c>
    </row>
    <row r="548" spans="1:6" x14ac:dyDescent="0.25">
      <c r="A548" t="s">
        <v>22</v>
      </c>
      <c r="B548" s="4">
        <v>30715</v>
      </c>
      <c r="C548" s="5">
        <f t="shared" si="2"/>
        <v>1984</v>
      </c>
      <c r="D548" s="5">
        <f t="shared" si="3"/>
        <v>2</v>
      </c>
      <c r="E548" s="4" t="s">
        <v>38</v>
      </c>
      <c r="F548" s="6">
        <v>0</v>
      </c>
    </row>
    <row r="549" spans="1:6" x14ac:dyDescent="0.25">
      <c r="A549" t="s">
        <v>22</v>
      </c>
      <c r="B549" s="4">
        <v>30715</v>
      </c>
      <c r="C549" s="5">
        <f t="shared" si="2"/>
        <v>1984</v>
      </c>
      <c r="D549" s="5">
        <f t="shared" si="3"/>
        <v>2</v>
      </c>
      <c r="E549" s="4" t="s">
        <v>4</v>
      </c>
      <c r="F549" s="6">
        <v>500</v>
      </c>
    </row>
    <row r="550" spans="1:6" x14ac:dyDescent="0.25">
      <c r="A550" t="s">
        <v>22</v>
      </c>
      <c r="B550" s="4">
        <v>30715</v>
      </c>
      <c r="C550" s="5">
        <f t="shared" si="2"/>
        <v>1984</v>
      </c>
      <c r="D550" s="5">
        <f t="shared" si="3"/>
        <v>2</v>
      </c>
      <c r="E550" s="4" t="s">
        <v>37</v>
      </c>
      <c r="F550" s="6">
        <v>375</v>
      </c>
    </row>
    <row r="551" spans="1:6" x14ac:dyDescent="0.25">
      <c r="A551" t="s">
        <v>22</v>
      </c>
      <c r="B551" s="4">
        <v>30721</v>
      </c>
      <c r="C551" s="5">
        <f t="shared" si="2"/>
        <v>1984</v>
      </c>
      <c r="D551" s="5">
        <f t="shared" si="3"/>
        <v>2</v>
      </c>
      <c r="E551" s="4" t="s">
        <v>38</v>
      </c>
      <c r="F551" s="6">
        <v>140500</v>
      </c>
    </row>
    <row r="552" spans="1:6" x14ac:dyDescent="0.25">
      <c r="A552" t="s">
        <v>22</v>
      </c>
      <c r="B552" s="4">
        <v>30721</v>
      </c>
      <c r="C552" s="5">
        <f t="shared" si="2"/>
        <v>1984</v>
      </c>
      <c r="D552" s="5">
        <f t="shared" si="3"/>
        <v>2</v>
      </c>
      <c r="E552" s="4" t="s">
        <v>4</v>
      </c>
      <c r="F552" s="6">
        <v>125</v>
      </c>
    </row>
    <row r="553" spans="1:6" x14ac:dyDescent="0.25">
      <c r="A553" t="s">
        <v>22</v>
      </c>
      <c r="B553" s="4">
        <v>30721</v>
      </c>
      <c r="C553" s="5">
        <f t="shared" si="2"/>
        <v>1984</v>
      </c>
      <c r="D553" s="5">
        <f t="shared" si="3"/>
        <v>2</v>
      </c>
      <c r="E553" s="4" t="s">
        <v>37</v>
      </c>
      <c r="F553" s="6">
        <v>55500</v>
      </c>
    </row>
    <row r="554" spans="1:6" x14ac:dyDescent="0.25">
      <c r="A554" t="s">
        <v>20</v>
      </c>
      <c r="B554" s="4">
        <v>30727</v>
      </c>
      <c r="C554" s="5">
        <f t="shared" si="2"/>
        <v>1984</v>
      </c>
      <c r="D554" s="5">
        <f t="shared" si="3"/>
        <v>2</v>
      </c>
      <c r="E554" s="4" t="s">
        <v>38</v>
      </c>
      <c r="F554" s="6">
        <v>56</v>
      </c>
    </row>
    <row r="555" spans="1:6" x14ac:dyDescent="0.25">
      <c r="A555" t="s">
        <v>20</v>
      </c>
      <c r="B555" s="4">
        <v>30727</v>
      </c>
      <c r="C555" s="5">
        <f t="shared" si="2"/>
        <v>1984</v>
      </c>
      <c r="D555" s="5">
        <f t="shared" si="3"/>
        <v>2</v>
      </c>
      <c r="E555" s="4" t="s">
        <v>4</v>
      </c>
      <c r="F555" s="6">
        <v>11750</v>
      </c>
    </row>
    <row r="556" spans="1:6" x14ac:dyDescent="0.25">
      <c r="A556" t="s">
        <v>20</v>
      </c>
      <c r="B556" s="4">
        <v>30727</v>
      </c>
      <c r="C556" s="5">
        <f t="shared" si="2"/>
        <v>1984</v>
      </c>
      <c r="D556" s="5">
        <f t="shared" si="3"/>
        <v>2</v>
      </c>
      <c r="E556" s="4" t="s">
        <v>37</v>
      </c>
      <c r="F556" s="6">
        <v>625</v>
      </c>
    </row>
    <row r="557" spans="1:6" x14ac:dyDescent="0.25">
      <c r="A557" t="s">
        <v>22</v>
      </c>
      <c r="B557" s="4">
        <v>30750</v>
      </c>
      <c r="C557" s="5">
        <f t="shared" si="2"/>
        <v>1984</v>
      </c>
      <c r="D557" s="5">
        <f t="shared" si="3"/>
        <v>3</v>
      </c>
      <c r="E557" s="4" t="s">
        <v>38</v>
      </c>
      <c r="F557" s="6">
        <v>0</v>
      </c>
    </row>
    <row r="558" spans="1:6" x14ac:dyDescent="0.25">
      <c r="A558" t="s">
        <v>22</v>
      </c>
      <c r="B558" s="4">
        <v>30750</v>
      </c>
      <c r="C558" s="5">
        <f t="shared" si="2"/>
        <v>1984</v>
      </c>
      <c r="D558" s="5">
        <f t="shared" si="3"/>
        <v>3</v>
      </c>
      <c r="E558" s="4" t="s">
        <v>4</v>
      </c>
      <c r="F558" s="6">
        <v>0</v>
      </c>
    </row>
    <row r="559" spans="1:6" x14ac:dyDescent="0.25">
      <c r="A559" t="s">
        <v>22</v>
      </c>
      <c r="B559" s="4">
        <v>30750</v>
      </c>
      <c r="C559" s="5">
        <f t="shared" si="2"/>
        <v>1984</v>
      </c>
      <c r="D559" s="5">
        <f t="shared" si="3"/>
        <v>3</v>
      </c>
      <c r="E559" s="4" t="s">
        <v>37</v>
      </c>
      <c r="F559" s="6">
        <v>0</v>
      </c>
    </row>
    <row r="560" spans="1:6" x14ac:dyDescent="0.25">
      <c r="A560" t="s">
        <v>22</v>
      </c>
      <c r="B560" s="4">
        <v>30756</v>
      </c>
      <c r="C560" s="5">
        <f t="shared" si="2"/>
        <v>1984</v>
      </c>
      <c r="D560" s="5">
        <f t="shared" si="3"/>
        <v>3</v>
      </c>
      <c r="E560" s="4" t="s">
        <v>38</v>
      </c>
      <c r="F560" s="6">
        <v>500</v>
      </c>
    </row>
    <row r="561" spans="1:6" x14ac:dyDescent="0.25">
      <c r="A561" t="s">
        <v>22</v>
      </c>
      <c r="B561" s="4">
        <v>30756</v>
      </c>
      <c r="C561" s="5">
        <f t="shared" si="2"/>
        <v>1984</v>
      </c>
      <c r="D561" s="5">
        <f t="shared" si="3"/>
        <v>3</v>
      </c>
      <c r="E561" s="4" t="s">
        <v>4</v>
      </c>
      <c r="F561" s="6">
        <v>0</v>
      </c>
    </row>
    <row r="562" spans="1:6" x14ac:dyDescent="0.25">
      <c r="A562" t="s">
        <v>22</v>
      </c>
      <c r="B562" s="4">
        <v>30756</v>
      </c>
      <c r="C562" s="5">
        <f t="shared" si="2"/>
        <v>1984</v>
      </c>
      <c r="D562" s="5">
        <f t="shared" si="3"/>
        <v>3</v>
      </c>
      <c r="E562" s="4" t="s">
        <v>37</v>
      </c>
      <c r="F562" s="6">
        <v>500</v>
      </c>
    </row>
    <row r="563" spans="1:6" x14ac:dyDescent="0.25">
      <c r="A563" t="s">
        <v>23</v>
      </c>
      <c r="B563" s="4">
        <v>30764</v>
      </c>
      <c r="C563" s="5">
        <f t="shared" si="2"/>
        <v>1984</v>
      </c>
      <c r="D563" s="5">
        <f t="shared" si="3"/>
        <v>3</v>
      </c>
      <c r="E563" s="4" t="s">
        <v>38</v>
      </c>
      <c r="F563" s="6">
        <v>128</v>
      </c>
    </row>
    <row r="564" spans="1:6" x14ac:dyDescent="0.25">
      <c r="A564" t="s">
        <v>23</v>
      </c>
      <c r="B564" s="4">
        <v>30764</v>
      </c>
      <c r="C564" s="5">
        <f t="shared" si="2"/>
        <v>1984</v>
      </c>
      <c r="D564" s="5">
        <f t="shared" si="3"/>
        <v>3</v>
      </c>
      <c r="E564" s="4" t="s">
        <v>4</v>
      </c>
      <c r="F564" s="6">
        <v>0</v>
      </c>
    </row>
    <row r="565" spans="1:6" x14ac:dyDescent="0.25">
      <c r="A565" t="s">
        <v>23</v>
      </c>
      <c r="B565" s="4">
        <v>30764</v>
      </c>
      <c r="C565" s="5">
        <f t="shared" si="2"/>
        <v>1984</v>
      </c>
      <c r="D565" s="5">
        <f t="shared" si="3"/>
        <v>3</v>
      </c>
      <c r="E565" s="4" t="s">
        <v>37</v>
      </c>
      <c r="F565" s="6">
        <v>6500</v>
      </c>
    </row>
    <row r="566" spans="1:6" x14ac:dyDescent="0.25">
      <c r="A566" t="s">
        <v>22</v>
      </c>
      <c r="B566" s="4">
        <v>30767</v>
      </c>
      <c r="C566" s="5">
        <f t="shared" si="2"/>
        <v>1984</v>
      </c>
      <c r="D566" s="5">
        <f t="shared" si="3"/>
        <v>3</v>
      </c>
      <c r="E566" s="4" t="s">
        <v>38</v>
      </c>
      <c r="F566" s="6">
        <v>750</v>
      </c>
    </row>
    <row r="567" spans="1:6" x14ac:dyDescent="0.25">
      <c r="A567" t="s">
        <v>22</v>
      </c>
      <c r="B567" s="4">
        <v>30767</v>
      </c>
      <c r="C567" s="5">
        <f t="shared" si="2"/>
        <v>1984</v>
      </c>
      <c r="D567" s="5">
        <f t="shared" si="3"/>
        <v>3</v>
      </c>
      <c r="E567" s="4" t="s">
        <v>4</v>
      </c>
      <c r="F567" s="6">
        <v>5</v>
      </c>
    </row>
    <row r="568" spans="1:6" x14ac:dyDescent="0.25">
      <c r="A568" t="s">
        <v>22</v>
      </c>
      <c r="B568" s="4">
        <v>30767</v>
      </c>
      <c r="C568" s="5">
        <f t="shared" si="2"/>
        <v>1984</v>
      </c>
      <c r="D568" s="5">
        <f t="shared" si="3"/>
        <v>3</v>
      </c>
      <c r="E568" s="4" t="s">
        <v>37</v>
      </c>
      <c r="F568" s="6">
        <v>750</v>
      </c>
    </row>
    <row r="569" spans="1:6" x14ac:dyDescent="0.25">
      <c r="A569" t="s">
        <v>14</v>
      </c>
      <c r="B569" s="4">
        <v>30957</v>
      </c>
      <c r="C569" s="5">
        <f t="shared" si="2"/>
        <v>1984</v>
      </c>
      <c r="D569" s="5">
        <f t="shared" si="3"/>
        <v>10</v>
      </c>
      <c r="E569" s="4" t="s">
        <v>38</v>
      </c>
      <c r="F569" s="6">
        <v>125</v>
      </c>
    </row>
    <row r="570" spans="1:6" x14ac:dyDescent="0.25">
      <c r="A570" t="s">
        <v>14</v>
      </c>
      <c r="B570" s="4">
        <v>30957</v>
      </c>
      <c r="C570" s="5">
        <f t="shared" si="2"/>
        <v>1984</v>
      </c>
      <c r="D570" s="5">
        <f t="shared" si="3"/>
        <v>10</v>
      </c>
      <c r="E570" s="4" t="s">
        <v>4</v>
      </c>
      <c r="F570" s="6">
        <v>0</v>
      </c>
    </row>
    <row r="571" spans="1:6" x14ac:dyDescent="0.25">
      <c r="A571" t="s">
        <v>14</v>
      </c>
      <c r="B571" s="4">
        <v>30957</v>
      </c>
      <c r="C571" s="5">
        <f t="shared" si="2"/>
        <v>1984</v>
      </c>
      <c r="D571" s="5">
        <f t="shared" si="3"/>
        <v>10</v>
      </c>
      <c r="E571" s="4" t="s">
        <v>37</v>
      </c>
      <c r="F571" s="6">
        <v>990</v>
      </c>
    </row>
    <row r="572" spans="1:6" x14ac:dyDescent="0.25">
      <c r="A572" t="s">
        <v>14</v>
      </c>
      <c r="B572" s="4">
        <v>30958</v>
      </c>
      <c r="C572" s="5">
        <f t="shared" si="2"/>
        <v>1984</v>
      </c>
      <c r="D572" s="5">
        <f t="shared" si="3"/>
        <v>10</v>
      </c>
      <c r="E572" s="4" t="s">
        <v>38</v>
      </c>
      <c r="F572" s="6">
        <v>100</v>
      </c>
    </row>
    <row r="573" spans="1:6" x14ac:dyDescent="0.25">
      <c r="A573" t="s">
        <v>14</v>
      </c>
      <c r="B573" s="4">
        <v>30958</v>
      </c>
      <c r="C573" s="5">
        <f t="shared" si="2"/>
        <v>1984</v>
      </c>
      <c r="D573" s="5">
        <f t="shared" si="3"/>
        <v>10</v>
      </c>
      <c r="E573" s="4" t="s">
        <v>4</v>
      </c>
      <c r="F573" s="6">
        <v>0</v>
      </c>
    </row>
    <row r="574" spans="1:6" x14ac:dyDescent="0.25">
      <c r="A574" t="s">
        <v>14</v>
      </c>
      <c r="B574" s="4">
        <v>30958</v>
      </c>
      <c r="C574" s="5">
        <f t="shared" si="2"/>
        <v>1984</v>
      </c>
      <c r="D574" s="5">
        <f t="shared" si="3"/>
        <v>10</v>
      </c>
      <c r="E574" s="4" t="s">
        <v>37</v>
      </c>
      <c r="F574" s="6">
        <v>3500</v>
      </c>
    </row>
    <row r="575" spans="1:6" x14ac:dyDescent="0.25">
      <c r="A575" t="s">
        <v>14</v>
      </c>
      <c r="B575" s="4">
        <v>30959</v>
      </c>
      <c r="C575" s="5">
        <f t="shared" si="2"/>
        <v>1984</v>
      </c>
      <c r="D575" s="5">
        <f t="shared" si="3"/>
        <v>10</v>
      </c>
      <c r="E575" s="4" t="s">
        <v>38</v>
      </c>
      <c r="F575" s="6">
        <v>246</v>
      </c>
    </row>
    <row r="576" spans="1:6" x14ac:dyDescent="0.25">
      <c r="A576" t="s">
        <v>14</v>
      </c>
      <c r="B576" s="4">
        <v>30959</v>
      </c>
      <c r="C576" s="5">
        <f t="shared" si="2"/>
        <v>1984</v>
      </c>
      <c r="D576" s="5">
        <f t="shared" si="3"/>
        <v>10</v>
      </c>
      <c r="E576" s="4" t="s">
        <v>4</v>
      </c>
      <c r="F576" s="6">
        <v>0</v>
      </c>
    </row>
    <row r="577" spans="1:6" x14ac:dyDescent="0.25">
      <c r="A577" t="s">
        <v>14</v>
      </c>
      <c r="B577" s="4">
        <v>30959</v>
      </c>
      <c r="C577" s="5">
        <f t="shared" si="2"/>
        <v>1984</v>
      </c>
      <c r="D577" s="5">
        <f t="shared" si="3"/>
        <v>10</v>
      </c>
      <c r="E577" s="4" t="s">
        <v>37</v>
      </c>
      <c r="F577" s="6">
        <v>16760</v>
      </c>
    </row>
    <row r="578" spans="1:6" x14ac:dyDescent="0.25">
      <c r="A578" t="s">
        <v>14</v>
      </c>
      <c r="B578" s="4">
        <v>30966</v>
      </c>
      <c r="C578" s="5">
        <f t="shared" si="2"/>
        <v>1984</v>
      </c>
      <c r="D578" s="5">
        <f t="shared" si="3"/>
        <v>10</v>
      </c>
      <c r="E578" s="4" t="s">
        <v>38</v>
      </c>
      <c r="F578" s="6">
        <v>3300</v>
      </c>
    </row>
    <row r="579" spans="1:6" x14ac:dyDescent="0.25">
      <c r="A579" t="s">
        <v>14</v>
      </c>
      <c r="B579" s="4">
        <v>30966</v>
      </c>
      <c r="C579" s="5">
        <f t="shared" ref="C579:C642" si="4">YEAR(B579)</f>
        <v>1984</v>
      </c>
      <c r="D579" s="5">
        <f t="shared" ref="D579:D642" si="5">MONTH(B579)</f>
        <v>10</v>
      </c>
      <c r="E579" s="4" t="s">
        <v>4</v>
      </c>
      <c r="F579" s="6">
        <v>31</v>
      </c>
    </row>
    <row r="580" spans="1:6" x14ac:dyDescent="0.25">
      <c r="A580" t="s">
        <v>14</v>
      </c>
      <c r="B580" s="4">
        <v>30966</v>
      </c>
      <c r="C580" s="5">
        <f t="shared" si="4"/>
        <v>1984</v>
      </c>
      <c r="D580" s="5">
        <f t="shared" si="5"/>
        <v>10</v>
      </c>
      <c r="E580" s="4" t="s">
        <v>37</v>
      </c>
      <c r="F580" s="6">
        <v>11140</v>
      </c>
    </row>
    <row r="581" spans="1:6" x14ac:dyDescent="0.25">
      <c r="A581" t="s">
        <v>14</v>
      </c>
      <c r="B581" s="4">
        <v>30986</v>
      </c>
      <c r="C581" s="5">
        <f t="shared" si="4"/>
        <v>1984</v>
      </c>
      <c r="D581" s="5">
        <f t="shared" si="5"/>
        <v>10</v>
      </c>
      <c r="E581" s="4" t="s">
        <v>38</v>
      </c>
      <c r="F581" s="6">
        <v>1710</v>
      </c>
    </row>
    <row r="582" spans="1:6" x14ac:dyDescent="0.25">
      <c r="A582" t="s">
        <v>14</v>
      </c>
      <c r="B582" s="4">
        <v>30986</v>
      </c>
      <c r="C582" s="5">
        <f t="shared" si="4"/>
        <v>1984</v>
      </c>
      <c r="D582" s="5">
        <f t="shared" si="5"/>
        <v>10</v>
      </c>
      <c r="E582" s="4" t="s">
        <v>4</v>
      </c>
      <c r="F582" s="6">
        <v>75</v>
      </c>
    </row>
    <row r="583" spans="1:6" x14ac:dyDescent="0.25">
      <c r="A583" t="s">
        <v>14</v>
      </c>
      <c r="B583" s="4">
        <v>30986</v>
      </c>
      <c r="C583" s="5">
        <f t="shared" si="4"/>
        <v>1984</v>
      </c>
      <c r="D583" s="5">
        <f t="shared" si="5"/>
        <v>10</v>
      </c>
      <c r="E583" s="4" t="s">
        <v>37</v>
      </c>
      <c r="F583" s="6">
        <v>5040</v>
      </c>
    </row>
    <row r="584" spans="1:6" x14ac:dyDescent="0.25">
      <c r="A584" t="s">
        <v>14</v>
      </c>
      <c r="B584" s="4">
        <v>30988</v>
      </c>
      <c r="C584" s="5">
        <f t="shared" si="4"/>
        <v>1984</v>
      </c>
      <c r="D584" s="5">
        <f t="shared" si="5"/>
        <v>11</v>
      </c>
      <c r="E584" s="4" t="s">
        <v>38</v>
      </c>
      <c r="F584" s="6">
        <v>1390</v>
      </c>
    </row>
    <row r="585" spans="1:6" x14ac:dyDescent="0.25">
      <c r="A585" t="s">
        <v>14</v>
      </c>
      <c r="B585" s="4">
        <v>30988</v>
      </c>
      <c r="C585" s="5">
        <f t="shared" si="4"/>
        <v>1984</v>
      </c>
      <c r="D585" s="5">
        <f t="shared" si="5"/>
        <v>11</v>
      </c>
      <c r="E585" s="4" t="s">
        <v>4</v>
      </c>
      <c r="F585" s="6">
        <v>425</v>
      </c>
    </row>
    <row r="586" spans="1:6" x14ac:dyDescent="0.25">
      <c r="A586" t="s">
        <v>14</v>
      </c>
      <c r="B586" s="4">
        <v>30988</v>
      </c>
      <c r="C586" s="5">
        <f t="shared" si="4"/>
        <v>1984</v>
      </c>
      <c r="D586" s="5">
        <f t="shared" si="5"/>
        <v>11</v>
      </c>
      <c r="E586" s="4" t="s">
        <v>37</v>
      </c>
      <c r="F586" s="6">
        <v>60120</v>
      </c>
    </row>
    <row r="587" spans="1:6" x14ac:dyDescent="0.25">
      <c r="A587" t="s">
        <v>14</v>
      </c>
      <c r="B587" s="4">
        <v>30999</v>
      </c>
      <c r="C587" s="5">
        <f t="shared" si="4"/>
        <v>1984</v>
      </c>
      <c r="D587" s="5">
        <f t="shared" si="5"/>
        <v>11</v>
      </c>
      <c r="E587" s="4" t="s">
        <v>38</v>
      </c>
      <c r="F587" s="6">
        <v>400</v>
      </c>
    </row>
    <row r="588" spans="1:6" x14ac:dyDescent="0.25">
      <c r="A588" t="s">
        <v>14</v>
      </c>
      <c r="B588" s="4">
        <v>30999</v>
      </c>
      <c r="C588" s="5">
        <f t="shared" si="4"/>
        <v>1984</v>
      </c>
      <c r="D588" s="5">
        <f t="shared" si="5"/>
        <v>11</v>
      </c>
      <c r="E588" s="4" t="s">
        <v>4</v>
      </c>
      <c r="F588" s="6">
        <v>50</v>
      </c>
    </row>
    <row r="589" spans="1:6" x14ac:dyDescent="0.25">
      <c r="A589" t="s">
        <v>14</v>
      </c>
      <c r="B589" s="4">
        <v>30999</v>
      </c>
      <c r="C589" s="5">
        <f t="shared" si="4"/>
        <v>1984</v>
      </c>
      <c r="D589" s="5">
        <f t="shared" si="5"/>
        <v>11</v>
      </c>
      <c r="E589" s="4" t="s">
        <v>37</v>
      </c>
      <c r="F589" s="6">
        <v>14640</v>
      </c>
    </row>
    <row r="590" spans="1:6" x14ac:dyDescent="0.25">
      <c r="A590" t="s">
        <v>14</v>
      </c>
      <c r="B590" s="4">
        <v>31000</v>
      </c>
      <c r="C590" s="5">
        <f t="shared" si="4"/>
        <v>1984</v>
      </c>
      <c r="D590" s="5">
        <f t="shared" si="5"/>
        <v>11</v>
      </c>
      <c r="E590" s="4" t="s">
        <v>38</v>
      </c>
      <c r="F590" s="6">
        <v>270</v>
      </c>
    </row>
    <row r="591" spans="1:6" x14ac:dyDescent="0.25">
      <c r="A591" t="s">
        <v>14</v>
      </c>
      <c r="B591" s="4">
        <v>31000</v>
      </c>
      <c r="C591" s="5">
        <f t="shared" si="4"/>
        <v>1984</v>
      </c>
      <c r="D591" s="5">
        <f t="shared" si="5"/>
        <v>11</v>
      </c>
      <c r="E591" s="4" t="s">
        <v>4</v>
      </c>
      <c r="F591" s="6">
        <v>0</v>
      </c>
    </row>
    <row r="592" spans="1:6" x14ac:dyDescent="0.25">
      <c r="A592" t="s">
        <v>14</v>
      </c>
      <c r="B592" s="4">
        <v>31000</v>
      </c>
      <c r="C592" s="5">
        <f t="shared" si="4"/>
        <v>1984</v>
      </c>
      <c r="D592" s="5">
        <f t="shared" si="5"/>
        <v>11</v>
      </c>
      <c r="E592" s="4" t="s">
        <v>37</v>
      </c>
      <c r="F592" s="6">
        <v>3720</v>
      </c>
    </row>
    <row r="593" spans="1:6" x14ac:dyDescent="0.25">
      <c r="A593" t="s">
        <v>14</v>
      </c>
      <c r="B593" s="4">
        <v>31002</v>
      </c>
      <c r="C593" s="5">
        <f t="shared" si="4"/>
        <v>1984</v>
      </c>
      <c r="D593" s="5">
        <f t="shared" si="5"/>
        <v>11</v>
      </c>
      <c r="E593" s="4" t="s">
        <v>38</v>
      </c>
      <c r="F593" s="6">
        <v>960</v>
      </c>
    </row>
    <row r="594" spans="1:6" x14ac:dyDescent="0.25">
      <c r="A594" t="s">
        <v>14</v>
      </c>
      <c r="B594" s="4">
        <v>31002</v>
      </c>
      <c r="C594" s="5">
        <f t="shared" si="4"/>
        <v>1984</v>
      </c>
      <c r="D594" s="5">
        <f t="shared" si="5"/>
        <v>11</v>
      </c>
      <c r="E594" s="4" t="s">
        <v>4</v>
      </c>
      <c r="F594" s="6">
        <v>50</v>
      </c>
    </row>
    <row r="595" spans="1:6" x14ac:dyDescent="0.25">
      <c r="A595" t="s">
        <v>14</v>
      </c>
      <c r="B595" s="4">
        <v>31002</v>
      </c>
      <c r="C595" s="5">
        <f t="shared" si="4"/>
        <v>1984</v>
      </c>
      <c r="D595" s="5">
        <f t="shared" si="5"/>
        <v>11</v>
      </c>
      <c r="E595" s="4" t="s">
        <v>37</v>
      </c>
      <c r="F595" s="6">
        <v>21156</v>
      </c>
    </row>
    <row r="596" spans="1:6" x14ac:dyDescent="0.25">
      <c r="A596" t="s">
        <v>14</v>
      </c>
      <c r="B596" s="4">
        <v>31010</v>
      </c>
      <c r="C596" s="5">
        <f t="shared" si="4"/>
        <v>1984</v>
      </c>
      <c r="D596" s="5">
        <f t="shared" si="5"/>
        <v>11</v>
      </c>
      <c r="E596" s="4" t="s">
        <v>38</v>
      </c>
      <c r="F596" s="6">
        <v>77</v>
      </c>
    </row>
    <row r="597" spans="1:6" x14ac:dyDescent="0.25">
      <c r="A597" t="s">
        <v>14</v>
      </c>
      <c r="B597" s="4">
        <v>31010</v>
      </c>
      <c r="C597" s="5">
        <f t="shared" si="4"/>
        <v>1984</v>
      </c>
      <c r="D597" s="5">
        <f t="shared" si="5"/>
        <v>11</v>
      </c>
      <c r="E597" s="4" t="s">
        <v>4</v>
      </c>
      <c r="F597" s="6">
        <v>45</v>
      </c>
    </row>
    <row r="598" spans="1:6" x14ac:dyDescent="0.25">
      <c r="A598" t="s">
        <v>14</v>
      </c>
      <c r="B598" s="4">
        <v>31010</v>
      </c>
      <c r="C598" s="5">
        <f t="shared" si="4"/>
        <v>1984</v>
      </c>
      <c r="D598" s="5">
        <f t="shared" si="5"/>
        <v>11</v>
      </c>
      <c r="E598" s="4" t="s">
        <v>37</v>
      </c>
      <c r="F598" s="6">
        <v>5485</v>
      </c>
    </row>
    <row r="599" spans="1:6" x14ac:dyDescent="0.25">
      <c r="A599" t="s">
        <v>22</v>
      </c>
      <c r="B599" s="4">
        <v>31070</v>
      </c>
      <c r="C599" s="5">
        <f t="shared" si="4"/>
        <v>1985</v>
      </c>
      <c r="D599" s="5">
        <f t="shared" si="5"/>
        <v>1</v>
      </c>
      <c r="E599" s="4" t="s">
        <v>38</v>
      </c>
      <c r="F599" s="6">
        <v>2000</v>
      </c>
    </row>
    <row r="600" spans="1:6" x14ac:dyDescent="0.25">
      <c r="A600" t="s">
        <v>22</v>
      </c>
      <c r="B600" s="4">
        <v>31070</v>
      </c>
      <c r="C600" s="5">
        <f t="shared" si="4"/>
        <v>1985</v>
      </c>
      <c r="D600" s="5">
        <f t="shared" si="5"/>
        <v>1</v>
      </c>
      <c r="E600" s="4" t="s">
        <v>4</v>
      </c>
      <c r="F600" s="6">
        <v>50</v>
      </c>
    </row>
    <row r="601" spans="1:6" x14ac:dyDescent="0.25">
      <c r="A601" t="s">
        <v>22</v>
      </c>
      <c r="B601" s="4">
        <v>31070</v>
      </c>
      <c r="C601" s="5">
        <f t="shared" si="4"/>
        <v>1985</v>
      </c>
      <c r="D601" s="5">
        <f t="shared" si="5"/>
        <v>1</v>
      </c>
      <c r="E601" s="4" t="s">
        <v>37</v>
      </c>
      <c r="F601" s="6">
        <v>1500</v>
      </c>
    </row>
    <row r="602" spans="1:6" x14ac:dyDescent="0.25">
      <c r="A602" t="s">
        <v>22</v>
      </c>
      <c r="B602" s="4">
        <v>31071</v>
      </c>
      <c r="C602" s="5">
        <f t="shared" si="4"/>
        <v>1985</v>
      </c>
      <c r="D602" s="5">
        <f t="shared" si="5"/>
        <v>1</v>
      </c>
      <c r="E602" s="4" t="s">
        <v>38</v>
      </c>
      <c r="F602" s="6">
        <v>150</v>
      </c>
    </row>
    <row r="603" spans="1:6" x14ac:dyDescent="0.25">
      <c r="A603" t="s">
        <v>22</v>
      </c>
      <c r="B603" s="4">
        <v>31071</v>
      </c>
      <c r="C603" s="5">
        <f t="shared" si="4"/>
        <v>1985</v>
      </c>
      <c r="D603" s="5">
        <f t="shared" si="5"/>
        <v>1</v>
      </c>
      <c r="E603" s="4" t="s">
        <v>4</v>
      </c>
      <c r="F603" s="6">
        <v>75</v>
      </c>
    </row>
    <row r="604" spans="1:6" x14ac:dyDescent="0.25">
      <c r="A604" t="s">
        <v>22</v>
      </c>
      <c r="B604" s="4">
        <v>31071</v>
      </c>
      <c r="C604" s="5">
        <f t="shared" si="4"/>
        <v>1985</v>
      </c>
      <c r="D604" s="5">
        <f t="shared" si="5"/>
        <v>1</v>
      </c>
      <c r="E604" s="4" t="s">
        <v>37</v>
      </c>
      <c r="F604" s="6">
        <v>1375</v>
      </c>
    </row>
    <row r="605" spans="1:6" x14ac:dyDescent="0.25">
      <c r="A605" t="s">
        <v>22</v>
      </c>
      <c r="B605" s="4">
        <v>31073</v>
      </c>
      <c r="C605" s="5">
        <f t="shared" si="4"/>
        <v>1985</v>
      </c>
      <c r="D605" s="5">
        <f t="shared" si="5"/>
        <v>1</v>
      </c>
      <c r="E605" s="4" t="s">
        <v>38</v>
      </c>
      <c r="F605" s="6">
        <v>25000</v>
      </c>
    </row>
    <row r="606" spans="1:6" x14ac:dyDescent="0.25">
      <c r="A606" t="s">
        <v>22</v>
      </c>
      <c r="B606" s="4">
        <v>31073</v>
      </c>
      <c r="C606" s="5">
        <f t="shared" si="4"/>
        <v>1985</v>
      </c>
      <c r="D606" s="5">
        <f t="shared" si="5"/>
        <v>1</v>
      </c>
      <c r="E606" s="4" t="s">
        <v>4</v>
      </c>
      <c r="F606" s="6">
        <v>25</v>
      </c>
    </row>
    <row r="607" spans="1:6" x14ac:dyDescent="0.25">
      <c r="A607" t="s">
        <v>22</v>
      </c>
      <c r="B607" s="4">
        <v>31073</v>
      </c>
      <c r="C607" s="5">
        <f t="shared" si="4"/>
        <v>1985</v>
      </c>
      <c r="D607" s="5">
        <f t="shared" si="5"/>
        <v>1</v>
      </c>
      <c r="E607" s="4" t="s">
        <v>37</v>
      </c>
      <c r="F607" s="6">
        <v>25000</v>
      </c>
    </row>
    <row r="608" spans="1:6" x14ac:dyDescent="0.25">
      <c r="A608" t="s">
        <v>22</v>
      </c>
      <c r="B608" s="4">
        <v>31075</v>
      </c>
      <c r="C608" s="5">
        <f t="shared" si="4"/>
        <v>1985</v>
      </c>
      <c r="D608" s="5">
        <f t="shared" si="5"/>
        <v>1</v>
      </c>
      <c r="E608" s="4" t="s">
        <v>38</v>
      </c>
      <c r="F608" s="6">
        <v>9</v>
      </c>
    </row>
    <row r="609" spans="1:6" x14ac:dyDescent="0.25">
      <c r="A609" t="s">
        <v>22</v>
      </c>
      <c r="B609" s="4">
        <v>31075</v>
      </c>
      <c r="C609" s="5">
        <f t="shared" si="4"/>
        <v>1985</v>
      </c>
      <c r="D609" s="5">
        <f t="shared" si="5"/>
        <v>1</v>
      </c>
      <c r="E609" s="4" t="s">
        <v>4</v>
      </c>
      <c r="F609" s="6">
        <v>0</v>
      </c>
    </row>
    <row r="610" spans="1:6" x14ac:dyDescent="0.25">
      <c r="A610" t="s">
        <v>22</v>
      </c>
      <c r="B610" s="4">
        <v>31075</v>
      </c>
      <c r="C610" s="5">
        <f t="shared" si="4"/>
        <v>1985</v>
      </c>
      <c r="D610" s="5">
        <f t="shared" si="5"/>
        <v>1</v>
      </c>
      <c r="E610" s="4" t="s">
        <v>37</v>
      </c>
      <c r="F610" s="6">
        <v>30</v>
      </c>
    </row>
    <row r="611" spans="1:6" x14ac:dyDescent="0.25">
      <c r="A611" t="s">
        <v>22</v>
      </c>
      <c r="B611" s="4">
        <v>31076</v>
      </c>
      <c r="C611" s="5">
        <f t="shared" si="4"/>
        <v>1985</v>
      </c>
      <c r="D611" s="5">
        <f t="shared" si="5"/>
        <v>1</v>
      </c>
      <c r="E611" s="4" t="s">
        <v>38</v>
      </c>
      <c r="F611" s="6">
        <v>24500</v>
      </c>
    </row>
    <row r="612" spans="1:6" x14ac:dyDescent="0.25">
      <c r="A612" t="s">
        <v>22</v>
      </c>
      <c r="B612" s="4">
        <v>31076</v>
      </c>
      <c r="C612" s="5">
        <f t="shared" si="4"/>
        <v>1985</v>
      </c>
      <c r="D612" s="5">
        <f t="shared" si="5"/>
        <v>1</v>
      </c>
      <c r="E612" s="4" t="s">
        <v>4</v>
      </c>
      <c r="F612" s="6">
        <v>375</v>
      </c>
    </row>
    <row r="613" spans="1:6" x14ac:dyDescent="0.25">
      <c r="A613" t="s">
        <v>22</v>
      </c>
      <c r="B613" s="4">
        <v>31076</v>
      </c>
      <c r="C613" s="5">
        <f t="shared" si="4"/>
        <v>1985</v>
      </c>
      <c r="D613" s="5">
        <f t="shared" si="5"/>
        <v>1</v>
      </c>
      <c r="E613" s="4" t="s">
        <v>37</v>
      </c>
      <c r="F613" s="6">
        <v>5000</v>
      </c>
    </row>
    <row r="614" spans="1:6" x14ac:dyDescent="0.25">
      <c r="A614" t="s">
        <v>22</v>
      </c>
      <c r="B614" s="4">
        <v>31082</v>
      </c>
      <c r="C614" s="5">
        <f t="shared" si="4"/>
        <v>1985</v>
      </c>
      <c r="D614" s="5">
        <f t="shared" si="5"/>
        <v>2</v>
      </c>
      <c r="E614" s="4" t="s">
        <v>38</v>
      </c>
      <c r="F614" s="6">
        <v>75000</v>
      </c>
    </row>
    <row r="615" spans="1:6" x14ac:dyDescent="0.25">
      <c r="A615" t="s">
        <v>22</v>
      </c>
      <c r="B615" s="4">
        <v>31082</v>
      </c>
      <c r="C615" s="5">
        <f t="shared" si="4"/>
        <v>1985</v>
      </c>
      <c r="D615" s="5">
        <f t="shared" si="5"/>
        <v>2</v>
      </c>
      <c r="E615" s="4" t="s">
        <v>4</v>
      </c>
      <c r="F615" s="6">
        <v>28</v>
      </c>
    </row>
    <row r="616" spans="1:6" x14ac:dyDescent="0.25">
      <c r="A616" t="s">
        <v>22</v>
      </c>
      <c r="B616" s="4">
        <v>31082</v>
      </c>
      <c r="C616" s="5">
        <f t="shared" si="4"/>
        <v>1985</v>
      </c>
      <c r="D616" s="5">
        <f t="shared" si="5"/>
        <v>2</v>
      </c>
      <c r="E616" s="4" t="s">
        <v>37</v>
      </c>
      <c r="F616" s="6">
        <v>5250</v>
      </c>
    </row>
    <row r="617" spans="1:6" x14ac:dyDescent="0.25">
      <c r="A617" t="s">
        <v>22</v>
      </c>
      <c r="B617" s="4">
        <v>31084</v>
      </c>
      <c r="C617" s="5">
        <f t="shared" si="4"/>
        <v>1985</v>
      </c>
      <c r="D617" s="5">
        <f t="shared" si="5"/>
        <v>2</v>
      </c>
      <c r="E617" s="4" t="s">
        <v>38</v>
      </c>
      <c r="F617" s="6">
        <v>7250</v>
      </c>
    </row>
    <row r="618" spans="1:6" x14ac:dyDescent="0.25">
      <c r="A618" t="s">
        <v>22</v>
      </c>
      <c r="B618" s="4">
        <v>31084</v>
      </c>
      <c r="C618" s="5">
        <f t="shared" si="4"/>
        <v>1985</v>
      </c>
      <c r="D618" s="5">
        <f t="shared" si="5"/>
        <v>2</v>
      </c>
      <c r="E618" s="4" t="s">
        <v>4</v>
      </c>
      <c r="F618" s="6">
        <v>0</v>
      </c>
    </row>
    <row r="619" spans="1:6" x14ac:dyDescent="0.25">
      <c r="A619" t="s">
        <v>22</v>
      </c>
      <c r="B619" s="4">
        <v>31084</v>
      </c>
      <c r="C619" s="5">
        <f t="shared" si="4"/>
        <v>1985</v>
      </c>
      <c r="D619" s="5">
        <f t="shared" si="5"/>
        <v>2</v>
      </c>
      <c r="E619" s="4" t="s">
        <v>37</v>
      </c>
      <c r="F619" s="6">
        <v>21875</v>
      </c>
    </row>
    <row r="620" spans="1:6" x14ac:dyDescent="0.25">
      <c r="A620" t="s">
        <v>22</v>
      </c>
      <c r="B620" s="4">
        <v>31091</v>
      </c>
      <c r="C620" s="5">
        <f t="shared" si="4"/>
        <v>1985</v>
      </c>
      <c r="D620" s="5">
        <f t="shared" si="5"/>
        <v>2</v>
      </c>
      <c r="E620" s="4" t="s">
        <v>38</v>
      </c>
      <c r="F620" s="6">
        <v>18</v>
      </c>
    </row>
    <row r="621" spans="1:6" x14ac:dyDescent="0.25">
      <c r="A621" t="s">
        <v>22</v>
      </c>
      <c r="B621" s="4">
        <v>31091</v>
      </c>
      <c r="C621" s="5">
        <f t="shared" si="4"/>
        <v>1985</v>
      </c>
      <c r="D621" s="5">
        <f t="shared" si="5"/>
        <v>2</v>
      </c>
      <c r="E621" s="4" t="s">
        <v>4</v>
      </c>
      <c r="F621" s="6">
        <v>0</v>
      </c>
    </row>
    <row r="622" spans="1:6" x14ac:dyDescent="0.25">
      <c r="A622" t="s">
        <v>22</v>
      </c>
      <c r="B622" s="4">
        <v>31091</v>
      </c>
      <c r="C622" s="5">
        <f t="shared" si="4"/>
        <v>1985</v>
      </c>
      <c r="D622" s="5">
        <f t="shared" si="5"/>
        <v>2</v>
      </c>
      <c r="E622" s="4" t="s">
        <v>37</v>
      </c>
      <c r="F622" s="6">
        <v>20</v>
      </c>
    </row>
    <row r="623" spans="1:6" x14ac:dyDescent="0.25">
      <c r="A623" t="s">
        <v>22</v>
      </c>
      <c r="B623" s="4">
        <v>31093</v>
      </c>
      <c r="C623" s="5">
        <f t="shared" si="4"/>
        <v>1985</v>
      </c>
      <c r="D623" s="5">
        <f t="shared" si="5"/>
        <v>2</v>
      </c>
      <c r="E623" s="4" t="s">
        <v>38</v>
      </c>
      <c r="F623" s="6">
        <v>35</v>
      </c>
    </row>
    <row r="624" spans="1:6" x14ac:dyDescent="0.25">
      <c r="A624" t="s">
        <v>22</v>
      </c>
      <c r="B624" s="4">
        <v>31093</v>
      </c>
      <c r="C624" s="5">
        <f t="shared" si="4"/>
        <v>1985</v>
      </c>
      <c r="D624" s="5">
        <f t="shared" si="5"/>
        <v>2</v>
      </c>
      <c r="E624" s="4" t="s">
        <v>4</v>
      </c>
      <c r="F624" s="6">
        <v>0</v>
      </c>
    </row>
    <row r="625" spans="1:6" x14ac:dyDescent="0.25">
      <c r="A625" t="s">
        <v>22</v>
      </c>
      <c r="B625" s="4">
        <v>31093</v>
      </c>
      <c r="C625" s="5">
        <f t="shared" si="4"/>
        <v>1985</v>
      </c>
      <c r="D625" s="5">
        <f t="shared" si="5"/>
        <v>2</v>
      </c>
      <c r="E625" s="4" t="s">
        <v>37</v>
      </c>
      <c r="F625" s="6">
        <v>18</v>
      </c>
    </row>
    <row r="626" spans="1:6" x14ac:dyDescent="0.25">
      <c r="A626" t="s">
        <v>22</v>
      </c>
      <c r="B626" s="4">
        <v>31096</v>
      </c>
      <c r="C626" s="5">
        <f t="shared" si="4"/>
        <v>1985</v>
      </c>
      <c r="D626" s="5">
        <f t="shared" si="5"/>
        <v>2</v>
      </c>
      <c r="E626" s="4" t="s">
        <v>38</v>
      </c>
      <c r="F626" s="6">
        <v>0</v>
      </c>
    </row>
    <row r="627" spans="1:6" x14ac:dyDescent="0.25">
      <c r="A627" t="s">
        <v>22</v>
      </c>
      <c r="B627" s="4">
        <v>31096</v>
      </c>
      <c r="C627" s="5">
        <f t="shared" si="4"/>
        <v>1985</v>
      </c>
      <c r="D627" s="5">
        <f t="shared" si="5"/>
        <v>2</v>
      </c>
      <c r="E627" s="4" t="s">
        <v>4</v>
      </c>
      <c r="F627" s="6">
        <v>0</v>
      </c>
    </row>
    <row r="628" spans="1:6" x14ac:dyDescent="0.25">
      <c r="A628" t="s">
        <v>22</v>
      </c>
      <c r="B628" s="4">
        <v>31096</v>
      </c>
      <c r="C628" s="5">
        <f t="shared" si="4"/>
        <v>1985</v>
      </c>
      <c r="D628" s="5">
        <f t="shared" si="5"/>
        <v>2</v>
      </c>
      <c r="E628" s="4" t="s">
        <v>37</v>
      </c>
      <c r="F628" s="6">
        <v>24</v>
      </c>
    </row>
    <row r="629" spans="1:6" x14ac:dyDescent="0.25">
      <c r="A629" t="s">
        <v>19</v>
      </c>
      <c r="B629" s="4">
        <v>31098</v>
      </c>
      <c r="C629" s="5">
        <f t="shared" si="4"/>
        <v>1985</v>
      </c>
      <c r="D629" s="5">
        <f t="shared" si="5"/>
        <v>2</v>
      </c>
      <c r="E629" s="4" t="s">
        <v>38</v>
      </c>
      <c r="F629" s="6">
        <v>16</v>
      </c>
    </row>
    <row r="630" spans="1:6" x14ac:dyDescent="0.25">
      <c r="A630" t="s">
        <v>19</v>
      </c>
      <c r="B630" s="4">
        <v>31098</v>
      </c>
      <c r="C630" s="5">
        <f t="shared" si="4"/>
        <v>1985</v>
      </c>
      <c r="D630" s="5">
        <f t="shared" si="5"/>
        <v>2</v>
      </c>
      <c r="E630" s="4" t="s">
        <v>4</v>
      </c>
      <c r="F630" s="6">
        <v>0</v>
      </c>
    </row>
    <row r="631" spans="1:6" x14ac:dyDescent="0.25">
      <c r="A631" t="s">
        <v>19</v>
      </c>
      <c r="B631" s="4">
        <v>31098</v>
      </c>
      <c r="C631" s="5">
        <f t="shared" si="4"/>
        <v>1985</v>
      </c>
      <c r="D631" s="5">
        <f t="shared" si="5"/>
        <v>2</v>
      </c>
      <c r="E631" s="4" t="s">
        <v>37</v>
      </c>
      <c r="F631" s="6">
        <v>15000</v>
      </c>
    </row>
    <row r="632" spans="1:6" x14ac:dyDescent="0.25">
      <c r="A632" t="s">
        <v>22</v>
      </c>
      <c r="B632" s="4">
        <v>31113</v>
      </c>
      <c r="C632" s="5">
        <f t="shared" si="4"/>
        <v>1985</v>
      </c>
      <c r="D632" s="5">
        <f t="shared" si="5"/>
        <v>3</v>
      </c>
      <c r="E632" s="4" t="s">
        <v>38</v>
      </c>
      <c r="F632" s="6">
        <v>4000</v>
      </c>
    </row>
    <row r="633" spans="1:6" x14ac:dyDescent="0.25">
      <c r="A633" t="s">
        <v>22</v>
      </c>
      <c r="B633" s="4">
        <v>31113</v>
      </c>
      <c r="C633" s="5">
        <f t="shared" si="4"/>
        <v>1985</v>
      </c>
      <c r="D633" s="5">
        <f t="shared" si="5"/>
        <v>3</v>
      </c>
      <c r="E633" s="4" t="s">
        <v>4</v>
      </c>
      <c r="F633" s="6">
        <v>1</v>
      </c>
    </row>
    <row r="634" spans="1:6" x14ac:dyDescent="0.25">
      <c r="A634" t="s">
        <v>22</v>
      </c>
      <c r="B634" s="4">
        <v>31113</v>
      </c>
      <c r="C634" s="5">
        <f t="shared" si="4"/>
        <v>1985</v>
      </c>
      <c r="D634" s="5">
        <f t="shared" si="5"/>
        <v>3</v>
      </c>
      <c r="E634" s="4" t="s">
        <v>37</v>
      </c>
      <c r="F634" s="6">
        <v>625</v>
      </c>
    </row>
    <row r="635" spans="1:6" x14ac:dyDescent="0.25">
      <c r="A635" t="s">
        <v>14</v>
      </c>
      <c r="B635" s="4">
        <v>31327</v>
      </c>
      <c r="C635" s="5">
        <f t="shared" si="4"/>
        <v>1985</v>
      </c>
      <c r="D635" s="5">
        <f t="shared" si="5"/>
        <v>10</v>
      </c>
      <c r="E635" s="4" t="s">
        <v>38</v>
      </c>
      <c r="F635" s="6">
        <v>0</v>
      </c>
    </row>
    <row r="636" spans="1:6" x14ac:dyDescent="0.25">
      <c r="A636" t="s">
        <v>14</v>
      </c>
      <c r="B636" s="4">
        <v>31327</v>
      </c>
      <c r="C636" s="5">
        <f t="shared" si="4"/>
        <v>1985</v>
      </c>
      <c r="D636" s="5">
        <f t="shared" si="5"/>
        <v>10</v>
      </c>
      <c r="E636" s="4" t="s">
        <v>4</v>
      </c>
      <c r="F636" s="6">
        <v>50</v>
      </c>
    </row>
    <row r="637" spans="1:6" x14ac:dyDescent="0.25">
      <c r="A637" t="s">
        <v>14</v>
      </c>
      <c r="B637" s="4">
        <v>31327</v>
      </c>
      <c r="C637" s="5">
        <f t="shared" si="4"/>
        <v>1985</v>
      </c>
      <c r="D637" s="5">
        <f t="shared" si="5"/>
        <v>10</v>
      </c>
      <c r="E637" s="4" t="s">
        <v>37</v>
      </c>
      <c r="F637" s="6">
        <v>4000</v>
      </c>
    </row>
    <row r="638" spans="1:6" x14ac:dyDescent="0.25">
      <c r="A638" t="s">
        <v>14</v>
      </c>
      <c r="B638" s="4">
        <v>31328</v>
      </c>
      <c r="C638" s="5">
        <f t="shared" si="4"/>
        <v>1985</v>
      </c>
      <c r="D638" s="5">
        <f t="shared" si="5"/>
        <v>10</v>
      </c>
      <c r="E638" s="4" t="s">
        <v>38</v>
      </c>
      <c r="F638" s="6">
        <v>1130</v>
      </c>
    </row>
    <row r="639" spans="1:6" x14ac:dyDescent="0.25">
      <c r="A639" t="s">
        <v>14</v>
      </c>
      <c r="B639" s="4">
        <v>31328</v>
      </c>
      <c r="C639" s="5">
        <f t="shared" si="4"/>
        <v>1985</v>
      </c>
      <c r="D639" s="5">
        <f t="shared" si="5"/>
        <v>10</v>
      </c>
      <c r="E639" s="4" t="s">
        <v>4</v>
      </c>
      <c r="F639" s="6">
        <v>95</v>
      </c>
    </row>
    <row r="640" spans="1:6" x14ac:dyDescent="0.25">
      <c r="A640" t="s">
        <v>14</v>
      </c>
      <c r="B640" s="4">
        <v>31328</v>
      </c>
      <c r="C640" s="5">
        <f t="shared" si="4"/>
        <v>1985</v>
      </c>
      <c r="D640" s="5">
        <f t="shared" si="5"/>
        <v>10</v>
      </c>
      <c r="E640" s="4" t="s">
        <v>37</v>
      </c>
      <c r="F640" s="6">
        <v>11408</v>
      </c>
    </row>
    <row r="641" spans="1:6" x14ac:dyDescent="0.25">
      <c r="A641" t="s">
        <v>14</v>
      </c>
      <c r="B641" s="4">
        <v>31329</v>
      </c>
      <c r="C641" s="5">
        <f t="shared" si="4"/>
        <v>1985</v>
      </c>
      <c r="D641" s="5">
        <f t="shared" si="5"/>
        <v>10</v>
      </c>
      <c r="E641" s="4" t="s">
        <v>38</v>
      </c>
      <c r="F641" s="6">
        <v>649</v>
      </c>
    </row>
    <row r="642" spans="1:6" x14ac:dyDescent="0.25">
      <c r="A642" t="s">
        <v>14</v>
      </c>
      <c r="B642" s="4">
        <v>31329</v>
      </c>
      <c r="C642" s="5">
        <f t="shared" si="4"/>
        <v>1985</v>
      </c>
      <c r="D642" s="5">
        <f t="shared" si="5"/>
        <v>10</v>
      </c>
      <c r="E642" s="4" t="s">
        <v>4</v>
      </c>
      <c r="F642" s="6">
        <v>100</v>
      </c>
    </row>
    <row r="643" spans="1:6" x14ac:dyDescent="0.25">
      <c r="A643" t="s">
        <v>14</v>
      </c>
      <c r="B643" s="4">
        <v>31329</v>
      </c>
      <c r="C643" s="5">
        <f t="shared" ref="C643:C706" si="6">YEAR(B643)</f>
        <v>1985</v>
      </c>
      <c r="D643" s="5">
        <f t="shared" ref="D643:D706" si="7">MONTH(B643)</f>
        <v>10</v>
      </c>
      <c r="E643" s="4" t="s">
        <v>37</v>
      </c>
      <c r="F643" s="6">
        <v>15250</v>
      </c>
    </row>
    <row r="644" spans="1:6" x14ac:dyDescent="0.25">
      <c r="A644" t="s">
        <v>14</v>
      </c>
      <c r="B644" s="4">
        <v>31335</v>
      </c>
      <c r="C644" s="5">
        <f t="shared" si="6"/>
        <v>1985</v>
      </c>
      <c r="D644" s="5">
        <f t="shared" si="7"/>
        <v>10</v>
      </c>
      <c r="E644" s="4" t="s">
        <v>38</v>
      </c>
      <c r="F644" s="6">
        <v>0</v>
      </c>
    </row>
    <row r="645" spans="1:6" x14ac:dyDescent="0.25">
      <c r="A645" t="s">
        <v>14</v>
      </c>
      <c r="B645" s="4">
        <v>31335</v>
      </c>
      <c r="C645" s="5">
        <f t="shared" si="6"/>
        <v>1985</v>
      </c>
      <c r="D645" s="5">
        <f t="shared" si="7"/>
        <v>10</v>
      </c>
      <c r="E645" s="4" t="s">
        <v>4</v>
      </c>
      <c r="F645" s="6">
        <v>50</v>
      </c>
    </row>
    <row r="646" spans="1:6" x14ac:dyDescent="0.25">
      <c r="A646" t="s">
        <v>14</v>
      </c>
      <c r="B646" s="4">
        <v>31335</v>
      </c>
      <c r="C646" s="5">
        <f t="shared" si="6"/>
        <v>1985</v>
      </c>
      <c r="D646" s="5">
        <f t="shared" si="7"/>
        <v>10</v>
      </c>
      <c r="E646" s="4" t="s">
        <v>37</v>
      </c>
      <c r="F646" s="6">
        <v>42893</v>
      </c>
    </row>
    <row r="647" spans="1:6" x14ac:dyDescent="0.25">
      <c r="A647" t="s">
        <v>14</v>
      </c>
      <c r="B647" s="4">
        <v>31336</v>
      </c>
      <c r="C647" s="5">
        <f t="shared" si="6"/>
        <v>1985</v>
      </c>
      <c r="D647" s="5">
        <f t="shared" si="7"/>
        <v>10</v>
      </c>
      <c r="E647" s="4" t="s">
        <v>38</v>
      </c>
      <c r="F647" s="6">
        <v>2000</v>
      </c>
    </row>
    <row r="648" spans="1:6" x14ac:dyDescent="0.25">
      <c r="A648" t="s">
        <v>14</v>
      </c>
      <c r="B648" s="4">
        <v>31336</v>
      </c>
      <c r="C648" s="5">
        <f t="shared" si="6"/>
        <v>1985</v>
      </c>
      <c r="D648" s="5">
        <f t="shared" si="7"/>
        <v>10</v>
      </c>
      <c r="E648" s="4" t="s">
        <v>4</v>
      </c>
      <c r="F648" s="6">
        <v>200</v>
      </c>
    </row>
    <row r="649" spans="1:6" x14ac:dyDescent="0.25">
      <c r="A649" t="s">
        <v>14</v>
      </c>
      <c r="B649" s="4">
        <v>31336</v>
      </c>
      <c r="C649" s="5">
        <f t="shared" si="6"/>
        <v>1985</v>
      </c>
      <c r="D649" s="5">
        <f t="shared" si="7"/>
        <v>10</v>
      </c>
      <c r="E649" s="4" t="s">
        <v>37</v>
      </c>
      <c r="F649" s="6">
        <v>12250</v>
      </c>
    </row>
    <row r="650" spans="1:6" x14ac:dyDescent="0.25">
      <c r="A650" t="s">
        <v>14</v>
      </c>
      <c r="B650" s="4">
        <v>31349</v>
      </c>
      <c r="C650" s="5">
        <f t="shared" si="6"/>
        <v>1985</v>
      </c>
      <c r="D650" s="5">
        <f t="shared" si="7"/>
        <v>10</v>
      </c>
      <c r="E650" s="4" t="s">
        <v>38</v>
      </c>
      <c r="F650" s="6">
        <v>250</v>
      </c>
    </row>
    <row r="651" spans="1:6" x14ac:dyDescent="0.25">
      <c r="A651" t="s">
        <v>14</v>
      </c>
      <c r="B651" s="4">
        <v>31349</v>
      </c>
      <c r="C651" s="5">
        <f t="shared" si="6"/>
        <v>1985</v>
      </c>
      <c r="D651" s="5">
        <f t="shared" si="7"/>
        <v>10</v>
      </c>
      <c r="E651" s="4" t="s">
        <v>4</v>
      </c>
      <c r="F651" s="6">
        <v>60</v>
      </c>
    </row>
    <row r="652" spans="1:6" x14ac:dyDescent="0.25">
      <c r="A652" t="s">
        <v>14</v>
      </c>
      <c r="B652" s="4">
        <v>31349</v>
      </c>
      <c r="C652" s="5">
        <f t="shared" si="6"/>
        <v>1985</v>
      </c>
      <c r="D652" s="5">
        <f t="shared" si="7"/>
        <v>10</v>
      </c>
      <c r="E652" s="4" t="s">
        <v>37</v>
      </c>
      <c r="F652" s="6">
        <v>10680</v>
      </c>
    </row>
    <row r="653" spans="1:6" x14ac:dyDescent="0.25">
      <c r="A653" t="s">
        <v>14</v>
      </c>
      <c r="B653" s="4">
        <v>31350</v>
      </c>
      <c r="C653" s="5">
        <f t="shared" si="6"/>
        <v>1985</v>
      </c>
      <c r="D653" s="5">
        <f t="shared" si="7"/>
        <v>10</v>
      </c>
      <c r="E653" s="4" t="s">
        <v>38</v>
      </c>
      <c r="F653" s="6">
        <v>321</v>
      </c>
    </row>
    <row r="654" spans="1:6" x14ac:dyDescent="0.25">
      <c r="A654" t="s">
        <v>14</v>
      </c>
      <c r="B654" s="4">
        <v>31350</v>
      </c>
      <c r="C654" s="5">
        <f t="shared" si="6"/>
        <v>1985</v>
      </c>
      <c r="D654" s="5">
        <f t="shared" si="7"/>
        <v>10</v>
      </c>
      <c r="E654" s="4" t="s">
        <v>4</v>
      </c>
      <c r="F654" s="6">
        <v>75</v>
      </c>
    </row>
    <row r="655" spans="1:6" x14ac:dyDescent="0.25">
      <c r="A655" t="s">
        <v>14</v>
      </c>
      <c r="B655" s="4">
        <v>31350</v>
      </c>
      <c r="C655" s="5">
        <f t="shared" si="6"/>
        <v>1985</v>
      </c>
      <c r="D655" s="5">
        <f t="shared" si="7"/>
        <v>10</v>
      </c>
      <c r="E655" s="4" t="s">
        <v>37</v>
      </c>
      <c r="F655" s="6">
        <v>22612</v>
      </c>
    </row>
    <row r="656" spans="1:6" x14ac:dyDescent="0.25">
      <c r="A656" t="s">
        <v>14</v>
      </c>
      <c r="B656" s="4">
        <v>31364</v>
      </c>
      <c r="C656" s="5">
        <f t="shared" si="6"/>
        <v>1985</v>
      </c>
      <c r="D656" s="5">
        <f t="shared" si="7"/>
        <v>11</v>
      </c>
      <c r="E656" s="4" t="s">
        <v>38</v>
      </c>
      <c r="F656" s="6">
        <v>105</v>
      </c>
    </row>
    <row r="657" spans="1:6" x14ac:dyDescent="0.25">
      <c r="A657" t="s">
        <v>14</v>
      </c>
      <c r="B657" s="4">
        <v>31364</v>
      </c>
      <c r="C657" s="5">
        <f t="shared" si="6"/>
        <v>1985</v>
      </c>
      <c r="D657" s="5">
        <f t="shared" si="7"/>
        <v>11</v>
      </c>
      <c r="E657" s="4" t="s">
        <v>4</v>
      </c>
      <c r="F657" s="6">
        <v>0</v>
      </c>
    </row>
    <row r="658" spans="1:6" x14ac:dyDescent="0.25">
      <c r="A658" t="s">
        <v>14</v>
      </c>
      <c r="B658" s="4">
        <v>31364</v>
      </c>
      <c r="C658" s="5">
        <f t="shared" si="6"/>
        <v>1985</v>
      </c>
      <c r="D658" s="5">
        <f t="shared" si="7"/>
        <v>11</v>
      </c>
      <c r="E658" s="4" t="s">
        <v>37</v>
      </c>
      <c r="F658" s="6">
        <v>4740</v>
      </c>
    </row>
    <row r="659" spans="1:6" x14ac:dyDescent="0.25">
      <c r="A659" t="s">
        <v>14</v>
      </c>
      <c r="B659" s="4">
        <v>31365</v>
      </c>
      <c r="C659" s="5">
        <f t="shared" si="6"/>
        <v>1985</v>
      </c>
      <c r="D659" s="5">
        <f t="shared" si="7"/>
        <v>11</v>
      </c>
      <c r="E659" s="4" t="s">
        <v>38</v>
      </c>
      <c r="F659" s="6">
        <v>300</v>
      </c>
    </row>
    <row r="660" spans="1:6" x14ac:dyDescent="0.25">
      <c r="A660" t="s">
        <v>14</v>
      </c>
      <c r="B660" s="4">
        <v>31365</v>
      </c>
      <c r="C660" s="5">
        <f t="shared" si="6"/>
        <v>1985</v>
      </c>
      <c r="D660" s="5">
        <f t="shared" si="7"/>
        <v>11</v>
      </c>
      <c r="E660" s="4" t="s">
        <v>4</v>
      </c>
      <c r="F660" s="6">
        <v>15</v>
      </c>
    </row>
    <row r="661" spans="1:6" x14ac:dyDescent="0.25">
      <c r="A661" t="s">
        <v>14</v>
      </c>
      <c r="B661" s="4">
        <v>31365</v>
      </c>
      <c r="C661" s="5">
        <f t="shared" si="6"/>
        <v>1985</v>
      </c>
      <c r="D661" s="5">
        <f t="shared" si="7"/>
        <v>11</v>
      </c>
      <c r="E661" s="4" t="s">
        <v>37</v>
      </c>
      <c r="F661" s="6">
        <v>17915</v>
      </c>
    </row>
    <row r="662" spans="1:6" x14ac:dyDescent="0.25">
      <c r="A662" t="s">
        <v>22</v>
      </c>
      <c r="B662" s="4">
        <v>31408</v>
      </c>
      <c r="C662" s="5">
        <f t="shared" si="6"/>
        <v>1985</v>
      </c>
      <c r="D662" s="5">
        <f t="shared" si="7"/>
        <v>12</v>
      </c>
      <c r="E662" s="4" t="s">
        <v>38</v>
      </c>
      <c r="F662" s="6">
        <v>0</v>
      </c>
    </row>
    <row r="663" spans="1:6" x14ac:dyDescent="0.25">
      <c r="A663" t="s">
        <v>22</v>
      </c>
      <c r="B663" s="4">
        <v>31408</v>
      </c>
      <c r="C663" s="5">
        <f t="shared" si="6"/>
        <v>1985</v>
      </c>
      <c r="D663" s="5">
        <f t="shared" si="7"/>
        <v>12</v>
      </c>
      <c r="E663" s="4" t="s">
        <v>4</v>
      </c>
      <c r="F663" s="6">
        <v>0</v>
      </c>
    </row>
    <row r="664" spans="1:6" x14ac:dyDescent="0.25">
      <c r="A664" t="s">
        <v>22</v>
      </c>
      <c r="B664" s="4">
        <v>31408</v>
      </c>
      <c r="C664" s="5">
        <f t="shared" si="6"/>
        <v>1985</v>
      </c>
      <c r="D664" s="5">
        <f t="shared" si="7"/>
        <v>12</v>
      </c>
      <c r="E664" s="4" t="s">
        <v>37</v>
      </c>
      <c r="F664" s="6">
        <v>0</v>
      </c>
    </row>
    <row r="665" spans="1:6" x14ac:dyDescent="0.25">
      <c r="A665" t="s">
        <v>22</v>
      </c>
      <c r="B665" s="4">
        <v>31414</v>
      </c>
      <c r="C665" s="5">
        <f t="shared" si="6"/>
        <v>1986</v>
      </c>
      <c r="D665" s="5">
        <f t="shared" si="7"/>
        <v>1</v>
      </c>
      <c r="E665" s="4" t="s">
        <v>38</v>
      </c>
      <c r="F665" s="6">
        <v>100</v>
      </c>
    </row>
    <row r="666" spans="1:6" x14ac:dyDescent="0.25">
      <c r="A666" t="s">
        <v>22</v>
      </c>
      <c r="B666" s="4">
        <v>31414</v>
      </c>
      <c r="C666" s="5">
        <f t="shared" si="6"/>
        <v>1986</v>
      </c>
      <c r="D666" s="5">
        <f t="shared" si="7"/>
        <v>1</v>
      </c>
      <c r="E666" s="4" t="s">
        <v>4</v>
      </c>
      <c r="F666" s="6">
        <v>4000</v>
      </c>
    </row>
    <row r="667" spans="1:6" x14ac:dyDescent="0.25">
      <c r="A667" t="s">
        <v>22</v>
      </c>
      <c r="B667" s="4">
        <v>31414</v>
      </c>
      <c r="C667" s="5">
        <f t="shared" si="6"/>
        <v>1986</v>
      </c>
      <c r="D667" s="5">
        <f t="shared" si="7"/>
        <v>1</v>
      </c>
      <c r="E667" s="4" t="s">
        <v>37</v>
      </c>
      <c r="F667" s="6">
        <v>200</v>
      </c>
    </row>
    <row r="668" spans="1:6" x14ac:dyDescent="0.25">
      <c r="A668" t="s">
        <v>23</v>
      </c>
      <c r="B668" s="4">
        <v>31425</v>
      </c>
      <c r="C668" s="5">
        <f t="shared" si="6"/>
        <v>1986</v>
      </c>
      <c r="D668" s="5">
        <f t="shared" si="7"/>
        <v>1</v>
      </c>
      <c r="E668" s="4" t="s">
        <v>38</v>
      </c>
      <c r="F668" s="6">
        <v>2300</v>
      </c>
    </row>
    <row r="669" spans="1:6" x14ac:dyDescent="0.25">
      <c r="A669" t="s">
        <v>23</v>
      </c>
      <c r="B669" s="4">
        <v>31425</v>
      </c>
      <c r="C669" s="5">
        <f t="shared" si="6"/>
        <v>1986</v>
      </c>
      <c r="D669" s="5">
        <f t="shared" si="7"/>
        <v>1</v>
      </c>
      <c r="E669" s="4" t="s">
        <v>4</v>
      </c>
      <c r="F669" s="6">
        <v>0</v>
      </c>
    </row>
    <row r="670" spans="1:6" x14ac:dyDescent="0.25">
      <c r="A670" t="s">
        <v>23</v>
      </c>
      <c r="B670" s="4">
        <v>31425</v>
      </c>
      <c r="C670" s="5">
        <f t="shared" si="6"/>
        <v>1986</v>
      </c>
      <c r="D670" s="5">
        <f t="shared" si="7"/>
        <v>1</v>
      </c>
      <c r="E670" s="4" t="s">
        <v>37</v>
      </c>
      <c r="F670" s="6">
        <v>41114</v>
      </c>
    </row>
    <row r="671" spans="1:6" x14ac:dyDescent="0.25">
      <c r="A671" t="s">
        <v>22</v>
      </c>
      <c r="B671" s="4">
        <v>31427</v>
      </c>
      <c r="C671" s="5">
        <f t="shared" si="6"/>
        <v>1986</v>
      </c>
      <c r="D671" s="5">
        <f t="shared" si="7"/>
        <v>1</v>
      </c>
      <c r="E671" s="4" t="s">
        <v>38</v>
      </c>
      <c r="F671" s="6">
        <v>19750</v>
      </c>
    </row>
    <row r="672" spans="1:6" x14ac:dyDescent="0.25">
      <c r="A672" t="s">
        <v>22</v>
      </c>
      <c r="B672" s="4">
        <v>31427</v>
      </c>
      <c r="C672" s="5">
        <f t="shared" si="6"/>
        <v>1986</v>
      </c>
      <c r="D672" s="5">
        <f t="shared" si="7"/>
        <v>1</v>
      </c>
      <c r="E672" s="4" t="s">
        <v>4</v>
      </c>
      <c r="F672" s="6">
        <v>0</v>
      </c>
    </row>
    <row r="673" spans="1:6" x14ac:dyDescent="0.25">
      <c r="A673" t="s">
        <v>22</v>
      </c>
      <c r="B673" s="4">
        <v>31427</v>
      </c>
      <c r="C673" s="5">
        <f t="shared" si="6"/>
        <v>1986</v>
      </c>
      <c r="D673" s="5">
        <f t="shared" si="7"/>
        <v>1</v>
      </c>
      <c r="E673" s="4" t="s">
        <v>37</v>
      </c>
      <c r="F673" s="6">
        <v>9750</v>
      </c>
    </row>
    <row r="674" spans="1:6" x14ac:dyDescent="0.25">
      <c r="A674" t="s">
        <v>22</v>
      </c>
      <c r="B674" s="4">
        <v>31432</v>
      </c>
      <c r="C674" s="5">
        <f t="shared" si="6"/>
        <v>1986</v>
      </c>
      <c r="D674" s="5">
        <f t="shared" si="7"/>
        <v>1</v>
      </c>
      <c r="E674" s="4" t="s">
        <v>38</v>
      </c>
      <c r="F674" s="6">
        <v>100</v>
      </c>
    </row>
    <row r="675" spans="1:6" x14ac:dyDescent="0.25">
      <c r="A675" t="s">
        <v>22</v>
      </c>
      <c r="B675" s="4">
        <v>31432</v>
      </c>
      <c r="C675" s="5">
        <f t="shared" si="6"/>
        <v>1986</v>
      </c>
      <c r="D675" s="5">
        <f t="shared" si="7"/>
        <v>1</v>
      </c>
      <c r="E675" s="4" t="s">
        <v>4</v>
      </c>
      <c r="F675" s="6">
        <v>0</v>
      </c>
    </row>
    <row r="676" spans="1:6" x14ac:dyDescent="0.25">
      <c r="A676" t="s">
        <v>22</v>
      </c>
      <c r="B676" s="4">
        <v>31432</v>
      </c>
      <c r="C676" s="5">
        <f t="shared" si="6"/>
        <v>1986</v>
      </c>
      <c r="D676" s="5">
        <f t="shared" si="7"/>
        <v>1</v>
      </c>
      <c r="E676" s="4" t="s">
        <v>37</v>
      </c>
      <c r="F676" s="6">
        <v>45</v>
      </c>
    </row>
    <row r="677" spans="1:6" x14ac:dyDescent="0.25">
      <c r="A677" t="s">
        <v>23</v>
      </c>
      <c r="B677" s="4">
        <v>31442</v>
      </c>
      <c r="C677" s="5">
        <f t="shared" si="6"/>
        <v>1986</v>
      </c>
      <c r="D677" s="5">
        <f t="shared" si="7"/>
        <v>1</v>
      </c>
      <c r="E677" s="4" t="s">
        <v>38</v>
      </c>
      <c r="F677" s="6">
        <v>0</v>
      </c>
    </row>
    <row r="678" spans="1:6" x14ac:dyDescent="0.25">
      <c r="A678" t="s">
        <v>23</v>
      </c>
      <c r="B678" s="4">
        <v>31442</v>
      </c>
      <c r="C678" s="5">
        <f t="shared" si="6"/>
        <v>1986</v>
      </c>
      <c r="D678" s="5">
        <f t="shared" si="7"/>
        <v>1</v>
      </c>
      <c r="E678" s="4" t="s">
        <v>4</v>
      </c>
      <c r="F678" s="6">
        <v>125</v>
      </c>
    </row>
    <row r="679" spans="1:6" x14ac:dyDescent="0.25">
      <c r="A679" t="s">
        <v>23</v>
      </c>
      <c r="B679" s="4">
        <v>31442</v>
      </c>
      <c r="C679" s="5">
        <f t="shared" si="6"/>
        <v>1986</v>
      </c>
      <c r="D679" s="5">
        <f t="shared" si="7"/>
        <v>1</v>
      </c>
      <c r="E679" s="4" t="s">
        <v>37</v>
      </c>
      <c r="F679" s="6">
        <v>7200</v>
      </c>
    </row>
    <row r="680" spans="1:6" x14ac:dyDescent="0.25">
      <c r="A680" t="s">
        <v>22</v>
      </c>
      <c r="B680" s="4">
        <v>31454</v>
      </c>
      <c r="C680" s="5">
        <f t="shared" si="6"/>
        <v>1986</v>
      </c>
      <c r="D680" s="5">
        <f t="shared" si="7"/>
        <v>2</v>
      </c>
      <c r="E680" s="4" t="s">
        <v>38</v>
      </c>
      <c r="F680" s="6">
        <v>5625</v>
      </c>
    </row>
    <row r="681" spans="1:6" x14ac:dyDescent="0.25">
      <c r="A681" t="s">
        <v>22</v>
      </c>
      <c r="B681" s="4">
        <v>31454</v>
      </c>
      <c r="C681" s="5">
        <f t="shared" si="6"/>
        <v>1986</v>
      </c>
      <c r="D681" s="5">
        <f t="shared" si="7"/>
        <v>2</v>
      </c>
      <c r="E681" s="4" t="s">
        <v>4</v>
      </c>
      <c r="F681" s="6">
        <v>0</v>
      </c>
    </row>
    <row r="682" spans="1:6" x14ac:dyDescent="0.25">
      <c r="A682" t="s">
        <v>22</v>
      </c>
      <c r="B682" s="4">
        <v>31454</v>
      </c>
      <c r="C682" s="5">
        <f t="shared" si="6"/>
        <v>1986</v>
      </c>
      <c r="D682" s="5">
        <f t="shared" si="7"/>
        <v>2</v>
      </c>
      <c r="E682" s="4" t="s">
        <v>37</v>
      </c>
      <c r="F682" s="6">
        <v>7500</v>
      </c>
    </row>
    <row r="683" spans="1:6" x14ac:dyDescent="0.25">
      <c r="A683" t="s">
        <v>22</v>
      </c>
      <c r="B683" s="4">
        <v>31469</v>
      </c>
      <c r="C683" s="5">
        <f t="shared" si="6"/>
        <v>1986</v>
      </c>
      <c r="D683" s="5">
        <f t="shared" si="7"/>
        <v>2</v>
      </c>
      <c r="E683" s="4" t="s">
        <v>38</v>
      </c>
      <c r="F683" s="6">
        <v>142008</v>
      </c>
    </row>
    <row r="684" spans="1:6" x14ac:dyDescent="0.25">
      <c r="A684" t="s">
        <v>22</v>
      </c>
      <c r="B684" s="4">
        <v>31469</v>
      </c>
      <c r="C684" s="5">
        <f t="shared" si="6"/>
        <v>1986</v>
      </c>
      <c r="D684" s="5">
        <f t="shared" si="7"/>
        <v>2</v>
      </c>
      <c r="E684" s="4" t="s">
        <v>4</v>
      </c>
      <c r="F684" s="6">
        <v>3720</v>
      </c>
    </row>
    <row r="685" spans="1:6" x14ac:dyDescent="0.25">
      <c r="A685" t="s">
        <v>22</v>
      </c>
      <c r="B685" s="4">
        <v>31469</v>
      </c>
      <c r="C685" s="5">
        <f t="shared" si="6"/>
        <v>1986</v>
      </c>
      <c r="D685" s="5">
        <f t="shared" si="7"/>
        <v>2</v>
      </c>
      <c r="E685" s="4" t="s">
        <v>37</v>
      </c>
      <c r="F685" s="6">
        <v>31574</v>
      </c>
    </row>
    <row r="686" spans="1:6" x14ac:dyDescent="0.25">
      <c r="A686" t="s">
        <v>22</v>
      </c>
      <c r="B686" s="4">
        <v>31486</v>
      </c>
      <c r="C686" s="5">
        <f t="shared" si="6"/>
        <v>1986</v>
      </c>
      <c r="D686" s="5">
        <f t="shared" si="7"/>
        <v>3</v>
      </c>
      <c r="E686" s="4" t="s">
        <v>38</v>
      </c>
      <c r="F686" s="6">
        <v>0</v>
      </c>
    </row>
    <row r="687" spans="1:6" x14ac:dyDescent="0.25">
      <c r="A687" t="s">
        <v>22</v>
      </c>
      <c r="B687" s="4">
        <v>31486</v>
      </c>
      <c r="C687" s="5">
        <f t="shared" si="6"/>
        <v>1986</v>
      </c>
      <c r="D687" s="5">
        <f t="shared" si="7"/>
        <v>3</v>
      </c>
      <c r="E687" s="4" t="s">
        <v>4</v>
      </c>
      <c r="F687" s="6">
        <v>0</v>
      </c>
    </row>
    <row r="688" spans="1:6" x14ac:dyDescent="0.25">
      <c r="A688" t="s">
        <v>22</v>
      </c>
      <c r="B688" s="4">
        <v>31486</v>
      </c>
      <c r="C688" s="5">
        <f t="shared" si="6"/>
        <v>1986</v>
      </c>
      <c r="D688" s="5">
        <f t="shared" si="7"/>
        <v>3</v>
      </c>
      <c r="E688" s="4" t="s">
        <v>37</v>
      </c>
      <c r="F688" s="6">
        <v>0</v>
      </c>
    </row>
    <row r="689" spans="1:6" x14ac:dyDescent="0.25">
      <c r="A689" t="s">
        <v>19</v>
      </c>
      <c r="B689" s="4">
        <v>31544</v>
      </c>
      <c r="C689" s="5">
        <f t="shared" si="6"/>
        <v>1986</v>
      </c>
      <c r="D689" s="5">
        <f t="shared" si="7"/>
        <v>5</v>
      </c>
      <c r="E689" s="4" t="s">
        <v>38</v>
      </c>
      <c r="F689" s="6">
        <v>8300</v>
      </c>
    </row>
    <row r="690" spans="1:6" x14ac:dyDescent="0.25">
      <c r="A690" t="s">
        <v>19</v>
      </c>
      <c r="B690" s="4">
        <v>31544</v>
      </c>
      <c r="C690" s="5">
        <f t="shared" si="6"/>
        <v>1986</v>
      </c>
      <c r="D690" s="5">
        <f t="shared" si="7"/>
        <v>5</v>
      </c>
      <c r="E690" s="4" t="s">
        <v>4</v>
      </c>
      <c r="F690" s="6">
        <v>4000</v>
      </c>
    </row>
    <row r="691" spans="1:6" x14ac:dyDescent="0.25">
      <c r="A691" t="s">
        <v>19</v>
      </c>
      <c r="B691" s="4">
        <v>31544</v>
      </c>
      <c r="C691" s="5">
        <f t="shared" si="6"/>
        <v>1986</v>
      </c>
      <c r="D691" s="5">
        <f t="shared" si="7"/>
        <v>5</v>
      </c>
      <c r="E691" s="4" t="s">
        <v>37</v>
      </c>
      <c r="F691" s="6">
        <v>10200</v>
      </c>
    </row>
    <row r="692" spans="1:6" x14ac:dyDescent="0.25">
      <c r="A692" t="s">
        <v>19</v>
      </c>
      <c r="B692" s="4">
        <v>31545</v>
      </c>
      <c r="C692" s="5">
        <f t="shared" si="6"/>
        <v>1986</v>
      </c>
      <c r="D692" s="5">
        <f t="shared" si="7"/>
        <v>5</v>
      </c>
      <c r="E692" s="4" t="s">
        <v>38</v>
      </c>
      <c r="F692" s="6">
        <v>17900</v>
      </c>
    </row>
    <row r="693" spans="1:6" x14ac:dyDescent="0.25">
      <c r="A693" t="s">
        <v>19</v>
      </c>
      <c r="B693" s="4">
        <v>31545</v>
      </c>
      <c r="C693" s="5">
        <f t="shared" si="6"/>
        <v>1986</v>
      </c>
      <c r="D693" s="5">
        <f t="shared" si="7"/>
        <v>5</v>
      </c>
      <c r="E693" s="4" t="s">
        <v>4</v>
      </c>
      <c r="F693" s="6">
        <v>2250</v>
      </c>
    </row>
    <row r="694" spans="1:6" x14ac:dyDescent="0.25">
      <c r="A694" t="s">
        <v>19</v>
      </c>
      <c r="B694" s="4">
        <v>31545</v>
      </c>
      <c r="C694" s="5">
        <f t="shared" si="6"/>
        <v>1986</v>
      </c>
      <c r="D694" s="5">
        <f t="shared" si="7"/>
        <v>5</v>
      </c>
      <c r="E694" s="4" t="s">
        <v>37</v>
      </c>
      <c r="F694" s="6">
        <v>23500</v>
      </c>
    </row>
    <row r="695" spans="1:6" x14ac:dyDescent="0.25">
      <c r="A695" t="s">
        <v>19</v>
      </c>
      <c r="B695" s="4">
        <v>31547</v>
      </c>
      <c r="C695" s="5">
        <f t="shared" si="6"/>
        <v>1986</v>
      </c>
      <c r="D695" s="5">
        <f t="shared" si="7"/>
        <v>5</v>
      </c>
      <c r="E695" s="4" t="s">
        <v>38</v>
      </c>
      <c r="F695" s="6">
        <v>1150</v>
      </c>
    </row>
    <row r="696" spans="1:6" x14ac:dyDescent="0.25">
      <c r="A696" t="s">
        <v>19</v>
      </c>
      <c r="B696" s="4">
        <v>31547</v>
      </c>
      <c r="C696" s="5">
        <f t="shared" si="6"/>
        <v>1986</v>
      </c>
      <c r="D696" s="5">
        <f t="shared" si="7"/>
        <v>5</v>
      </c>
      <c r="E696" s="4" t="s">
        <v>4</v>
      </c>
      <c r="F696" s="6">
        <v>1440</v>
      </c>
    </row>
    <row r="697" spans="1:6" x14ac:dyDescent="0.25">
      <c r="A697" t="s">
        <v>19</v>
      </c>
      <c r="B697" s="4">
        <v>31547</v>
      </c>
      <c r="C697" s="5">
        <f t="shared" si="6"/>
        <v>1986</v>
      </c>
      <c r="D697" s="5">
        <f t="shared" si="7"/>
        <v>5</v>
      </c>
      <c r="E697" s="4" t="s">
        <v>37</v>
      </c>
      <c r="F697" s="6">
        <v>12075</v>
      </c>
    </row>
    <row r="698" spans="1:6" x14ac:dyDescent="0.25">
      <c r="A698" t="s">
        <v>14</v>
      </c>
      <c r="B698" s="4">
        <v>31686</v>
      </c>
      <c r="C698" s="5">
        <f t="shared" si="6"/>
        <v>1986</v>
      </c>
      <c r="D698" s="5">
        <f t="shared" si="7"/>
        <v>10</v>
      </c>
      <c r="E698" s="4" t="s">
        <v>38</v>
      </c>
      <c r="F698" s="6">
        <v>297</v>
      </c>
    </row>
    <row r="699" spans="1:6" x14ac:dyDescent="0.25">
      <c r="A699" t="s">
        <v>14</v>
      </c>
      <c r="B699" s="4">
        <v>31686</v>
      </c>
      <c r="C699" s="5">
        <f t="shared" si="6"/>
        <v>1986</v>
      </c>
      <c r="D699" s="5">
        <f t="shared" si="7"/>
        <v>10</v>
      </c>
      <c r="E699" s="4" t="s">
        <v>4</v>
      </c>
      <c r="F699" s="6">
        <v>10</v>
      </c>
    </row>
    <row r="700" spans="1:6" x14ac:dyDescent="0.25">
      <c r="A700" t="s">
        <v>14</v>
      </c>
      <c r="B700" s="4">
        <v>31686</v>
      </c>
      <c r="C700" s="5">
        <f t="shared" si="6"/>
        <v>1986</v>
      </c>
      <c r="D700" s="5">
        <f t="shared" si="7"/>
        <v>10</v>
      </c>
      <c r="E700" s="4" t="s">
        <v>37</v>
      </c>
      <c r="F700" s="6">
        <v>3000</v>
      </c>
    </row>
    <row r="701" spans="1:6" x14ac:dyDescent="0.25">
      <c r="A701" t="s">
        <v>14</v>
      </c>
      <c r="B701" s="4">
        <v>31687</v>
      </c>
      <c r="C701" s="5">
        <f t="shared" si="6"/>
        <v>1986</v>
      </c>
      <c r="D701" s="5">
        <f t="shared" si="7"/>
        <v>10</v>
      </c>
      <c r="E701" s="4" t="s">
        <v>38</v>
      </c>
      <c r="F701" s="6">
        <v>600</v>
      </c>
    </row>
    <row r="702" spans="1:6" x14ac:dyDescent="0.25">
      <c r="A702" t="s">
        <v>14</v>
      </c>
      <c r="B702" s="4">
        <v>31687</v>
      </c>
      <c r="C702" s="5">
        <f t="shared" si="6"/>
        <v>1986</v>
      </c>
      <c r="D702" s="5">
        <f t="shared" si="7"/>
        <v>10</v>
      </c>
      <c r="E702" s="4" t="s">
        <v>4</v>
      </c>
      <c r="F702" s="6">
        <v>60</v>
      </c>
    </row>
    <row r="703" spans="1:6" x14ac:dyDescent="0.25">
      <c r="A703" t="s">
        <v>14</v>
      </c>
      <c r="B703" s="4">
        <v>31687</v>
      </c>
      <c r="C703" s="5">
        <f t="shared" si="6"/>
        <v>1986</v>
      </c>
      <c r="D703" s="5">
        <f t="shared" si="7"/>
        <v>10</v>
      </c>
      <c r="E703" s="4" t="s">
        <v>37</v>
      </c>
      <c r="F703" s="6">
        <v>4000</v>
      </c>
    </row>
    <row r="704" spans="1:6" x14ac:dyDescent="0.25">
      <c r="A704" t="s">
        <v>14</v>
      </c>
      <c r="B704" s="4">
        <v>31691</v>
      </c>
      <c r="C704" s="5">
        <f t="shared" si="6"/>
        <v>1986</v>
      </c>
      <c r="D704" s="5">
        <f t="shared" si="7"/>
        <v>10</v>
      </c>
      <c r="E704" s="4" t="s">
        <v>38</v>
      </c>
      <c r="F704" s="6">
        <v>9</v>
      </c>
    </row>
    <row r="705" spans="1:6" x14ac:dyDescent="0.25">
      <c r="A705" t="s">
        <v>14</v>
      </c>
      <c r="B705" s="4">
        <v>31691</v>
      </c>
      <c r="C705" s="5">
        <f t="shared" si="6"/>
        <v>1986</v>
      </c>
      <c r="D705" s="5">
        <f t="shared" si="7"/>
        <v>10</v>
      </c>
      <c r="E705" s="4" t="s">
        <v>4</v>
      </c>
      <c r="F705" s="6">
        <v>30</v>
      </c>
    </row>
    <row r="706" spans="1:6" x14ac:dyDescent="0.25">
      <c r="A706" t="s">
        <v>14</v>
      </c>
      <c r="B706" s="4">
        <v>31691</v>
      </c>
      <c r="C706" s="5">
        <f t="shared" si="6"/>
        <v>1986</v>
      </c>
      <c r="D706" s="5">
        <f t="shared" si="7"/>
        <v>10</v>
      </c>
      <c r="E706" s="4" t="s">
        <v>37</v>
      </c>
      <c r="F706" s="6">
        <v>7400</v>
      </c>
    </row>
    <row r="707" spans="1:6" x14ac:dyDescent="0.25">
      <c r="A707" t="s">
        <v>14</v>
      </c>
      <c r="B707" s="4">
        <v>31720</v>
      </c>
      <c r="C707" s="5">
        <f t="shared" ref="C707:C770" si="8">YEAR(B707)</f>
        <v>1986</v>
      </c>
      <c r="D707" s="5">
        <f t="shared" ref="D707:D770" si="9">MONTH(B707)</f>
        <v>11</v>
      </c>
      <c r="E707" s="4" t="s">
        <v>38</v>
      </c>
      <c r="F707" s="6">
        <v>0</v>
      </c>
    </row>
    <row r="708" spans="1:6" x14ac:dyDescent="0.25">
      <c r="A708" t="s">
        <v>14</v>
      </c>
      <c r="B708" s="4">
        <v>31720</v>
      </c>
      <c r="C708" s="5">
        <f t="shared" si="8"/>
        <v>1986</v>
      </c>
      <c r="D708" s="5">
        <f t="shared" si="9"/>
        <v>11</v>
      </c>
      <c r="E708" s="4" t="s">
        <v>4</v>
      </c>
      <c r="F708" s="6">
        <v>25</v>
      </c>
    </row>
    <row r="709" spans="1:6" x14ac:dyDescent="0.25">
      <c r="A709" t="s">
        <v>14</v>
      </c>
      <c r="B709" s="4">
        <v>31720</v>
      </c>
      <c r="C709" s="5">
        <f t="shared" si="8"/>
        <v>1986</v>
      </c>
      <c r="D709" s="5">
        <f t="shared" si="9"/>
        <v>11</v>
      </c>
      <c r="E709" s="4" t="s">
        <v>37</v>
      </c>
      <c r="F709" s="6">
        <v>8920</v>
      </c>
    </row>
    <row r="710" spans="1:6" x14ac:dyDescent="0.25">
      <c r="A710" t="s">
        <v>14</v>
      </c>
      <c r="B710" s="4">
        <v>31721</v>
      </c>
      <c r="C710" s="5">
        <f t="shared" si="8"/>
        <v>1986</v>
      </c>
      <c r="D710" s="5">
        <f t="shared" si="9"/>
        <v>11</v>
      </c>
      <c r="E710" s="4" t="s">
        <v>38</v>
      </c>
      <c r="F710" s="6">
        <v>18</v>
      </c>
    </row>
    <row r="711" spans="1:6" x14ac:dyDescent="0.25">
      <c r="A711" t="s">
        <v>14</v>
      </c>
      <c r="B711" s="4">
        <v>31721</v>
      </c>
      <c r="C711" s="5">
        <f t="shared" si="8"/>
        <v>1986</v>
      </c>
      <c r="D711" s="5">
        <f t="shared" si="9"/>
        <v>11</v>
      </c>
      <c r="E711" s="4" t="s">
        <v>4</v>
      </c>
      <c r="F711" s="6">
        <v>10</v>
      </c>
    </row>
    <row r="712" spans="1:6" x14ac:dyDescent="0.25">
      <c r="A712" t="s">
        <v>14</v>
      </c>
      <c r="B712" s="4">
        <v>31721</v>
      </c>
      <c r="C712" s="5">
        <f t="shared" si="8"/>
        <v>1986</v>
      </c>
      <c r="D712" s="5">
        <f t="shared" si="9"/>
        <v>11</v>
      </c>
      <c r="E712" s="4" t="s">
        <v>37</v>
      </c>
      <c r="F712" s="6">
        <v>14700</v>
      </c>
    </row>
    <row r="713" spans="1:6" x14ac:dyDescent="0.25">
      <c r="A713" t="s">
        <v>14</v>
      </c>
      <c r="B713" s="4">
        <v>31723</v>
      </c>
      <c r="C713" s="5">
        <f t="shared" si="8"/>
        <v>1986</v>
      </c>
      <c r="D713" s="5">
        <f t="shared" si="9"/>
        <v>11</v>
      </c>
      <c r="E713" s="4" t="s">
        <v>38</v>
      </c>
      <c r="F713" s="6">
        <v>0</v>
      </c>
    </row>
    <row r="714" spans="1:6" x14ac:dyDescent="0.25">
      <c r="A714" t="s">
        <v>14</v>
      </c>
      <c r="B714" s="4">
        <v>31723</v>
      </c>
      <c r="C714" s="5">
        <f t="shared" si="8"/>
        <v>1986</v>
      </c>
      <c r="D714" s="5">
        <f t="shared" si="9"/>
        <v>11</v>
      </c>
      <c r="E714" s="4" t="s">
        <v>4</v>
      </c>
      <c r="F714" s="6">
        <v>0</v>
      </c>
    </row>
    <row r="715" spans="1:6" x14ac:dyDescent="0.25">
      <c r="A715" t="s">
        <v>14</v>
      </c>
      <c r="B715" s="4">
        <v>31723</v>
      </c>
      <c r="C715" s="5">
        <f t="shared" si="8"/>
        <v>1986</v>
      </c>
      <c r="D715" s="5">
        <f t="shared" si="9"/>
        <v>11</v>
      </c>
      <c r="E715" s="4" t="s">
        <v>37</v>
      </c>
      <c r="F715" s="6">
        <v>0</v>
      </c>
    </row>
    <row r="716" spans="1:6" x14ac:dyDescent="0.25">
      <c r="A716" t="s">
        <v>14</v>
      </c>
      <c r="B716" s="4">
        <v>31726</v>
      </c>
      <c r="C716" s="5">
        <f t="shared" si="8"/>
        <v>1986</v>
      </c>
      <c r="D716" s="5">
        <f t="shared" si="9"/>
        <v>11</v>
      </c>
      <c r="E716" s="4" t="s">
        <v>38</v>
      </c>
      <c r="F716" s="6">
        <v>22</v>
      </c>
    </row>
    <row r="717" spans="1:6" x14ac:dyDescent="0.25">
      <c r="A717" t="s">
        <v>14</v>
      </c>
      <c r="B717" s="4">
        <v>31726</v>
      </c>
      <c r="C717" s="5">
        <f t="shared" si="8"/>
        <v>1986</v>
      </c>
      <c r="D717" s="5">
        <f t="shared" si="9"/>
        <v>11</v>
      </c>
      <c r="E717" s="4" t="s">
        <v>4</v>
      </c>
      <c r="F717" s="6">
        <v>12</v>
      </c>
    </row>
    <row r="718" spans="1:6" x14ac:dyDescent="0.25">
      <c r="A718" t="s">
        <v>14</v>
      </c>
      <c r="B718" s="4">
        <v>31726</v>
      </c>
      <c r="C718" s="5">
        <f t="shared" si="8"/>
        <v>1986</v>
      </c>
      <c r="D718" s="5">
        <f t="shared" si="9"/>
        <v>11</v>
      </c>
      <c r="E718" s="4" t="s">
        <v>37</v>
      </c>
      <c r="F718" s="6">
        <v>8890</v>
      </c>
    </row>
    <row r="719" spans="1:6" x14ac:dyDescent="0.25">
      <c r="A719" t="s">
        <v>22</v>
      </c>
      <c r="B719" s="4">
        <v>31787</v>
      </c>
      <c r="C719" s="5">
        <f t="shared" si="8"/>
        <v>1987</v>
      </c>
      <c r="D719" s="5">
        <f t="shared" si="9"/>
        <v>1</v>
      </c>
      <c r="E719" s="4" t="s">
        <v>38</v>
      </c>
      <c r="F719" s="6">
        <v>2300</v>
      </c>
    </row>
    <row r="720" spans="1:6" x14ac:dyDescent="0.25">
      <c r="A720" t="s">
        <v>22</v>
      </c>
      <c r="B720" s="4">
        <v>31787</v>
      </c>
      <c r="C720" s="5">
        <f t="shared" si="8"/>
        <v>1987</v>
      </c>
      <c r="D720" s="5">
        <f t="shared" si="9"/>
        <v>1</v>
      </c>
      <c r="E720" s="4" t="s">
        <v>4</v>
      </c>
      <c r="F720" s="6">
        <v>0</v>
      </c>
    </row>
    <row r="721" spans="1:6" x14ac:dyDescent="0.25">
      <c r="A721" t="s">
        <v>22</v>
      </c>
      <c r="B721" s="4">
        <v>31787</v>
      </c>
      <c r="C721" s="5">
        <f t="shared" si="8"/>
        <v>1987</v>
      </c>
      <c r="D721" s="5">
        <f t="shared" si="9"/>
        <v>1</v>
      </c>
      <c r="E721" s="4" t="s">
        <v>37</v>
      </c>
      <c r="F721" s="6">
        <v>7800</v>
      </c>
    </row>
    <row r="722" spans="1:6" x14ac:dyDescent="0.25">
      <c r="A722" t="s">
        <v>22</v>
      </c>
      <c r="B722" s="4">
        <v>31801</v>
      </c>
      <c r="C722" s="5">
        <f t="shared" si="8"/>
        <v>1987</v>
      </c>
      <c r="D722" s="5">
        <f t="shared" si="9"/>
        <v>1</v>
      </c>
      <c r="E722" s="4" t="s">
        <v>38</v>
      </c>
      <c r="F722" s="6">
        <v>46929</v>
      </c>
    </row>
    <row r="723" spans="1:6" x14ac:dyDescent="0.25">
      <c r="A723" t="s">
        <v>22</v>
      </c>
      <c r="B723" s="4">
        <v>31801</v>
      </c>
      <c r="C723" s="5">
        <f t="shared" si="8"/>
        <v>1987</v>
      </c>
      <c r="D723" s="5">
        <f t="shared" si="9"/>
        <v>1</v>
      </c>
      <c r="E723" s="4" t="s">
        <v>4</v>
      </c>
      <c r="F723" s="6">
        <v>0</v>
      </c>
    </row>
    <row r="724" spans="1:6" x14ac:dyDescent="0.25">
      <c r="A724" t="s">
        <v>22</v>
      </c>
      <c r="B724" s="4">
        <v>31801</v>
      </c>
      <c r="C724" s="5">
        <f t="shared" si="8"/>
        <v>1987</v>
      </c>
      <c r="D724" s="5">
        <f t="shared" si="9"/>
        <v>1</v>
      </c>
      <c r="E724" s="4" t="s">
        <v>37</v>
      </c>
      <c r="F724" s="6">
        <v>43920</v>
      </c>
    </row>
    <row r="725" spans="1:6" x14ac:dyDescent="0.25">
      <c r="A725" t="s">
        <v>8</v>
      </c>
      <c r="B725" s="4">
        <v>32049</v>
      </c>
      <c r="C725" s="5">
        <f t="shared" si="8"/>
        <v>1987</v>
      </c>
      <c r="D725" s="5">
        <f t="shared" si="9"/>
        <v>9</v>
      </c>
      <c r="E725" s="4" t="s">
        <v>38</v>
      </c>
      <c r="F725" s="6">
        <v>72</v>
      </c>
    </row>
    <row r="726" spans="1:6" x14ac:dyDescent="0.25">
      <c r="A726" t="s">
        <v>8</v>
      </c>
      <c r="B726" s="4">
        <v>32049</v>
      </c>
      <c r="C726" s="5">
        <f t="shared" si="8"/>
        <v>1987</v>
      </c>
      <c r="D726" s="5">
        <f t="shared" si="9"/>
        <v>9</v>
      </c>
      <c r="E726" s="4" t="s">
        <v>4</v>
      </c>
      <c r="F726" s="6">
        <v>0</v>
      </c>
    </row>
    <row r="727" spans="1:6" x14ac:dyDescent="0.25">
      <c r="A727" t="s">
        <v>8</v>
      </c>
      <c r="B727" s="4">
        <v>32049</v>
      </c>
      <c r="C727" s="5">
        <f t="shared" si="8"/>
        <v>1987</v>
      </c>
      <c r="D727" s="5">
        <f t="shared" si="9"/>
        <v>9</v>
      </c>
      <c r="E727" s="4" t="s">
        <v>37</v>
      </c>
      <c r="F727" s="6">
        <v>3400</v>
      </c>
    </row>
    <row r="728" spans="1:6" x14ac:dyDescent="0.25">
      <c r="A728" t="s">
        <v>8</v>
      </c>
      <c r="B728" s="4">
        <v>32050</v>
      </c>
      <c r="C728" s="5">
        <f t="shared" si="8"/>
        <v>1987</v>
      </c>
      <c r="D728" s="5">
        <f t="shared" si="9"/>
        <v>9</v>
      </c>
      <c r="E728" s="4" t="s">
        <v>38</v>
      </c>
      <c r="F728" s="6">
        <v>200</v>
      </c>
    </row>
    <row r="729" spans="1:6" x14ac:dyDescent="0.25">
      <c r="A729" t="s">
        <v>8</v>
      </c>
      <c r="B729" s="4">
        <v>32050</v>
      </c>
      <c r="C729" s="5">
        <f t="shared" si="8"/>
        <v>1987</v>
      </c>
      <c r="D729" s="5">
        <f t="shared" si="9"/>
        <v>9</v>
      </c>
      <c r="E729" s="4" t="s">
        <v>38</v>
      </c>
      <c r="F729" s="6">
        <v>170</v>
      </c>
    </row>
    <row r="730" spans="1:6" x14ac:dyDescent="0.25">
      <c r="A730" t="s">
        <v>8</v>
      </c>
      <c r="B730" s="4">
        <v>32050</v>
      </c>
      <c r="C730" s="5">
        <f t="shared" si="8"/>
        <v>1987</v>
      </c>
      <c r="D730" s="5">
        <f t="shared" si="9"/>
        <v>9</v>
      </c>
      <c r="E730" s="4" t="s">
        <v>4</v>
      </c>
      <c r="F730" s="6">
        <v>0</v>
      </c>
    </row>
    <row r="731" spans="1:6" x14ac:dyDescent="0.25">
      <c r="A731" t="s">
        <v>8</v>
      </c>
      <c r="B731" s="4">
        <v>32050</v>
      </c>
      <c r="C731" s="5">
        <f t="shared" si="8"/>
        <v>1987</v>
      </c>
      <c r="D731" s="5">
        <f t="shared" si="9"/>
        <v>9</v>
      </c>
      <c r="E731" s="4" t="s">
        <v>4</v>
      </c>
      <c r="F731" s="6">
        <v>0</v>
      </c>
    </row>
    <row r="732" spans="1:6" x14ac:dyDescent="0.25">
      <c r="A732" t="s">
        <v>8</v>
      </c>
      <c r="B732" s="4">
        <v>32050</v>
      </c>
      <c r="C732" s="5">
        <f t="shared" si="8"/>
        <v>1987</v>
      </c>
      <c r="D732" s="5">
        <f t="shared" si="9"/>
        <v>9</v>
      </c>
      <c r="E732" s="4" t="s">
        <v>37</v>
      </c>
      <c r="F732" s="6">
        <v>600</v>
      </c>
    </row>
    <row r="733" spans="1:6" x14ac:dyDescent="0.25">
      <c r="A733" t="s">
        <v>8</v>
      </c>
      <c r="B733" s="4">
        <v>32050</v>
      </c>
      <c r="C733" s="5">
        <f t="shared" si="8"/>
        <v>1987</v>
      </c>
      <c r="D733" s="5">
        <f t="shared" si="9"/>
        <v>9</v>
      </c>
      <c r="E733" s="4" t="s">
        <v>37</v>
      </c>
      <c r="F733" s="6">
        <v>3500</v>
      </c>
    </row>
    <row r="734" spans="1:6" x14ac:dyDescent="0.25">
      <c r="A734" t="s">
        <v>8</v>
      </c>
      <c r="B734" s="4">
        <v>32051</v>
      </c>
      <c r="C734" s="5">
        <f t="shared" si="8"/>
        <v>1987</v>
      </c>
      <c r="D734" s="5">
        <f t="shared" si="9"/>
        <v>10</v>
      </c>
      <c r="E734" s="4" t="s">
        <v>38</v>
      </c>
      <c r="F734" s="6">
        <v>6000</v>
      </c>
    </row>
    <row r="735" spans="1:6" x14ac:dyDescent="0.25">
      <c r="A735" t="s">
        <v>8</v>
      </c>
      <c r="B735" s="4">
        <v>32051</v>
      </c>
      <c r="C735" s="5">
        <f t="shared" si="8"/>
        <v>1987</v>
      </c>
      <c r="D735" s="5">
        <f t="shared" si="9"/>
        <v>10</v>
      </c>
      <c r="E735" s="4" t="s">
        <v>4</v>
      </c>
      <c r="F735" s="6">
        <v>0</v>
      </c>
    </row>
    <row r="736" spans="1:6" x14ac:dyDescent="0.25">
      <c r="A736" t="s">
        <v>8</v>
      </c>
      <c r="B736" s="4">
        <v>32051</v>
      </c>
      <c r="C736" s="5">
        <f t="shared" si="8"/>
        <v>1987</v>
      </c>
      <c r="D736" s="5">
        <f t="shared" si="9"/>
        <v>10</v>
      </c>
      <c r="E736" s="4" t="s">
        <v>37</v>
      </c>
      <c r="F736" s="6">
        <v>250</v>
      </c>
    </row>
    <row r="737" spans="1:6" x14ac:dyDescent="0.25">
      <c r="A737" t="s">
        <v>8</v>
      </c>
      <c r="B737" s="4">
        <v>32055</v>
      </c>
      <c r="C737" s="5">
        <f t="shared" si="8"/>
        <v>1987</v>
      </c>
      <c r="D737" s="5">
        <f t="shared" si="9"/>
        <v>10</v>
      </c>
      <c r="E737" s="4" t="s">
        <v>38</v>
      </c>
      <c r="F737" s="6">
        <v>230</v>
      </c>
    </row>
    <row r="738" spans="1:6" x14ac:dyDescent="0.25">
      <c r="A738" t="s">
        <v>14</v>
      </c>
      <c r="B738" s="4">
        <v>32055</v>
      </c>
      <c r="C738" s="5">
        <f t="shared" si="8"/>
        <v>1987</v>
      </c>
      <c r="D738" s="5">
        <f t="shared" si="9"/>
        <v>10</v>
      </c>
      <c r="E738" s="4" t="s">
        <v>38</v>
      </c>
      <c r="F738" s="6">
        <v>0</v>
      </c>
    </row>
    <row r="739" spans="1:6" x14ac:dyDescent="0.25">
      <c r="A739" t="s">
        <v>8</v>
      </c>
      <c r="B739" s="4">
        <v>32055</v>
      </c>
      <c r="C739" s="5">
        <f t="shared" si="8"/>
        <v>1987</v>
      </c>
      <c r="D739" s="5">
        <f t="shared" si="9"/>
        <v>10</v>
      </c>
      <c r="E739" s="4" t="s">
        <v>4</v>
      </c>
      <c r="F739" s="6">
        <v>0</v>
      </c>
    </row>
    <row r="740" spans="1:6" x14ac:dyDescent="0.25">
      <c r="A740" t="s">
        <v>14</v>
      </c>
      <c r="B740" s="4">
        <v>32055</v>
      </c>
      <c r="C740" s="5">
        <f t="shared" si="8"/>
        <v>1987</v>
      </c>
      <c r="D740" s="5">
        <f t="shared" si="9"/>
        <v>10</v>
      </c>
      <c r="E740" s="4" t="s">
        <v>4</v>
      </c>
      <c r="F740" s="6">
        <v>50</v>
      </c>
    </row>
    <row r="741" spans="1:6" x14ac:dyDescent="0.25">
      <c r="A741" t="s">
        <v>8</v>
      </c>
      <c r="B741" s="4">
        <v>32055</v>
      </c>
      <c r="C741" s="5">
        <f t="shared" si="8"/>
        <v>1987</v>
      </c>
      <c r="D741" s="5">
        <f t="shared" si="9"/>
        <v>10</v>
      </c>
      <c r="E741" s="4" t="s">
        <v>37</v>
      </c>
      <c r="F741" s="6">
        <v>3400</v>
      </c>
    </row>
    <row r="742" spans="1:6" x14ac:dyDescent="0.25">
      <c r="A742" t="s">
        <v>14</v>
      </c>
      <c r="B742" s="4">
        <v>32055</v>
      </c>
      <c r="C742" s="5">
        <f t="shared" si="8"/>
        <v>1987</v>
      </c>
      <c r="D742" s="5">
        <f t="shared" si="9"/>
        <v>10</v>
      </c>
      <c r="E742" s="4" t="s">
        <v>37</v>
      </c>
      <c r="F742" s="6">
        <v>5500</v>
      </c>
    </row>
    <row r="743" spans="1:6" x14ac:dyDescent="0.25">
      <c r="A743" t="s">
        <v>8</v>
      </c>
      <c r="B743" s="4">
        <v>32056</v>
      </c>
      <c r="C743" s="5">
        <f t="shared" si="8"/>
        <v>1987</v>
      </c>
      <c r="D743" s="5">
        <f t="shared" si="9"/>
        <v>10</v>
      </c>
      <c r="E743" s="4" t="s">
        <v>38</v>
      </c>
      <c r="F743" s="6">
        <v>3785</v>
      </c>
    </row>
    <row r="744" spans="1:6" x14ac:dyDescent="0.25">
      <c r="A744" t="s">
        <v>8</v>
      </c>
      <c r="B744" s="4">
        <v>32056</v>
      </c>
      <c r="C744" s="5">
        <f t="shared" si="8"/>
        <v>1987</v>
      </c>
      <c r="D744" s="5">
        <f t="shared" si="9"/>
        <v>10</v>
      </c>
      <c r="E744" s="4" t="s">
        <v>4</v>
      </c>
      <c r="F744" s="6">
        <v>0</v>
      </c>
    </row>
    <row r="745" spans="1:6" x14ac:dyDescent="0.25">
      <c r="A745" t="s">
        <v>8</v>
      </c>
      <c r="B745" s="4">
        <v>32056</v>
      </c>
      <c r="C745" s="5">
        <f t="shared" si="8"/>
        <v>1987</v>
      </c>
      <c r="D745" s="5">
        <f t="shared" si="9"/>
        <v>10</v>
      </c>
      <c r="E745" s="4" t="s">
        <v>37</v>
      </c>
      <c r="F745" s="6">
        <v>840</v>
      </c>
    </row>
    <row r="746" spans="1:6" x14ac:dyDescent="0.25">
      <c r="A746" t="s">
        <v>8</v>
      </c>
      <c r="B746" s="4">
        <v>32057</v>
      </c>
      <c r="C746" s="5">
        <f t="shared" si="8"/>
        <v>1987</v>
      </c>
      <c r="D746" s="5">
        <f t="shared" si="9"/>
        <v>10</v>
      </c>
      <c r="E746" s="4" t="s">
        <v>38</v>
      </c>
      <c r="F746" s="6">
        <v>9450</v>
      </c>
    </row>
    <row r="747" spans="1:6" x14ac:dyDescent="0.25">
      <c r="A747" t="s">
        <v>8</v>
      </c>
      <c r="B747" s="4">
        <v>32057</v>
      </c>
      <c r="C747" s="5">
        <f t="shared" si="8"/>
        <v>1987</v>
      </c>
      <c r="D747" s="5">
        <f t="shared" si="9"/>
        <v>10</v>
      </c>
      <c r="E747" s="4" t="s">
        <v>4</v>
      </c>
      <c r="F747" s="6">
        <v>0</v>
      </c>
    </row>
    <row r="748" spans="1:6" x14ac:dyDescent="0.25">
      <c r="A748" t="s">
        <v>8</v>
      </c>
      <c r="B748" s="4">
        <v>32057</v>
      </c>
      <c r="C748" s="5">
        <f t="shared" si="8"/>
        <v>1987</v>
      </c>
      <c r="D748" s="5">
        <f t="shared" si="9"/>
        <v>10</v>
      </c>
      <c r="E748" s="4" t="s">
        <v>37</v>
      </c>
      <c r="F748" s="6">
        <v>10000</v>
      </c>
    </row>
    <row r="749" spans="1:6" x14ac:dyDescent="0.25">
      <c r="A749" t="s">
        <v>8</v>
      </c>
      <c r="B749" s="4">
        <v>32069</v>
      </c>
      <c r="C749" s="5">
        <f t="shared" si="8"/>
        <v>1987</v>
      </c>
      <c r="D749" s="5">
        <f t="shared" si="9"/>
        <v>10</v>
      </c>
      <c r="E749" s="4" t="s">
        <v>38</v>
      </c>
      <c r="F749" s="6">
        <v>3490</v>
      </c>
    </row>
    <row r="750" spans="1:6" x14ac:dyDescent="0.25">
      <c r="A750" t="s">
        <v>8</v>
      </c>
      <c r="B750" s="4">
        <v>32069</v>
      </c>
      <c r="C750" s="5">
        <f t="shared" si="8"/>
        <v>1987</v>
      </c>
      <c r="D750" s="5">
        <f t="shared" si="9"/>
        <v>10</v>
      </c>
      <c r="E750" s="4" t="s">
        <v>4</v>
      </c>
      <c r="F750" s="6">
        <v>0</v>
      </c>
    </row>
    <row r="751" spans="1:6" x14ac:dyDescent="0.25">
      <c r="A751" t="s">
        <v>8</v>
      </c>
      <c r="B751" s="4">
        <v>32069</v>
      </c>
      <c r="C751" s="5">
        <f t="shared" si="8"/>
        <v>1987</v>
      </c>
      <c r="D751" s="5">
        <f t="shared" si="9"/>
        <v>10</v>
      </c>
      <c r="E751" s="4" t="s">
        <v>37</v>
      </c>
      <c r="F751" s="6">
        <v>28600</v>
      </c>
    </row>
    <row r="752" spans="1:6" x14ac:dyDescent="0.25">
      <c r="A752" t="s">
        <v>8</v>
      </c>
      <c r="B752" s="4">
        <v>32070</v>
      </c>
      <c r="C752" s="5">
        <f t="shared" si="8"/>
        <v>1987</v>
      </c>
      <c r="D752" s="5">
        <f t="shared" si="9"/>
        <v>10</v>
      </c>
      <c r="E752" s="4" t="s">
        <v>38</v>
      </c>
      <c r="F752" s="6">
        <v>240</v>
      </c>
    </row>
    <row r="753" spans="1:6" x14ac:dyDescent="0.25">
      <c r="A753" t="s">
        <v>8</v>
      </c>
      <c r="B753" s="4">
        <v>32070</v>
      </c>
      <c r="C753" s="5">
        <f t="shared" si="8"/>
        <v>1987</v>
      </c>
      <c r="D753" s="5">
        <f t="shared" si="9"/>
        <v>10</v>
      </c>
      <c r="E753" s="4" t="s">
        <v>4</v>
      </c>
      <c r="F753" s="6">
        <v>0</v>
      </c>
    </row>
    <row r="754" spans="1:6" x14ac:dyDescent="0.25">
      <c r="A754" t="s">
        <v>8</v>
      </c>
      <c r="B754" s="4">
        <v>32070</v>
      </c>
      <c r="C754" s="5">
        <f t="shared" si="8"/>
        <v>1987</v>
      </c>
      <c r="D754" s="5">
        <f t="shared" si="9"/>
        <v>10</v>
      </c>
      <c r="E754" s="4" t="s">
        <v>37</v>
      </c>
      <c r="F754" s="6">
        <v>2700</v>
      </c>
    </row>
    <row r="755" spans="1:6" x14ac:dyDescent="0.25">
      <c r="A755" t="s">
        <v>8</v>
      </c>
      <c r="B755" s="4">
        <v>32071</v>
      </c>
      <c r="C755" s="5">
        <f t="shared" si="8"/>
        <v>1987</v>
      </c>
      <c r="D755" s="5">
        <f t="shared" si="9"/>
        <v>10</v>
      </c>
      <c r="E755" s="4" t="s">
        <v>38</v>
      </c>
      <c r="F755" s="6">
        <v>370</v>
      </c>
    </row>
    <row r="756" spans="1:6" x14ac:dyDescent="0.25">
      <c r="A756" t="s">
        <v>8</v>
      </c>
      <c r="B756" s="4">
        <v>32071</v>
      </c>
      <c r="C756" s="5">
        <f t="shared" si="8"/>
        <v>1987</v>
      </c>
      <c r="D756" s="5">
        <f t="shared" si="9"/>
        <v>10</v>
      </c>
      <c r="E756" s="4" t="s">
        <v>4</v>
      </c>
      <c r="F756" s="6">
        <v>0</v>
      </c>
    </row>
    <row r="757" spans="1:6" x14ac:dyDescent="0.25">
      <c r="A757" t="s">
        <v>8</v>
      </c>
      <c r="B757" s="4">
        <v>32071</v>
      </c>
      <c r="C757" s="5">
        <f t="shared" si="8"/>
        <v>1987</v>
      </c>
      <c r="D757" s="5">
        <f t="shared" si="9"/>
        <v>10</v>
      </c>
      <c r="E757" s="4" t="s">
        <v>37</v>
      </c>
      <c r="F757" s="6">
        <v>8100</v>
      </c>
    </row>
    <row r="758" spans="1:6" x14ac:dyDescent="0.25">
      <c r="A758" t="s">
        <v>14</v>
      </c>
      <c r="B758" s="4">
        <v>32083</v>
      </c>
      <c r="C758" s="5">
        <f t="shared" si="8"/>
        <v>1987</v>
      </c>
      <c r="D758" s="5">
        <f t="shared" si="9"/>
        <v>11</v>
      </c>
      <c r="E758" s="4" t="s">
        <v>38</v>
      </c>
      <c r="F758" s="6">
        <v>50</v>
      </c>
    </row>
    <row r="759" spans="1:6" x14ac:dyDescent="0.25">
      <c r="A759" t="s">
        <v>14</v>
      </c>
      <c r="B759" s="4">
        <v>32083</v>
      </c>
      <c r="C759" s="5">
        <f t="shared" si="8"/>
        <v>1987</v>
      </c>
      <c r="D759" s="5">
        <f t="shared" si="9"/>
        <v>11</v>
      </c>
      <c r="E759" s="4" t="s">
        <v>4</v>
      </c>
      <c r="F759" s="6">
        <v>0</v>
      </c>
    </row>
    <row r="760" spans="1:6" x14ac:dyDescent="0.25">
      <c r="A760" t="s">
        <v>14</v>
      </c>
      <c r="B760" s="4">
        <v>32083</v>
      </c>
      <c r="C760" s="5">
        <f t="shared" si="8"/>
        <v>1987</v>
      </c>
      <c r="D760" s="5">
        <f t="shared" si="9"/>
        <v>11</v>
      </c>
      <c r="E760" s="4" t="s">
        <v>37</v>
      </c>
      <c r="F760" s="6">
        <v>39390</v>
      </c>
    </row>
    <row r="761" spans="1:6" x14ac:dyDescent="0.25">
      <c r="A761" t="s">
        <v>8</v>
      </c>
      <c r="B761" s="4">
        <v>32085</v>
      </c>
      <c r="C761" s="5">
        <f t="shared" si="8"/>
        <v>1987</v>
      </c>
      <c r="D761" s="5">
        <f t="shared" si="9"/>
        <v>11</v>
      </c>
      <c r="E761" s="4" t="s">
        <v>38</v>
      </c>
      <c r="F761" s="6">
        <v>200</v>
      </c>
    </row>
    <row r="762" spans="1:6" x14ac:dyDescent="0.25">
      <c r="A762" t="s">
        <v>8</v>
      </c>
      <c r="B762" s="4">
        <v>32085</v>
      </c>
      <c r="C762" s="5">
        <f t="shared" si="8"/>
        <v>1987</v>
      </c>
      <c r="D762" s="5">
        <f t="shared" si="9"/>
        <v>11</v>
      </c>
      <c r="E762" s="4" t="s">
        <v>4</v>
      </c>
      <c r="F762" s="6">
        <v>0</v>
      </c>
    </row>
    <row r="763" spans="1:6" x14ac:dyDescent="0.25">
      <c r="A763" t="s">
        <v>8</v>
      </c>
      <c r="B763" s="4">
        <v>32085</v>
      </c>
      <c r="C763" s="5">
        <f t="shared" si="8"/>
        <v>1987</v>
      </c>
      <c r="D763" s="5">
        <f t="shared" si="9"/>
        <v>11</v>
      </c>
      <c r="E763" s="4" t="s">
        <v>37</v>
      </c>
      <c r="F763" s="6">
        <v>1500</v>
      </c>
    </row>
    <row r="764" spans="1:6" x14ac:dyDescent="0.25">
      <c r="A764" t="s">
        <v>14</v>
      </c>
      <c r="B764" s="4">
        <v>32086</v>
      </c>
      <c r="C764" s="5">
        <f t="shared" si="8"/>
        <v>1987</v>
      </c>
      <c r="D764" s="5">
        <f t="shared" si="9"/>
        <v>11</v>
      </c>
      <c r="E764" s="4" t="s">
        <v>38</v>
      </c>
      <c r="F764" s="6">
        <v>250</v>
      </c>
    </row>
    <row r="765" spans="1:6" x14ac:dyDescent="0.25">
      <c r="A765" t="s">
        <v>14</v>
      </c>
      <c r="B765" s="4">
        <v>32086</v>
      </c>
      <c r="C765" s="5">
        <f t="shared" si="8"/>
        <v>1987</v>
      </c>
      <c r="D765" s="5">
        <f t="shared" si="9"/>
        <v>11</v>
      </c>
      <c r="E765" s="4" t="s">
        <v>4</v>
      </c>
      <c r="F765" s="6">
        <v>75</v>
      </c>
    </row>
    <row r="766" spans="1:6" x14ac:dyDescent="0.25">
      <c r="A766" t="s">
        <v>14</v>
      </c>
      <c r="B766" s="4">
        <v>32086</v>
      </c>
      <c r="C766" s="5">
        <f t="shared" si="8"/>
        <v>1987</v>
      </c>
      <c r="D766" s="5">
        <f t="shared" si="9"/>
        <v>11</v>
      </c>
      <c r="E766" s="4" t="s">
        <v>37</v>
      </c>
      <c r="F766" s="6">
        <v>5600</v>
      </c>
    </row>
    <row r="767" spans="1:6" x14ac:dyDescent="0.25">
      <c r="A767" t="s">
        <v>14</v>
      </c>
      <c r="B767" s="4">
        <v>32098</v>
      </c>
      <c r="C767" s="5">
        <f t="shared" si="8"/>
        <v>1987</v>
      </c>
      <c r="D767" s="5">
        <f t="shared" si="9"/>
        <v>11</v>
      </c>
      <c r="E767" s="4" t="s">
        <v>38</v>
      </c>
      <c r="F767" s="6">
        <v>250</v>
      </c>
    </row>
    <row r="768" spans="1:6" x14ac:dyDescent="0.25">
      <c r="A768" t="s">
        <v>14</v>
      </c>
      <c r="B768" s="4">
        <v>32098</v>
      </c>
      <c r="C768" s="5">
        <f t="shared" si="8"/>
        <v>1987</v>
      </c>
      <c r="D768" s="5">
        <f t="shared" si="9"/>
        <v>11</v>
      </c>
      <c r="E768" s="4" t="s">
        <v>4</v>
      </c>
      <c r="F768" s="6">
        <v>100</v>
      </c>
    </row>
    <row r="769" spans="1:6" x14ac:dyDescent="0.25">
      <c r="A769" t="s">
        <v>14</v>
      </c>
      <c r="B769" s="4">
        <v>32098</v>
      </c>
      <c r="C769" s="5">
        <f t="shared" si="8"/>
        <v>1987</v>
      </c>
      <c r="D769" s="5">
        <f t="shared" si="9"/>
        <v>11</v>
      </c>
      <c r="E769" s="4" t="s">
        <v>37</v>
      </c>
      <c r="F769" s="6">
        <v>4440</v>
      </c>
    </row>
    <row r="770" spans="1:6" x14ac:dyDescent="0.25">
      <c r="A770" t="s">
        <v>8</v>
      </c>
      <c r="B770" s="4">
        <v>32099</v>
      </c>
      <c r="C770" s="5">
        <f t="shared" si="8"/>
        <v>1987</v>
      </c>
      <c r="D770" s="5">
        <f t="shared" si="9"/>
        <v>11</v>
      </c>
      <c r="E770" s="4" t="s">
        <v>38</v>
      </c>
      <c r="F770" s="6">
        <v>250</v>
      </c>
    </row>
    <row r="771" spans="1:6" x14ac:dyDescent="0.25">
      <c r="A771" t="s">
        <v>8</v>
      </c>
      <c r="B771" s="4">
        <v>32099</v>
      </c>
      <c r="C771" s="5">
        <f t="shared" ref="C771:C834" si="10">YEAR(B771)</f>
        <v>1987</v>
      </c>
      <c r="D771" s="5">
        <f t="shared" ref="D771:D834" si="11">MONTH(B771)</f>
        <v>11</v>
      </c>
      <c r="E771" s="4" t="s">
        <v>4</v>
      </c>
      <c r="F771" s="6">
        <v>0</v>
      </c>
    </row>
    <row r="772" spans="1:6" x14ac:dyDescent="0.25">
      <c r="A772" t="s">
        <v>8</v>
      </c>
      <c r="B772" s="4">
        <v>32099</v>
      </c>
      <c r="C772" s="5">
        <f t="shared" si="10"/>
        <v>1987</v>
      </c>
      <c r="D772" s="5">
        <f t="shared" si="11"/>
        <v>11</v>
      </c>
      <c r="E772" s="4" t="s">
        <v>37</v>
      </c>
      <c r="F772" s="6">
        <v>31480</v>
      </c>
    </row>
    <row r="773" spans="1:6" x14ac:dyDescent="0.25">
      <c r="A773" t="s">
        <v>23</v>
      </c>
      <c r="B773" s="4">
        <v>32176</v>
      </c>
      <c r="C773" s="5">
        <f t="shared" si="10"/>
        <v>1988</v>
      </c>
      <c r="D773" s="5">
        <f t="shared" si="11"/>
        <v>2</v>
      </c>
      <c r="E773" s="4" t="s">
        <v>38</v>
      </c>
      <c r="F773" s="6">
        <v>400</v>
      </c>
    </row>
    <row r="774" spans="1:6" x14ac:dyDescent="0.25">
      <c r="A774" t="s">
        <v>23</v>
      </c>
      <c r="B774" s="4">
        <v>32176</v>
      </c>
      <c r="C774" s="5">
        <f t="shared" si="10"/>
        <v>1988</v>
      </c>
      <c r="D774" s="5">
        <f t="shared" si="11"/>
        <v>2</v>
      </c>
      <c r="E774" s="4" t="s">
        <v>4</v>
      </c>
      <c r="F774" s="6">
        <v>0</v>
      </c>
    </row>
    <row r="775" spans="1:6" x14ac:dyDescent="0.25">
      <c r="A775" t="s">
        <v>23</v>
      </c>
      <c r="B775" s="4">
        <v>32176</v>
      </c>
      <c r="C775" s="5">
        <f t="shared" si="10"/>
        <v>1988</v>
      </c>
      <c r="D775" s="5">
        <f t="shared" si="11"/>
        <v>2</v>
      </c>
      <c r="E775" s="4" t="s">
        <v>37</v>
      </c>
      <c r="F775" s="6">
        <v>1700</v>
      </c>
    </row>
    <row r="776" spans="1:6" x14ac:dyDescent="0.25">
      <c r="A776" t="s">
        <v>22</v>
      </c>
      <c r="B776" s="4">
        <v>32192</v>
      </c>
      <c r="C776" s="5">
        <f t="shared" si="10"/>
        <v>1988</v>
      </c>
      <c r="D776" s="5">
        <f t="shared" si="11"/>
        <v>2</v>
      </c>
      <c r="E776" s="4" t="s">
        <v>38</v>
      </c>
      <c r="F776" s="6">
        <v>10830</v>
      </c>
    </row>
    <row r="777" spans="1:6" x14ac:dyDescent="0.25">
      <c r="A777" t="s">
        <v>22</v>
      </c>
      <c r="B777" s="4">
        <v>32192</v>
      </c>
      <c r="C777" s="5">
        <f t="shared" si="10"/>
        <v>1988</v>
      </c>
      <c r="D777" s="5">
        <f t="shared" si="11"/>
        <v>2</v>
      </c>
      <c r="E777" s="4" t="s">
        <v>4</v>
      </c>
      <c r="F777" s="6">
        <v>0</v>
      </c>
    </row>
    <row r="778" spans="1:6" x14ac:dyDescent="0.25">
      <c r="A778" t="s">
        <v>22</v>
      </c>
      <c r="B778" s="4">
        <v>32192</v>
      </c>
      <c r="C778" s="5">
        <f t="shared" si="10"/>
        <v>1988</v>
      </c>
      <c r="D778" s="5">
        <f t="shared" si="11"/>
        <v>2</v>
      </c>
      <c r="E778" s="4" t="s">
        <v>37</v>
      </c>
      <c r="F778" s="6">
        <v>4080</v>
      </c>
    </row>
    <row r="779" spans="1:6" x14ac:dyDescent="0.25">
      <c r="A779" t="s">
        <v>22</v>
      </c>
      <c r="B779" s="4">
        <v>32195</v>
      </c>
      <c r="C779" s="5">
        <f t="shared" si="10"/>
        <v>1988</v>
      </c>
      <c r="D779" s="5">
        <f t="shared" si="11"/>
        <v>2</v>
      </c>
      <c r="E779" s="4" t="s">
        <v>38</v>
      </c>
      <c r="F779" s="6">
        <v>0</v>
      </c>
    </row>
    <row r="780" spans="1:6" x14ac:dyDescent="0.25">
      <c r="A780" t="s">
        <v>22</v>
      </c>
      <c r="B780" s="4">
        <v>32195</v>
      </c>
      <c r="C780" s="5">
        <f t="shared" si="10"/>
        <v>1988</v>
      </c>
      <c r="D780" s="5">
        <f t="shared" si="11"/>
        <v>2</v>
      </c>
      <c r="E780" s="4" t="s">
        <v>4</v>
      </c>
      <c r="F780" s="6">
        <v>0</v>
      </c>
    </row>
    <row r="781" spans="1:6" x14ac:dyDescent="0.25">
      <c r="A781" t="s">
        <v>22</v>
      </c>
      <c r="B781" s="4">
        <v>32195</v>
      </c>
      <c r="C781" s="5">
        <f t="shared" si="10"/>
        <v>1988</v>
      </c>
      <c r="D781" s="5">
        <f t="shared" si="11"/>
        <v>2</v>
      </c>
      <c r="E781" s="4" t="s">
        <v>37</v>
      </c>
      <c r="F781" s="6">
        <v>0</v>
      </c>
    </row>
    <row r="782" spans="1:6" x14ac:dyDescent="0.25">
      <c r="A782" t="s">
        <v>19</v>
      </c>
      <c r="B782" s="4">
        <v>32200</v>
      </c>
      <c r="C782" s="5">
        <f t="shared" si="10"/>
        <v>1988</v>
      </c>
      <c r="D782" s="5">
        <f t="shared" si="11"/>
        <v>2</v>
      </c>
      <c r="E782" s="4" t="s">
        <v>38</v>
      </c>
      <c r="F782" s="6">
        <v>16800</v>
      </c>
    </row>
    <row r="783" spans="1:6" x14ac:dyDescent="0.25">
      <c r="A783" t="s">
        <v>19</v>
      </c>
      <c r="B783" s="4">
        <v>32200</v>
      </c>
      <c r="C783" s="5">
        <f t="shared" si="10"/>
        <v>1988</v>
      </c>
      <c r="D783" s="5">
        <f t="shared" si="11"/>
        <v>2</v>
      </c>
      <c r="E783" s="4" t="s">
        <v>4</v>
      </c>
      <c r="F783" s="6">
        <v>0</v>
      </c>
    </row>
    <row r="784" spans="1:6" x14ac:dyDescent="0.25">
      <c r="A784" t="s">
        <v>19</v>
      </c>
      <c r="B784" s="4">
        <v>32200</v>
      </c>
      <c r="C784" s="5">
        <f t="shared" si="10"/>
        <v>1988</v>
      </c>
      <c r="D784" s="5">
        <f t="shared" si="11"/>
        <v>2</v>
      </c>
      <c r="E784" s="4" t="s">
        <v>37</v>
      </c>
      <c r="F784" s="6">
        <v>72700</v>
      </c>
    </row>
    <row r="785" spans="1:6" x14ac:dyDescent="0.25">
      <c r="A785" t="s">
        <v>21</v>
      </c>
      <c r="B785" s="4">
        <v>32277</v>
      </c>
      <c r="C785" s="5">
        <f t="shared" si="10"/>
        <v>1988</v>
      </c>
      <c r="D785" s="5">
        <f t="shared" si="11"/>
        <v>5</v>
      </c>
      <c r="E785" s="4" t="s">
        <v>38</v>
      </c>
      <c r="F785" s="6">
        <v>960</v>
      </c>
    </row>
    <row r="786" spans="1:6" x14ac:dyDescent="0.25">
      <c r="A786" t="s">
        <v>21</v>
      </c>
      <c r="B786" s="4">
        <v>32277</v>
      </c>
      <c r="C786" s="5">
        <f t="shared" si="10"/>
        <v>1988</v>
      </c>
      <c r="D786" s="5">
        <f t="shared" si="11"/>
        <v>5</v>
      </c>
      <c r="E786" s="4" t="s">
        <v>38</v>
      </c>
      <c r="F786" s="6">
        <v>200</v>
      </c>
    </row>
    <row r="787" spans="1:6" x14ac:dyDescent="0.25">
      <c r="A787" t="s">
        <v>21</v>
      </c>
      <c r="B787" s="4">
        <v>32277</v>
      </c>
      <c r="C787" s="5">
        <f t="shared" si="10"/>
        <v>1988</v>
      </c>
      <c r="D787" s="5">
        <f t="shared" si="11"/>
        <v>5</v>
      </c>
      <c r="E787" s="4" t="s">
        <v>4</v>
      </c>
      <c r="F787" s="6">
        <v>600</v>
      </c>
    </row>
    <row r="788" spans="1:6" x14ac:dyDescent="0.25">
      <c r="A788" t="s">
        <v>21</v>
      </c>
      <c r="B788" s="4">
        <v>32277</v>
      </c>
      <c r="C788" s="5">
        <f t="shared" si="10"/>
        <v>1988</v>
      </c>
      <c r="D788" s="5">
        <f t="shared" si="11"/>
        <v>5</v>
      </c>
      <c r="E788" s="4" t="s">
        <v>4</v>
      </c>
      <c r="F788" s="6">
        <v>1100</v>
      </c>
    </row>
    <row r="789" spans="1:6" x14ac:dyDescent="0.25">
      <c r="A789" t="s">
        <v>21</v>
      </c>
      <c r="B789" s="4">
        <v>32277</v>
      </c>
      <c r="C789" s="5">
        <f t="shared" si="10"/>
        <v>1988</v>
      </c>
      <c r="D789" s="5">
        <f t="shared" si="11"/>
        <v>5</v>
      </c>
      <c r="E789" s="4" t="s">
        <v>37</v>
      </c>
      <c r="F789" s="6">
        <v>1475</v>
      </c>
    </row>
    <row r="790" spans="1:6" x14ac:dyDescent="0.25">
      <c r="A790" t="s">
        <v>21</v>
      </c>
      <c r="B790" s="4">
        <v>32277</v>
      </c>
      <c r="C790" s="5">
        <f t="shared" si="10"/>
        <v>1988</v>
      </c>
      <c r="D790" s="5">
        <f t="shared" si="11"/>
        <v>5</v>
      </c>
      <c r="E790" s="4" t="s">
        <v>37</v>
      </c>
      <c r="F790" s="6">
        <v>1200</v>
      </c>
    </row>
    <row r="791" spans="1:6" x14ac:dyDescent="0.25">
      <c r="A791" t="s">
        <v>19</v>
      </c>
      <c r="B791" s="4">
        <v>32280</v>
      </c>
      <c r="C791" s="5">
        <f t="shared" si="10"/>
        <v>1988</v>
      </c>
      <c r="D791" s="5">
        <f t="shared" si="11"/>
        <v>5</v>
      </c>
      <c r="E791" s="4" t="s">
        <v>38</v>
      </c>
      <c r="F791" s="6">
        <v>200</v>
      </c>
    </row>
    <row r="792" spans="1:6" x14ac:dyDescent="0.25">
      <c r="A792" t="s">
        <v>19</v>
      </c>
      <c r="B792" s="4">
        <v>32280</v>
      </c>
      <c r="C792" s="5">
        <f t="shared" si="10"/>
        <v>1988</v>
      </c>
      <c r="D792" s="5">
        <f t="shared" si="11"/>
        <v>5</v>
      </c>
      <c r="E792" s="4" t="s">
        <v>4</v>
      </c>
      <c r="F792" s="6">
        <v>100</v>
      </c>
    </row>
    <row r="793" spans="1:6" x14ac:dyDescent="0.25">
      <c r="A793" t="s">
        <v>19</v>
      </c>
      <c r="B793" s="4">
        <v>32280</v>
      </c>
      <c r="C793" s="5">
        <f t="shared" si="10"/>
        <v>1988</v>
      </c>
      <c r="D793" s="5">
        <f t="shared" si="11"/>
        <v>5</v>
      </c>
      <c r="E793" s="4" t="s">
        <v>37</v>
      </c>
      <c r="F793" s="6">
        <v>300</v>
      </c>
    </row>
    <row r="794" spans="1:6" x14ac:dyDescent="0.25">
      <c r="A794" t="s">
        <v>21</v>
      </c>
      <c r="B794" s="4">
        <v>32294</v>
      </c>
      <c r="C794" s="5">
        <f t="shared" si="10"/>
        <v>1988</v>
      </c>
      <c r="D794" s="5">
        <f t="shared" si="11"/>
        <v>5</v>
      </c>
      <c r="E794" s="4" t="s">
        <v>38</v>
      </c>
      <c r="F794" s="6">
        <v>800</v>
      </c>
    </row>
    <row r="795" spans="1:6" x14ac:dyDescent="0.25">
      <c r="A795" t="s">
        <v>21</v>
      </c>
      <c r="B795" s="4">
        <v>32294</v>
      </c>
      <c r="C795" s="5">
        <f t="shared" si="10"/>
        <v>1988</v>
      </c>
      <c r="D795" s="5">
        <f t="shared" si="11"/>
        <v>5</v>
      </c>
      <c r="E795" s="4" t="s">
        <v>38</v>
      </c>
      <c r="F795" s="6">
        <v>200</v>
      </c>
    </row>
    <row r="796" spans="1:6" x14ac:dyDescent="0.25">
      <c r="A796" t="s">
        <v>21</v>
      </c>
      <c r="B796" s="4">
        <v>32294</v>
      </c>
      <c r="C796" s="5">
        <f t="shared" si="10"/>
        <v>1988</v>
      </c>
      <c r="D796" s="5">
        <f t="shared" si="11"/>
        <v>5</v>
      </c>
      <c r="E796" s="4" t="s">
        <v>4</v>
      </c>
      <c r="F796" s="6">
        <v>400</v>
      </c>
    </row>
    <row r="797" spans="1:6" x14ac:dyDescent="0.25">
      <c r="A797" t="s">
        <v>21</v>
      </c>
      <c r="B797" s="4">
        <v>32294</v>
      </c>
      <c r="C797" s="5">
        <f t="shared" si="10"/>
        <v>1988</v>
      </c>
      <c r="D797" s="5">
        <f t="shared" si="11"/>
        <v>5</v>
      </c>
      <c r="E797" s="4" t="s">
        <v>4</v>
      </c>
      <c r="F797" s="6">
        <v>100</v>
      </c>
    </row>
    <row r="798" spans="1:6" x14ac:dyDescent="0.25">
      <c r="A798" t="s">
        <v>21</v>
      </c>
      <c r="B798" s="4">
        <v>32294</v>
      </c>
      <c r="C798" s="5">
        <f t="shared" si="10"/>
        <v>1988</v>
      </c>
      <c r="D798" s="5">
        <f t="shared" si="11"/>
        <v>5</v>
      </c>
      <c r="E798" s="4" t="s">
        <v>37</v>
      </c>
      <c r="F798" s="6">
        <v>1300</v>
      </c>
    </row>
    <row r="799" spans="1:6" x14ac:dyDescent="0.25">
      <c r="A799" t="s">
        <v>21</v>
      </c>
      <c r="B799" s="4">
        <v>32294</v>
      </c>
      <c r="C799" s="5">
        <f t="shared" si="10"/>
        <v>1988</v>
      </c>
      <c r="D799" s="5">
        <f t="shared" si="11"/>
        <v>5</v>
      </c>
      <c r="E799" s="4" t="s">
        <v>37</v>
      </c>
      <c r="F799" s="6">
        <v>2100</v>
      </c>
    </row>
    <row r="800" spans="1:6" x14ac:dyDescent="0.25">
      <c r="A800" t="s">
        <v>8</v>
      </c>
      <c r="B800" s="4">
        <v>32405</v>
      </c>
      <c r="C800" s="5">
        <f t="shared" si="10"/>
        <v>1988</v>
      </c>
      <c r="D800" s="5">
        <f t="shared" si="11"/>
        <v>9</v>
      </c>
      <c r="E800" s="4" t="s">
        <v>38</v>
      </c>
      <c r="F800" s="6">
        <v>4600</v>
      </c>
    </row>
    <row r="801" spans="1:6" x14ac:dyDescent="0.25">
      <c r="A801" t="s">
        <v>8</v>
      </c>
      <c r="B801" s="4">
        <v>32405</v>
      </c>
      <c r="C801" s="5">
        <f t="shared" si="10"/>
        <v>1988</v>
      </c>
      <c r="D801" s="5">
        <f t="shared" si="11"/>
        <v>9</v>
      </c>
      <c r="E801" s="4" t="s">
        <v>4</v>
      </c>
      <c r="F801" s="6">
        <v>0</v>
      </c>
    </row>
    <row r="802" spans="1:6" x14ac:dyDescent="0.25">
      <c r="A802" t="s">
        <v>8</v>
      </c>
      <c r="B802" s="4">
        <v>32405</v>
      </c>
      <c r="C802" s="5">
        <f t="shared" si="10"/>
        <v>1988</v>
      </c>
      <c r="D802" s="5">
        <f t="shared" si="11"/>
        <v>9</v>
      </c>
      <c r="E802" s="4" t="s">
        <v>37</v>
      </c>
      <c r="F802" s="6">
        <v>8820</v>
      </c>
    </row>
    <row r="803" spans="1:6" x14ac:dyDescent="0.25">
      <c r="A803" t="s">
        <v>8</v>
      </c>
      <c r="B803" s="4">
        <v>32406</v>
      </c>
      <c r="C803" s="5">
        <f t="shared" si="10"/>
        <v>1988</v>
      </c>
      <c r="D803" s="5">
        <f t="shared" si="11"/>
        <v>9</v>
      </c>
      <c r="E803" s="4" t="s">
        <v>38</v>
      </c>
      <c r="F803" s="6">
        <v>17000</v>
      </c>
    </row>
    <row r="804" spans="1:6" x14ac:dyDescent="0.25">
      <c r="A804" t="s">
        <v>8</v>
      </c>
      <c r="B804" s="4">
        <v>32406</v>
      </c>
      <c r="C804" s="5">
        <f t="shared" si="10"/>
        <v>1988</v>
      </c>
      <c r="D804" s="5">
        <f t="shared" si="11"/>
        <v>9</v>
      </c>
      <c r="E804" s="4" t="s">
        <v>4</v>
      </c>
      <c r="F804" s="6">
        <v>0</v>
      </c>
    </row>
    <row r="805" spans="1:6" x14ac:dyDescent="0.25">
      <c r="A805" t="s">
        <v>8</v>
      </c>
      <c r="B805" s="4">
        <v>32406</v>
      </c>
      <c r="C805" s="5">
        <f t="shared" si="10"/>
        <v>1988</v>
      </c>
      <c r="D805" s="5">
        <f t="shared" si="11"/>
        <v>9</v>
      </c>
      <c r="E805" s="4" t="s">
        <v>37</v>
      </c>
      <c r="F805" s="6">
        <v>13800</v>
      </c>
    </row>
    <row r="806" spans="1:6" x14ac:dyDescent="0.25">
      <c r="A806" t="s">
        <v>8</v>
      </c>
      <c r="B806" s="4">
        <v>32407</v>
      </c>
      <c r="C806" s="5">
        <f t="shared" si="10"/>
        <v>1988</v>
      </c>
      <c r="D806" s="5">
        <f t="shared" si="11"/>
        <v>9</v>
      </c>
      <c r="E806" s="4" t="s">
        <v>38</v>
      </c>
      <c r="F806" s="6">
        <v>730</v>
      </c>
    </row>
    <row r="807" spans="1:6" x14ac:dyDescent="0.25">
      <c r="A807" t="s">
        <v>8</v>
      </c>
      <c r="B807" s="4">
        <v>32407</v>
      </c>
      <c r="C807" s="5">
        <f t="shared" si="10"/>
        <v>1988</v>
      </c>
      <c r="D807" s="5">
        <f t="shared" si="11"/>
        <v>9</v>
      </c>
      <c r="E807" s="4" t="s">
        <v>4</v>
      </c>
      <c r="F807" s="6">
        <v>0</v>
      </c>
    </row>
    <row r="808" spans="1:6" x14ac:dyDescent="0.25">
      <c r="A808" t="s">
        <v>8</v>
      </c>
      <c r="B808" s="4">
        <v>32407</v>
      </c>
      <c r="C808" s="5">
        <f t="shared" si="10"/>
        <v>1988</v>
      </c>
      <c r="D808" s="5">
        <f t="shared" si="11"/>
        <v>9</v>
      </c>
      <c r="E808" s="4" t="s">
        <v>37</v>
      </c>
      <c r="F808" s="6">
        <v>6600</v>
      </c>
    </row>
    <row r="809" spans="1:6" x14ac:dyDescent="0.25">
      <c r="A809" t="s">
        <v>8</v>
      </c>
      <c r="B809" s="4">
        <v>32441</v>
      </c>
      <c r="C809" s="5">
        <f t="shared" si="10"/>
        <v>1988</v>
      </c>
      <c r="D809" s="5">
        <f t="shared" si="11"/>
        <v>10</v>
      </c>
      <c r="E809" s="4" t="s">
        <v>38</v>
      </c>
      <c r="F809" s="6">
        <v>65</v>
      </c>
    </row>
    <row r="810" spans="1:6" x14ac:dyDescent="0.25">
      <c r="A810" t="s">
        <v>8</v>
      </c>
      <c r="B810" s="4">
        <v>32441</v>
      </c>
      <c r="C810" s="5">
        <f t="shared" si="10"/>
        <v>1988</v>
      </c>
      <c r="D810" s="5">
        <f t="shared" si="11"/>
        <v>10</v>
      </c>
      <c r="E810" s="4" t="s">
        <v>4</v>
      </c>
      <c r="F810" s="6">
        <v>0</v>
      </c>
    </row>
    <row r="811" spans="1:6" x14ac:dyDescent="0.25">
      <c r="A811" t="s">
        <v>8</v>
      </c>
      <c r="B811" s="4">
        <v>32441</v>
      </c>
      <c r="C811" s="5">
        <f t="shared" si="10"/>
        <v>1988</v>
      </c>
      <c r="D811" s="5">
        <f t="shared" si="11"/>
        <v>10</v>
      </c>
      <c r="E811" s="4" t="s">
        <v>37</v>
      </c>
      <c r="F811" s="6">
        <v>800</v>
      </c>
    </row>
    <row r="812" spans="1:6" x14ac:dyDescent="0.25">
      <c r="A812" t="s">
        <v>8</v>
      </c>
      <c r="B812" s="4">
        <v>32442</v>
      </c>
      <c r="C812" s="5">
        <f t="shared" si="10"/>
        <v>1988</v>
      </c>
      <c r="D812" s="5">
        <f t="shared" si="11"/>
        <v>10</v>
      </c>
      <c r="E812" s="4" t="s">
        <v>38</v>
      </c>
      <c r="F812" s="6">
        <v>3255</v>
      </c>
    </row>
    <row r="813" spans="1:6" x14ac:dyDescent="0.25">
      <c r="A813" t="s">
        <v>8</v>
      </c>
      <c r="B813" s="4">
        <v>32442</v>
      </c>
      <c r="C813" s="5">
        <f t="shared" si="10"/>
        <v>1988</v>
      </c>
      <c r="D813" s="5">
        <f t="shared" si="11"/>
        <v>10</v>
      </c>
      <c r="E813" s="4" t="s">
        <v>4</v>
      </c>
      <c r="F813" s="6">
        <v>0</v>
      </c>
    </row>
    <row r="814" spans="1:6" x14ac:dyDescent="0.25">
      <c r="A814" t="s">
        <v>8</v>
      </c>
      <c r="B814" s="4">
        <v>32442</v>
      </c>
      <c r="C814" s="5">
        <f t="shared" si="10"/>
        <v>1988</v>
      </c>
      <c r="D814" s="5">
        <f t="shared" si="11"/>
        <v>10</v>
      </c>
      <c r="E814" s="4" t="s">
        <v>37</v>
      </c>
      <c r="F814" s="6">
        <v>11285</v>
      </c>
    </row>
    <row r="815" spans="1:6" x14ac:dyDescent="0.25">
      <c r="A815" t="s">
        <v>8</v>
      </c>
      <c r="B815" s="4">
        <v>32443</v>
      </c>
      <c r="C815" s="5">
        <f t="shared" si="10"/>
        <v>1988</v>
      </c>
      <c r="D815" s="5">
        <f t="shared" si="11"/>
        <v>10</v>
      </c>
      <c r="E815" s="4" t="s">
        <v>38</v>
      </c>
      <c r="F815" s="6">
        <v>405</v>
      </c>
    </row>
    <row r="816" spans="1:6" x14ac:dyDescent="0.25">
      <c r="A816" t="s">
        <v>8</v>
      </c>
      <c r="B816" s="4">
        <v>32443</v>
      </c>
      <c r="C816" s="5">
        <f t="shared" si="10"/>
        <v>1988</v>
      </c>
      <c r="D816" s="5">
        <f t="shared" si="11"/>
        <v>10</v>
      </c>
      <c r="E816" s="4" t="s">
        <v>4</v>
      </c>
      <c r="F816" s="6">
        <v>0</v>
      </c>
    </row>
    <row r="817" spans="1:6" x14ac:dyDescent="0.25">
      <c r="A817" t="s">
        <v>8</v>
      </c>
      <c r="B817" s="4">
        <v>32443</v>
      </c>
      <c r="C817" s="5">
        <f t="shared" si="10"/>
        <v>1988</v>
      </c>
      <c r="D817" s="5">
        <f t="shared" si="11"/>
        <v>10</v>
      </c>
      <c r="E817" s="4" t="s">
        <v>37</v>
      </c>
      <c r="F817" s="6">
        <v>8100</v>
      </c>
    </row>
    <row r="818" spans="1:6" x14ac:dyDescent="0.25">
      <c r="A818" t="s">
        <v>8</v>
      </c>
      <c r="B818" s="4">
        <v>32448</v>
      </c>
      <c r="C818" s="5">
        <f t="shared" si="10"/>
        <v>1988</v>
      </c>
      <c r="D818" s="5">
        <f t="shared" si="11"/>
        <v>11</v>
      </c>
      <c r="E818" s="4" t="s">
        <v>38</v>
      </c>
      <c r="F818" s="6">
        <v>3465</v>
      </c>
    </row>
    <row r="819" spans="1:6" x14ac:dyDescent="0.25">
      <c r="A819" t="s">
        <v>8</v>
      </c>
      <c r="B819" s="4">
        <v>32448</v>
      </c>
      <c r="C819" s="5">
        <f t="shared" si="10"/>
        <v>1988</v>
      </c>
      <c r="D819" s="5">
        <f t="shared" si="11"/>
        <v>11</v>
      </c>
      <c r="E819" s="4" t="s">
        <v>4</v>
      </c>
      <c r="F819" s="6">
        <v>0</v>
      </c>
    </row>
    <row r="820" spans="1:6" x14ac:dyDescent="0.25">
      <c r="A820" t="s">
        <v>8</v>
      </c>
      <c r="B820" s="4">
        <v>32448</v>
      </c>
      <c r="C820" s="5">
        <f t="shared" si="10"/>
        <v>1988</v>
      </c>
      <c r="D820" s="5">
        <f t="shared" si="11"/>
        <v>11</v>
      </c>
      <c r="E820" s="4" t="s">
        <v>37</v>
      </c>
      <c r="F820" s="6">
        <v>21185</v>
      </c>
    </row>
    <row r="821" spans="1:6" x14ac:dyDescent="0.25">
      <c r="A821" t="s">
        <v>8</v>
      </c>
      <c r="B821" s="4">
        <v>32449</v>
      </c>
      <c r="C821" s="5">
        <f t="shared" si="10"/>
        <v>1988</v>
      </c>
      <c r="D821" s="5">
        <f t="shared" si="11"/>
        <v>11</v>
      </c>
      <c r="E821" s="4" t="s">
        <v>38</v>
      </c>
      <c r="F821" s="6">
        <v>17020</v>
      </c>
    </row>
    <row r="822" spans="1:6" x14ac:dyDescent="0.25">
      <c r="A822" t="s">
        <v>8</v>
      </c>
      <c r="B822" s="4">
        <v>32449</v>
      </c>
      <c r="C822" s="5">
        <f t="shared" si="10"/>
        <v>1988</v>
      </c>
      <c r="D822" s="5">
        <f t="shared" si="11"/>
        <v>11</v>
      </c>
      <c r="E822" s="4" t="s">
        <v>4</v>
      </c>
      <c r="F822" s="6">
        <v>0</v>
      </c>
    </row>
    <row r="823" spans="1:6" x14ac:dyDescent="0.25">
      <c r="A823" t="s">
        <v>8</v>
      </c>
      <c r="B823" s="4">
        <v>32449</v>
      </c>
      <c r="C823" s="5">
        <f t="shared" si="10"/>
        <v>1988</v>
      </c>
      <c r="D823" s="5">
        <f t="shared" si="11"/>
        <v>11</v>
      </c>
      <c r="E823" s="4" t="s">
        <v>37</v>
      </c>
      <c r="F823" s="6">
        <v>14540</v>
      </c>
    </row>
    <row r="824" spans="1:6" x14ac:dyDescent="0.25">
      <c r="A824" t="s">
        <v>8</v>
      </c>
      <c r="B824" s="4">
        <v>32452</v>
      </c>
      <c r="C824" s="5">
        <f t="shared" si="10"/>
        <v>1988</v>
      </c>
      <c r="D824" s="5">
        <f t="shared" si="11"/>
        <v>11</v>
      </c>
      <c r="E824" s="4" t="s">
        <v>38</v>
      </c>
      <c r="F824" s="6">
        <v>210</v>
      </c>
    </row>
    <row r="825" spans="1:6" x14ac:dyDescent="0.25">
      <c r="A825" t="s">
        <v>8</v>
      </c>
      <c r="B825" s="4">
        <v>32452</v>
      </c>
      <c r="C825" s="5">
        <f t="shared" si="10"/>
        <v>1988</v>
      </c>
      <c r="D825" s="5">
        <f t="shared" si="11"/>
        <v>11</v>
      </c>
      <c r="E825" s="4" t="s">
        <v>4</v>
      </c>
      <c r="F825" s="6">
        <v>0</v>
      </c>
    </row>
    <row r="826" spans="1:6" x14ac:dyDescent="0.25">
      <c r="A826" t="s">
        <v>8</v>
      </c>
      <c r="B826" s="4">
        <v>32452</v>
      </c>
      <c r="C826" s="5">
        <f t="shared" si="10"/>
        <v>1988</v>
      </c>
      <c r="D826" s="5">
        <f t="shared" si="11"/>
        <v>11</v>
      </c>
      <c r="E826" s="4" t="s">
        <v>37</v>
      </c>
      <c r="F826" s="6">
        <v>10710</v>
      </c>
    </row>
    <row r="827" spans="1:6" x14ac:dyDescent="0.25">
      <c r="A827" t="s">
        <v>8</v>
      </c>
      <c r="B827" s="4">
        <v>32454</v>
      </c>
      <c r="C827" s="5">
        <f t="shared" si="10"/>
        <v>1988</v>
      </c>
      <c r="D827" s="5">
        <f t="shared" si="11"/>
        <v>11</v>
      </c>
      <c r="E827" s="4" t="s">
        <v>38</v>
      </c>
      <c r="F827" s="6">
        <v>210</v>
      </c>
    </row>
    <row r="828" spans="1:6" x14ac:dyDescent="0.25">
      <c r="A828" t="s">
        <v>8</v>
      </c>
      <c r="B828" s="4">
        <v>32454</v>
      </c>
      <c r="C828" s="5">
        <f t="shared" si="10"/>
        <v>1988</v>
      </c>
      <c r="D828" s="5">
        <f t="shared" si="11"/>
        <v>11</v>
      </c>
      <c r="E828" s="4" t="s">
        <v>4</v>
      </c>
      <c r="F828" s="6">
        <v>0</v>
      </c>
    </row>
    <row r="829" spans="1:6" x14ac:dyDescent="0.25">
      <c r="A829" t="s">
        <v>8</v>
      </c>
      <c r="B829" s="4">
        <v>32454</v>
      </c>
      <c r="C829" s="5">
        <f t="shared" si="10"/>
        <v>1988</v>
      </c>
      <c r="D829" s="5">
        <f t="shared" si="11"/>
        <v>11</v>
      </c>
      <c r="E829" s="4" t="s">
        <v>37</v>
      </c>
      <c r="F829" s="6">
        <v>21945</v>
      </c>
    </row>
    <row r="830" spans="1:6" x14ac:dyDescent="0.25">
      <c r="A830" t="s">
        <v>8</v>
      </c>
      <c r="B830" s="4">
        <v>32455</v>
      </c>
      <c r="C830" s="5">
        <f t="shared" si="10"/>
        <v>1988</v>
      </c>
      <c r="D830" s="5">
        <f t="shared" si="11"/>
        <v>11</v>
      </c>
      <c r="E830" s="4" t="s">
        <v>38</v>
      </c>
      <c r="F830" s="6">
        <v>17665</v>
      </c>
    </row>
    <row r="831" spans="1:6" x14ac:dyDescent="0.25">
      <c r="A831" t="s">
        <v>8</v>
      </c>
      <c r="B831" s="4">
        <v>32455</v>
      </c>
      <c r="C831" s="5">
        <f t="shared" si="10"/>
        <v>1988</v>
      </c>
      <c r="D831" s="5">
        <f t="shared" si="11"/>
        <v>11</v>
      </c>
      <c r="E831" s="4" t="s">
        <v>4</v>
      </c>
      <c r="F831" s="6">
        <v>0</v>
      </c>
    </row>
    <row r="832" spans="1:6" x14ac:dyDescent="0.25">
      <c r="A832" t="s">
        <v>8</v>
      </c>
      <c r="B832" s="4">
        <v>32455</v>
      </c>
      <c r="C832" s="5">
        <f t="shared" si="10"/>
        <v>1988</v>
      </c>
      <c r="D832" s="5">
        <f t="shared" si="11"/>
        <v>11</v>
      </c>
      <c r="E832" s="4" t="s">
        <v>37</v>
      </c>
      <c r="F832" s="6">
        <v>30765</v>
      </c>
    </row>
    <row r="833" spans="1:6" x14ac:dyDescent="0.25">
      <c r="A833" t="s">
        <v>17</v>
      </c>
      <c r="B833" s="4">
        <v>32510</v>
      </c>
      <c r="C833" s="5">
        <f t="shared" si="10"/>
        <v>1989</v>
      </c>
      <c r="D833" s="5">
        <f t="shared" si="11"/>
        <v>1</v>
      </c>
      <c r="E833" s="4" t="s">
        <v>38</v>
      </c>
      <c r="F833" s="6">
        <v>750</v>
      </c>
    </row>
    <row r="834" spans="1:6" x14ac:dyDescent="0.25">
      <c r="A834" t="s">
        <v>17</v>
      </c>
      <c r="B834" s="4">
        <v>32510</v>
      </c>
      <c r="C834" s="5">
        <f t="shared" si="10"/>
        <v>1989</v>
      </c>
      <c r="D834" s="5">
        <f t="shared" si="11"/>
        <v>1</v>
      </c>
      <c r="E834" s="4" t="s">
        <v>4</v>
      </c>
      <c r="F834" s="6">
        <v>0</v>
      </c>
    </row>
    <row r="835" spans="1:6" x14ac:dyDescent="0.25">
      <c r="A835" t="s">
        <v>17</v>
      </c>
      <c r="B835" s="4">
        <v>32510</v>
      </c>
      <c r="C835" s="5">
        <f t="shared" ref="C835:C898" si="12">YEAR(B835)</f>
        <v>1989</v>
      </c>
      <c r="D835" s="5">
        <f t="shared" ref="D835:D898" si="13">MONTH(B835)</f>
        <v>1</v>
      </c>
      <c r="E835" s="4" t="s">
        <v>37</v>
      </c>
      <c r="F835" s="6">
        <v>500</v>
      </c>
    </row>
    <row r="836" spans="1:6" x14ac:dyDescent="0.25">
      <c r="A836" t="s">
        <v>17</v>
      </c>
      <c r="B836" s="4">
        <v>32511</v>
      </c>
      <c r="C836" s="5">
        <f t="shared" si="12"/>
        <v>1989</v>
      </c>
      <c r="D836" s="5">
        <f t="shared" si="13"/>
        <v>1</v>
      </c>
      <c r="E836" s="4" t="s">
        <v>38</v>
      </c>
      <c r="F836" s="6">
        <v>0</v>
      </c>
    </row>
    <row r="837" spans="1:6" x14ac:dyDescent="0.25">
      <c r="A837" t="s">
        <v>17</v>
      </c>
      <c r="B837" s="4">
        <v>32511</v>
      </c>
      <c r="C837" s="5">
        <f t="shared" si="12"/>
        <v>1989</v>
      </c>
      <c r="D837" s="5">
        <f t="shared" si="13"/>
        <v>1</v>
      </c>
      <c r="E837" s="4" t="s">
        <v>4</v>
      </c>
      <c r="F837" s="6">
        <v>0</v>
      </c>
    </row>
    <row r="838" spans="1:6" x14ac:dyDescent="0.25">
      <c r="A838" t="s">
        <v>17</v>
      </c>
      <c r="B838" s="4">
        <v>32511</v>
      </c>
      <c r="C838" s="5">
        <f t="shared" si="12"/>
        <v>1989</v>
      </c>
      <c r="D838" s="5">
        <f t="shared" si="13"/>
        <v>1</v>
      </c>
      <c r="E838" s="4" t="s">
        <v>37</v>
      </c>
      <c r="F838" s="6">
        <v>500</v>
      </c>
    </row>
    <row r="839" spans="1:6" x14ac:dyDescent="0.25">
      <c r="A839" t="s">
        <v>17</v>
      </c>
      <c r="B839" s="4">
        <v>32512</v>
      </c>
      <c r="C839" s="5">
        <f t="shared" si="12"/>
        <v>1989</v>
      </c>
      <c r="D839" s="5">
        <f t="shared" si="13"/>
        <v>1</v>
      </c>
      <c r="E839" s="4" t="s">
        <v>38</v>
      </c>
      <c r="F839" s="6">
        <v>3400</v>
      </c>
    </row>
    <row r="840" spans="1:6" x14ac:dyDescent="0.25">
      <c r="A840" t="s">
        <v>17</v>
      </c>
      <c r="B840" s="4">
        <v>32512</v>
      </c>
      <c r="C840" s="5">
        <f t="shared" si="12"/>
        <v>1989</v>
      </c>
      <c r="D840" s="5">
        <f t="shared" si="13"/>
        <v>1</v>
      </c>
      <c r="E840" s="4" t="s">
        <v>4</v>
      </c>
      <c r="F840" s="6">
        <v>0</v>
      </c>
    </row>
    <row r="841" spans="1:6" x14ac:dyDescent="0.25">
      <c r="A841" t="s">
        <v>17</v>
      </c>
      <c r="B841" s="4">
        <v>32512</v>
      </c>
      <c r="C841" s="5">
        <f t="shared" si="12"/>
        <v>1989</v>
      </c>
      <c r="D841" s="5">
        <f t="shared" si="13"/>
        <v>1</v>
      </c>
      <c r="E841" s="4" t="s">
        <v>37</v>
      </c>
      <c r="F841" s="6">
        <v>7200</v>
      </c>
    </row>
    <row r="842" spans="1:6" x14ac:dyDescent="0.25">
      <c r="A842" t="s">
        <v>17</v>
      </c>
      <c r="B842" s="4">
        <v>32513</v>
      </c>
      <c r="C842" s="5">
        <f t="shared" si="12"/>
        <v>1989</v>
      </c>
      <c r="D842" s="5">
        <f t="shared" si="13"/>
        <v>1</v>
      </c>
      <c r="E842" s="4" t="s">
        <v>38</v>
      </c>
      <c r="F842" s="6">
        <v>19400</v>
      </c>
    </row>
    <row r="843" spans="1:6" x14ac:dyDescent="0.25">
      <c r="A843" t="s">
        <v>17</v>
      </c>
      <c r="B843" s="4">
        <v>32513</v>
      </c>
      <c r="C843" s="5">
        <f t="shared" si="12"/>
        <v>1989</v>
      </c>
      <c r="D843" s="5">
        <f t="shared" si="13"/>
        <v>1</v>
      </c>
      <c r="E843" s="4" t="s">
        <v>4</v>
      </c>
      <c r="F843" s="6">
        <v>0</v>
      </c>
    </row>
    <row r="844" spans="1:6" x14ac:dyDescent="0.25">
      <c r="A844" t="s">
        <v>17</v>
      </c>
      <c r="B844" s="4">
        <v>32513</v>
      </c>
      <c r="C844" s="5">
        <f t="shared" si="12"/>
        <v>1989</v>
      </c>
      <c r="D844" s="5">
        <f t="shared" si="13"/>
        <v>1</v>
      </c>
      <c r="E844" s="4" t="s">
        <v>37</v>
      </c>
      <c r="F844" s="6">
        <v>34000</v>
      </c>
    </row>
    <row r="845" spans="1:6" x14ac:dyDescent="0.25">
      <c r="A845" t="s">
        <v>16</v>
      </c>
      <c r="B845" s="4">
        <v>32520</v>
      </c>
      <c r="C845" s="5">
        <f t="shared" si="12"/>
        <v>1989</v>
      </c>
      <c r="D845" s="5">
        <f t="shared" si="13"/>
        <v>1</v>
      </c>
      <c r="E845" s="4" t="s">
        <v>38</v>
      </c>
      <c r="F845" s="6">
        <v>300</v>
      </c>
    </row>
    <row r="846" spans="1:6" x14ac:dyDescent="0.25">
      <c r="A846" t="s">
        <v>16</v>
      </c>
      <c r="B846" s="4">
        <v>32520</v>
      </c>
      <c r="C846" s="5">
        <f t="shared" si="12"/>
        <v>1989</v>
      </c>
      <c r="D846" s="5">
        <f t="shared" si="13"/>
        <v>1</v>
      </c>
      <c r="E846" s="4" t="s">
        <v>4</v>
      </c>
      <c r="F846" s="6">
        <v>0</v>
      </c>
    </row>
    <row r="847" spans="1:6" x14ac:dyDescent="0.25">
      <c r="A847" t="s">
        <v>16</v>
      </c>
      <c r="B847" s="4">
        <v>32520</v>
      </c>
      <c r="C847" s="5">
        <f t="shared" si="12"/>
        <v>1989</v>
      </c>
      <c r="D847" s="5">
        <f t="shared" si="13"/>
        <v>1</v>
      </c>
      <c r="E847" s="4" t="s">
        <v>37</v>
      </c>
      <c r="F847" s="6">
        <v>22300</v>
      </c>
    </row>
    <row r="848" spans="1:6" x14ac:dyDescent="0.25">
      <c r="A848" t="s">
        <v>14</v>
      </c>
      <c r="B848" s="4">
        <v>32522</v>
      </c>
      <c r="C848" s="5">
        <f t="shared" si="12"/>
        <v>1989</v>
      </c>
      <c r="D848" s="5">
        <f t="shared" si="13"/>
        <v>1</v>
      </c>
      <c r="E848" s="4" t="s">
        <v>38</v>
      </c>
      <c r="F848" s="6">
        <v>0</v>
      </c>
    </row>
    <row r="849" spans="1:6" x14ac:dyDescent="0.25">
      <c r="A849" t="s">
        <v>14</v>
      </c>
      <c r="B849" s="4">
        <v>32522</v>
      </c>
      <c r="C849" s="5">
        <f t="shared" si="12"/>
        <v>1989</v>
      </c>
      <c r="D849" s="5">
        <f t="shared" si="13"/>
        <v>1</v>
      </c>
      <c r="E849" s="4" t="s">
        <v>4</v>
      </c>
      <c r="F849" s="6">
        <v>250</v>
      </c>
    </row>
    <row r="850" spans="1:6" x14ac:dyDescent="0.25">
      <c r="A850" t="s">
        <v>14</v>
      </c>
      <c r="B850" s="4">
        <v>32522</v>
      </c>
      <c r="C850" s="5">
        <f t="shared" si="12"/>
        <v>1989</v>
      </c>
      <c r="D850" s="5">
        <f t="shared" si="13"/>
        <v>1</v>
      </c>
      <c r="E850" s="4" t="s">
        <v>37</v>
      </c>
      <c r="F850" s="6">
        <v>18600</v>
      </c>
    </row>
    <row r="851" spans="1:6" x14ac:dyDescent="0.25">
      <c r="A851" t="s">
        <v>22</v>
      </c>
      <c r="B851" s="4">
        <v>32533</v>
      </c>
      <c r="C851" s="5">
        <f t="shared" si="12"/>
        <v>1989</v>
      </c>
      <c r="D851" s="5">
        <f t="shared" si="13"/>
        <v>1</v>
      </c>
      <c r="E851" s="4" t="s">
        <v>38</v>
      </c>
      <c r="F851" s="6">
        <v>62000</v>
      </c>
    </row>
    <row r="852" spans="1:6" x14ac:dyDescent="0.25">
      <c r="A852" t="s">
        <v>22</v>
      </c>
      <c r="B852" s="4">
        <v>32533</v>
      </c>
      <c r="C852" s="5">
        <f t="shared" si="12"/>
        <v>1989</v>
      </c>
      <c r="D852" s="5">
        <f t="shared" si="13"/>
        <v>1</v>
      </c>
      <c r="E852" s="4" t="s">
        <v>4</v>
      </c>
      <c r="F852" s="6">
        <v>1800</v>
      </c>
    </row>
    <row r="853" spans="1:6" x14ac:dyDescent="0.25">
      <c r="A853" t="s">
        <v>22</v>
      </c>
      <c r="B853" s="4">
        <v>32533</v>
      </c>
      <c r="C853" s="5">
        <f t="shared" si="12"/>
        <v>1989</v>
      </c>
      <c r="D853" s="5">
        <f t="shared" si="13"/>
        <v>1</v>
      </c>
      <c r="E853" s="4" t="s">
        <v>37</v>
      </c>
      <c r="F853" s="6">
        <v>79000</v>
      </c>
    </row>
    <row r="854" spans="1:6" x14ac:dyDescent="0.25">
      <c r="A854" t="s">
        <v>22</v>
      </c>
      <c r="B854" s="4">
        <v>32535</v>
      </c>
      <c r="C854" s="5">
        <f t="shared" si="12"/>
        <v>1989</v>
      </c>
      <c r="D854" s="5">
        <f t="shared" si="13"/>
        <v>1</v>
      </c>
      <c r="E854" s="4" t="s">
        <v>38</v>
      </c>
      <c r="F854" s="6">
        <v>10000</v>
      </c>
    </row>
    <row r="855" spans="1:6" x14ac:dyDescent="0.25">
      <c r="A855" t="s">
        <v>22</v>
      </c>
      <c r="B855" s="4">
        <v>32535</v>
      </c>
      <c r="C855" s="5">
        <f t="shared" si="12"/>
        <v>1989</v>
      </c>
      <c r="D855" s="5">
        <f t="shared" si="13"/>
        <v>1</v>
      </c>
      <c r="E855" s="4" t="s">
        <v>4</v>
      </c>
      <c r="F855" s="6">
        <v>0</v>
      </c>
    </row>
    <row r="856" spans="1:6" x14ac:dyDescent="0.25">
      <c r="A856" t="s">
        <v>22</v>
      </c>
      <c r="B856" s="4">
        <v>32535</v>
      </c>
      <c r="C856" s="5">
        <f t="shared" si="12"/>
        <v>1989</v>
      </c>
      <c r="D856" s="5">
        <f t="shared" si="13"/>
        <v>1</v>
      </c>
      <c r="E856" s="4" t="s">
        <v>37</v>
      </c>
      <c r="F856" s="6">
        <v>16000</v>
      </c>
    </row>
    <row r="857" spans="1:6" x14ac:dyDescent="0.25">
      <c r="A857" t="s">
        <v>22</v>
      </c>
      <c r="B857" s="4">
        <v>32539</v>
      </c>
      <c r="C857" s="5">
        <f t="shared" si="12"/>
        <v>1989</v>
      </c>
      <c r="D857" s="5">
        <f t="shared" si="13"/>
        <v>1</v>
      </c>
      <c r="E857" s="4" t="s">
        <v>38</v>
      </c>
      <c r="F857" s="6">
        <v>0</v>
      </c>
    </row>
    <row r="858" spans="1:6" x14ac:dyDescent="0.25">
      <c r="A858" t="s">
        <v>22</v>
      </c>
      <c r="B858" s="4">
        <v>32539</v>
      </c>
      <c r="C858" s="5">
        <f t="shared" si="12"/>
        <v>1989</v>
      </c>
      <c r="D858" s="5">
        <f t="shared" si="13"/>
        <v>1</v>
      </c>
      <c r="E858" s="4" t="s">
        <v>4</v>
      </c>
      <c r="F858" s="6">
        <v>0</v>
      </c>
    </row>
    <row r="859" spans="1:6" x14ac:dyDescent="0.25">
      <c r="A859" t="s">
        <v>22</v>
      </c>
      <c r="B859" s="4">
        <v>32539</v>
      </c>
      <c r="C859" s="5">
        <f t="shared" si="12"/>
        <v>1989</v>
      </c>
      <c r="D859" s="5">
        <f t="shared" si="13"/>
        <v>1</v>
      </c>
      <c r="E859" s="4" t="s">
        <v>37</v>
      </c>
      <c r="F859" s="6">
        <v>0</v>
      </c>
    </row>
    <row r="860" spans="1:6" x14ac:dyDescent="0.25">
      <c r="A860" t="s">
        <v>22</v>
      </c>
      <c r="B860" s="4">
        <v>32554</v>
      </c>
      <c r="C860" s="5">
        <f t="shared" si="12"/>
        <v>1989</v>
      </c>
      <c r="D860" s="5">
        <f t="shared" si="13"/>
        <v>2</v>
      </c>
      <c r="E860" s="4" t="s">
        <v>38</v>
      </c>
      <c r="F860" s="6">
        <v>0</v>
      </c>
    </row>
    <row r="861" spans="1:6" x14ac:dyDescent="0.25">
      <c r="A861" t="s">
        <v>22</v>
      </c>
      <c r="B861" s="4">
        <v>32554</v>
      </c>
      <c r="C861" s="5">
        <f t="shared" si="12"/>
        <v>1989</v>
      </c>
      <c r="D861" s="5">
        <f t="shared" si="13"/>
        <v>2</v>
      </c>
      <c r="E861" s="4" t="s">
        <v>4</v>
      </c>
      <c r="F861" s="6">
        <v>5265</v>
      </c>
    </row>
    <row r="862" spans="1:6" x14ac:dyDescent="0.25">
      <c r="A862" t="s">
        <v>22</v>
      </c>
      <c r="B862" s="4">
        <v>32554</v>
      </c>
      <c r="C862" s="5">
        <f t="shared" si="12"/>
        <v>1989</v>
      </c>
      <c r="D862" s="5">
        <f t="shared" si="13"/>
        <v>2</v>
      </c>
      <c r="E862" s="4" t="s">
        <v>37</v>
      </c>
      <c r="F862" s="6">
        <v>0</v>
      </c>
    </row>
    <row r="863" spans="1:6" x14ac:dyDescent="0.25">
      <c r="A863" t="s">
        <v>19</v>
      </c>
      <c r="B863" s="4">
        <v>32575</v>
      </c>
      <c r="C863" s="5">
        <f t="shared" si="12"/>
        <v>1989</v>
      </c>
      <c r="D863" s="5">
        <f t="shared" si="13"/>
        <v>3</v>
      </c>
      <c r="E863" s="4" t="s">
        <v>38</v>
      </c>
      <c r="F863" s="6">
        <v>3200</v>
      </c>
    </row>
    <row r="864" spans="1:6" x14ac:dyDescent="0.25">
      <c r="A864" t="s">
        <v>19</v>
      </c>
      <c r="B864" s="4">
        <v>32575</v>
      </c>
      <c r="C864" s="5">
        <f t="shared" si="12"/>
        <v>1989</v>
      </c>
      <c r="D864" s="5">
        <f t="shared" si="13"/>
        <v>3</v>
      </c>
      <c r="E864" s="4" t="s">
        <v>4</v>
      </c>
      <c r="F864" s="6">
        <v>0</v>
      </c>
    </row>
    <row r="865" spans="1:6" x14ac:dyDescent="0.25">
      <c r="A865" t="s">
        <v>19</v>
      </c>
      <c r="B865" s="4">
        <v>32575</v>
      </c>
      <c r="C865" s="5">
        <f t="shared" si="12"/>
        <v>1989</v>
      </c>
      <c r="D865" s="5">
        <f t="shared" si="13"/>
        <v>3</v>
      </c>
      <c r="E865" s="4" t="s">
        <v>37</v>
      </c>
      <c r="F865" s="6">
        <v>27500</v>
      </c>
    </row>
    <row r="866" spans="1:6" x14ac:dyDescent="0.25">
      <c r="A866" t="s">
        <v>20</v>
      </c>
      <c r="B866" s="4">
        <v>32610</v>
      </c>
      <c r="C866" s="5">
        <f t="shared" si="12"/>
        <v>1989</v>
      </c>
      <c r="D866" s="5">
        <f t="shared" si="13"/>
        <v>4</v>
      </c>
      <c r="E866" s="4" t="s">
        <v>38</v>
      </c>
      <c r="F866" s="6">
        <v>1200</v>
      </c>
    </row>
    <row r="867" spans="1:6" x14ac:dyDescent="0.25">
      <c r="A867" t="s">
        <v>20</v>
      </c>
      <c r="B867" s="4">
        <v>32610</v>
      </c>
      <c r="C867" s="5">
        <f t="shared" si="12"/>
        <v>1989</v>
      </c>
      <c r="D867" s="5">
        <f t="shared" si="13"/>
        <v>4</v>
      </c>
      <c r="E867" s="4" t="s">
        <v>4</v>
      </c>
      <c r="F867" s="6">
        <v>200</v>
      </c>
    </row>
    <row r="868" spans="1:6" x14ac:dyDescent="0.25">
      <c r="A868" t="s">
        <v>20</v>
      </c>
      <c r="B868" s="4">
        <v>32610</v>
      </c>
      <c r="C868" s="5">
        <f t="shared" si="12"/>
        <v>1989</v>
      </c>
      <c r="D868" s="5">
        <f t="shared" si="13"/>
        <v>4</v>
      </c>
      <c r="E868" s="4" t="s">
        <v>37</v>
      </c>
      <c r="F868" s="6">
        <v>37500</v>
      </c>
    </row>
    <row r="869" spans="1:6" x14ac:dyDescent="0.25">
      <c r="A869" t="s">
        <v>16</v>
      </c>
      <c r="B869" s="4">
        <v>32611</v>
      </c>
      <c r="C869" s="5">
        <f t="shared" si="12"/>
        <v>1989</v>
      </c>
      <c r="D869" s="5">
        <f t="shared" si="13"/>
        <v>4</v>
      </c>
      <c r="E869" s="4" t="s">
        <v>38</v>
      </c>
      <c r="F869" s="6">
        <v>0</v>
      </c>
    </row>
    <row r="870" spans="1:6" x14ac:dyDescent="0.25">
      <c r="A870" t="s">
        <v>20</v>
      </c>
      <c r="B870" s="4">
        <v>32611</v>
      </c>
      <c r="C870" s="5">
        <f t="shared" si="12"/>
        <v>1989</v>
      </c>
      <c r="D870" s="5">
        <f t="shared" si="13"/>
        <v>4</v>
      </c>
      <c r="E870" s="4" t="s">
        <v>38</v>
      </c>
      <c r="F870" s="6">
        <v>1100</v>
      </c>
    </row>
    <row r="871" spans="1:6" x14ac:dyDescent="0.25">
      <c r="A871" t="s">
        <v>16</v>
      </c>
      <c r="B871" s="4">
        <v>32611</v>
      </c>
      <c r="C871" s="5">
        <f t="shared" si="12"/>
        <v>1989</v>
      </c>
      <c r="D871" s="5">
        <f t="shared" si="13"/>
        <v>4</v>
      </c>
      <c r="E871" s="4" t="s">
        <v>4</v>
      </c>
      <c r="F871" s="6">
        <v>0</v>
      </c>
    </row>
    <row r="872" spans="1:6" x14ac:dyDescent="0.25">
      <c r="A872" t="s">
        <v>20</v>
      </c>
      <c r="B872" s="4">
        <v>32611</v>
      </c>
      <c r="C872" s="5">
        <f t="shared" si="12"/>
        <v>1989</v>
      </c>
      <c r="D872" s="5">
        <f t="shared" si="13"/>
        <v>4</v>
      </c>
      <c r="E872" s="4" t="s">
        <v>4</v>
      </c>
      <c r="F872" s="6">
        <v>1400</v>
      </c>
    </row>
    <row r="873" spans="1:6" x14ac:dyDescent="0.25">
      <c r="A873" t="s">
        <v>16</v>
      </c>
      <c r="B873" s="4">
        <v>32611</v>
      </c>
      <c r="C873" s="5">
        <f t="shared" si="12"/>
        <v>1989</v>
      </c>
      <c r="D873" s="5">
        <f t="shared" si="13"/>
        <v>4</v>
      </c>
      <c r="E873" s="4" t="s">
        <v>37</v>
      </c>
      <c r="F873" s="6">
        <v>1200</v>
      </c>
    </row>
    <row r="874" spans="1:6" x14ac:dyDescent="0.25">
      <c r="A874" t="s">
        <v>20</v>
      </c>
      <c r="B874" s="4">
        <v>32611</v>
      </c>
      <c r="C874" s="5">
        <f t="shared" si="12"/>
        <v>1989</v>
      </c>
      <c r="D874" s="5">
        <f t="shared" si="13"/>
        <v>4</v>
      </c>
      <c r="E874" s="4" t="s">
        <v>37</v>
      </c>
      <c r="F874" s="6">
        <v>41750</v>
      </c>
    </row>
    <row r="875" spans="1:6" x14ac:dyDescent="0.25">
      <c r="A875" t="s">
        <v>13</v>
      </c>
      <c r="B875" s="4">
        <v>32616</v>
      </c>
      <c r="C875" s="5">
        <f t="shared" si="12"/>
        <v>1989</v>
      </c>
      <c r="D875" s="5">
        <f t="shared" si="13"/>
        <v>4</v>
      </c>
      <c r="E875" s="4" t="s">
        <v>38</v>
      </c>
      <c r="F875" s="6">
        <v>0</v>
      </c>
    </row>
    <row r="876" spans="1:6" x14ac:dyDescent="0.25">
      <c r="A876" t="s">
        <v>13</v>
      </c>
      <c r="B876" s="4">
        <v>32616</v>
      </c>
      <c r="C876" s="5">
        <f t="shared" si="12"/>
        <v>1989</v>
      </c>
      <c r="D876" s="5">
        <f t="shared" si="13"/>
        <v>4</v>
      </c>
      <c r="E876" s="4" t="s">
        <v>4</v>
      </c>
      <c r="F876" s="6">
        <v>0</v>
      </c>
    </row>
    <row r="877" spans="1:6" x14ac:dyDescent="0.25">
      <c r="A877" t="s">
        <v>13</v>
      </c>
      <c r="B877" s="4">
        <v>32616</v>
      </c>
      <c r="C877" s="5">
        <f t="shared" si="12"/>
        <v>1989</v>
      </c>
      <c r="D877" s="5">
        <f t="shared" si="13"/>
        <v>4</v>
      </c>
      <c r="E877" s="4" t="s">
        <v>37</v>
      </c>
      <c r="F877" s="6">
        <v>80</v>
      </c>
    </row>
    <row r="878" spans="1:6" x14ac:dyDescent="0.25">
      <c r="A878" t="s">
        <v>13</v>
      </c>
      <c r="B878" s="4">
        <v>32618</v>
      </c>
      <c r="C878" s="5">
        <f t="shared" si="12"/>
        <v>1989</v>
      </c>
      <c r="D878" s="5">
        <f t="shared" si="13"/>
        <v>4</v>
      </c>
      <c r="E878" s="4" t="s">
        <v>38</v>
      </c>
      <c r="F878" s="6">
        <v>2750</v>
      </c>
    </row>
    <row r="879" spans="1:6" x14ac:dyDescent="0.25">
      <c r="A879" t="s">
        <v>21</v>
      </c>
      <c r="B879" s="4">
        <v>32618</v>
      </c>
      <c r="C879" s="5">
        <f t="shared" si="12"/>
        <v>1989</v>
      </c>
      <c r="D879" s="5">
        <f t="shared" si="13"/>
        <v>4</v>
      </c>
      <c r="E879" s="4" t="s">
        <v>38</v>
      </c>
      <c r="F879" s="6">
        <v>0</v>
      </c>
    </row>
    <row r="880" spans="1:6" x14ac:dyDescent="0.25">
      <c r="A880" t="s">
        <v>23</v>
      </c>
      <c r="B880" s="4">
        <v>32618</v>
      </c>
      <c r="C880" s="5">
        <f t="shared" si="12"/>
        <v>1989</v>
      </c>
      <c r="D880" s="5">
        <f t="shared" si="13"/>
        <v>4</v>
      </c>
      <c r="E880" s="4" t="s">
        <v>38</v>
      </c>
      <c r="F880" s="6">
        <v>0</v>
      </c>
    </row>
    <row r="881" spans="1:6" x14ac:dyDescent="0.25">
      <c r="A881" t="s">
        <v>13</v>
      </c>
      <c r="B881" s="4">
        <v>32618</v>
      </c>
      <c r="C881" s="5">
        <f t="shared" si="12"/>
        <v>1989</v>
      </c>
      <c r="D881" s="5">
        <f t="shared" si="13"/>
        <v>4</v>
      </c>
      <c r="E881" s="4" t="s">
        <v>4</v>
      </c>
      <c r="F881" s="6">
        <v>15</v>
      </c>
    </row>
    <row r="882" spans="1:6" x14ac:dyDescent="0.25">
      <c r="A882" t="s">
        <v>21</v>
      </c>
      <c r="B882" s="4">
        <v>32618</v>
      </c>
      <c r="C882" s="5">
        <f t="shared" si="12"/>
        <v>1989</v>
      </c>
      <c r="D882" s="5">
        <f t="shared" si="13"/>
        <v>4</v>
      </c>
      <c r="E882" s="4" t="s">
        <v>4</v>
      </c>
      <c r="F882" s="6">
        <v>2100</v>
      </c>
    </row>
    <row r="883" spans="1:6" x14ac:dyDescent="0.25">
      <c r="A883" t="s">
        <v>23</v>
      </c>
      <c r="B883" s="4">
        <v>32618</v>
      </c>
      <c r="C883" s="5">
        <f t="shared" si="12"/>
        <v>1989</v>
      </c>
      <c r="D883" s="5">
        <f t="shared" si="13"/>
        <v>4</v>
      </c>
      <c r="E883" s="4" t="s">
        <v>4</v>
      </c>
      <c r="F883" s="6">
        <v>0</v>
      </c>
    </row>
    <row r="884" spans="1:6" x14ac:dyDescent="0.25">
      <c r="A884" t="s">
        <v>13</v>
      </c>
      <c r="B884" s="4">
        <v>32618</v>
      </c>
      <c r="C884" s="5">
        <f t="shared" si="12"/>
        <v>1989</v>
      </c>
      <c r="D884" s="5">
        <f t="shared" si="13"/>
        <v>4</v>
      </c>
      <c r="E884" s="4" t="s">
        <v>37</v>
      </c>
      <c r="F884" s="6">
        <v>550</v>
      </c>
    </row>
    <row r="885" spans="1:6" x14ac:dyDescent="0.25">
      <c r="A885" t="s">
        <v>21</v>
      </c>
      <c r="B885" s="4">
        <v>32618</v>
      </c>
      <c r="C885" s="5">
        <f t="shared" si="12"/>
        <v>1989</v>
      </c>
      <c r="D885" s="5">
        <f t="shared" si="13"/>
        <v>4</v>
      </c>
      <c r="E885" s="4" t="s">
        <v>37</v>
      </c>
      <c r="F885" s="6">
        <v>24300</v>
      </c>
    </row>
    <row r="886" spans="1:6" x14ac:dyDescent="0.25">
      <c r="A886" t="s">
        <v>23</v>
      </c>
      <c r="B886" s="4">
        <v>32618</v>
      </c>
      <c r="C886" s="5">
        <f t="shared" si="12"/>
        <v>1989</v>
      </c>
      <c r="D886" s="5">
        <f t="shared" si="13"/>
        <v>4</v>
      </c>
      <c r="E886" s="4" t="s">
        <v>37</v>
      </c>
      <c r="F886" s="6">
        <v>2100</v>
      </c>
    </row>
    <row r="887" spans="1:6" x14ac:dyDescent="0.25">
      <c r="A887" t="s">
        <v>13</v>
      </c>
      <c r="B887" s="4">
        <v>32619</v>
      </c>
      <c r="C887" s="5">
        <f t="shared" si="12"/>
        <v>1989</v>
      </c>
      <c r="D887" s="5">
        <f t="shared" si="13"/>
        <v>4</v>
      </c>
      <c r="E887" s="4" t="s">
        <v>38</v>
      </c>
      <c r="F887" s="6">
        <v>12</v>
      </c>
    </row>
    <row r="888" spans="1:6" x14ac:dyDescent="0.25">
      <c r="A888" t="s">
        <v>21</v>
      </c>
      <c r="B888" s="4">
        <v>32619</v>
      </c>
      <c r="C888" s="5">
        <f t="shared" si="12"/>
        <v>1989</v>
      </c>
      <c r="D888" s="5">
        <f t="shared" si="13"/>
        <v>4</v>
      </c>
      <c r="E888" s="4" t="s">
        <v>38</v>
      </c>
      <c r="F888" s="6">
        <v>0</v>
      </c>
    </row>
    <row r="889" spans="1:6" x14ac:dyDescent="0.25">
      <c r="A889" t="s">
        <v>13</v>
      </c>
      <c r="B889" s="4">
        <v>32619</v>
      </c>
      <c r="C889" s="5">
        <f t="shared" si="12"/>
        <v>1989</v>
      </c>
      <c r="D889" s="5">
        <f t="shared" si="13"/>
        <v>4</v>
      </c>
      <c r="E889" s="4" t="s">
        <v>4</v>
      </c>
      <c r="F889" s="6">
        <v>0</v>
      </c>
    </row>
    <row r="890" spans="1:6" x14ac:dyDescent="0.25">
      <c r="A890" t="s">
        <v>21</v>
      </c>
      <c r="B890" s="4">
        <v>32619</v>
      </c>
      <c r="C890" s="5">
        <f t="shared" si="12"/>
        <v>1989</v>
      </c>
      <c r="D890" s="5">
        <f t="shared" si="13"/>
        <v>4</v>
      </c>
      <c r="E890" s="4" t="s">
        <v>4</v>
      </c>
      <c r="F890" s="6">
        <v>1100</v>
      </c>
    </row>
    <row r="891" spans="1:6" x14ac:dyDescent="0.25">
      <c r="A891" t="s">
        <v>13</v>
      </c>
      <c r="B891" s="4">
        <v>32619</v>
      </c>
      <c r="C891" s="5">
        <f t="shared" si="12"/>
        <v>1989</v>
      </c>
      <c r="D891" s="5">
        <f t="shared" si="13"/>
        <v>4</v>
      </c>
      <c r="E891" s="4" t="s">
        <v>37</v>
      </c>
      <c r="F891" s="6">
        <v>550</v>
      </c>
    </row>
    <row r="892" spans="1:6" x14ac:dyDescent="0.25">
      <c r="A892" t="s">
        <v>21</v>
      </c>
      <c r="B892" s="4">
        <v>32619</v>
      </c>
      <c r="C892" s="5">
        <f t="shared" si="12"/>
        <v>1989</v>
      </c>
      <c r="D892" s="5">
        <f t="shared" si="13"/>
        <v>4</v>
      </c>
      <c r="E892" s="4" t="s">
        <v>37</v>
      </c>
      <c r="F892" s="6">
        <v>5600</v>
      </c>
    </row>
    <row r="893" spans="1:6" x14ac:dyDescent="0.25">
      <c r="A893" t="s">
        <v>20</v>
      </c>
      <c r="B893" s="4">
        <v>32623</v>
      </c>
      <c r="C893" s="5">
        <f t="shared" si="12"/>
        <v>1989</v>
      </c>
      <c r="D893" s="5">
        <f t="shared" si="13"/>
        <v>4</v>
      </c>
      <c r="E893" s="4" t="s">
        <v>38</v>
      </c>
      <c r="F893" s="6">
        <v>0</v>
      </c>
    </row>
    <row r="894" spans="1:6" x14ac:dyDescent="0.25">
      <c r="A894" t="s">
        <v>20</v>
      </c>
      <c r="B894" s="4">
        <v>32623</v>
      </c>
      <c r="C894" s="5">
        <f t="shared" si="12"/>
        <v>1989</v>
      </c>
      <c r="D894" s="5">
        <f t="shared" si="13"/>
        <v>4</v>
      </c>
      <c r="E894" s="4" t="s">
        <v>4</v>
      </c>
      <c r="F894" s="6">
        <v>1500</v>
      </c>
    </row>
    <row r="895" spans="1:6" x14ac:dyDescent="0.25">
      <c r="A895" t="s">
        <v>20</v>
      </c>
      <c r="B895" s="4">
        <v>32623</v>
      </c>
      <c r="C895" s="5">
        <f t="shared" si="12"/>
        <v>1989</v>
      </c>
      <c r="D895" s="5">
        <f t="shared" si="13"/>
        <v>4</v>
      </c>
      <c r="E895" s="4" t="s">
        <v>37</v>
      </c>
      <c r="F895" s="6">
        <v>31200</v>
      </c>
    </row>
    <row r="896" spans="1:6" x14ac:dyDescent="0.25">
      <c r="A896" t="s">
        <v>21</v>
      </c>
      <c r="B896" s="4">
        <v>32625</v>
      </c>
      <c r="C896" s="5">
        <f t="shared" si="12"/>
        <v>1989</v>
      </c>
      <c r="D896" s="5">
        <f t="shared" si="13"/>
        <v>4</v>
      </c>
      <c r="E896" s="4" t="s">
        <v>38</v>
      </c>
      <c r="F896" s="6">
        <v>3200</v>
      </c>
    </row>
    <row r="897" spans="1:6" x14ac:dyDescent="0.25">
      <c r="A897" t="s">
        <v>21</v>
      </c>
      <c r="B897" s="4">
        <v>32625</v>
      </c>
      <c r="C897" s="5">
        <f t="shared" si="12"/>
        <v>1989</v>
      </c>
      <c r="D897" s="5">
        <f t="shared" si="13"/>
        <v>4</v>
      </c>
      <c r="E897" s="4" t="s">
        <v>4</v>
      </c>
      <c r="F897" s="6">
        <v>700</v>
      </c>
    </row>
    <row r="898" spans="1:6" x14ac:dyDescent="0.25">
      <c r="A898" t="s">
        <v>21</v>
      </c>
      <c r="B898" s="4">
        <v>32625</v>
      </c>
      <c r="C898" s="5">
        <f t="shared" si="12"/>
        <v>1989</v>
      </c>
      <c r="D898" s="5">
        <f t="shared" si="13"/>
        <v>4</v>
      </c>
      <c r="E898" s="4" t="s">
        <v>37</v>
      </c>
      <c r="F898" s="6">
        <v>14800</v>
      </c>
    </row>
    <row r="899" spans="1:6" x14ac:dyDescent="0.25">
      <c r="A899" t="s">
        <v>20</v>
      </c>
      <c r="B899" s="4">
        <v>32626</v>
      </c>
      <c r="C899" s="5">
        <f t="shared" ref="C899:C962" si="14">YEAR(B899)</f>
        <v>1989</v>
      </c>
      <c r="D899" s="5">
        <f t="shared" ref="D899:D962" si="15">MONTH(B899)</f>
        <v>4</v>
      </c>
      <c r="E899" s="4" t="s">
        <v>38</v>
      </c>
      <c r="F899" s="6">
        <v>600</v>
      </c>
    </row>
    <row r="900" spans="1:6" x14ac:dyDescent="0.25">
      <c r="A900" t="s">
        <v>20</v>
      </c>
      <c r="B900" s="4">
        <v>32626</v>
      </c>
      <c r="C900" s="5">
        <f t="shared" si="14"/>
        <v>1989</v>
      </c>
      <c r="D900" s="5">
        <f t="shared" si="15"/>
        <v>4</v>
      </c>
      <c r="E900" s="4" t="s">
        <v>4</v>
      </c>
      <c r="F900" s="6">
        <v>450</v>
      </c>
    </row>
    <row r="901" spans="1:6" x14ac:dyDescent="0.25">
      <c r="A901" t="s">
        <v>20</v>
      </c>
      <c r="B901" s="4">
        <v>32626</v>
      </c>
      <c r="C901" s="5">
        <f t="shared" si="14"/>
        <v>1989</v>
      </c>
      <c r="D901" s="5">
        <f t="shared" si="15"/>
        <v>4</v>
      </c>
      <c r="E901" s="4" t="s">
        <v>37</v>
      </c>
      <c r="F901" s="6">
        <v>3500</v>
      </c>
    </row>
    <row r="902" spans="1:6" x14ac:dyDescent="0.25">
      <c r="A902" t="s">
        <v>20</v>
      </c>
      <c r="B902" s="4">
        <v>32630</v>
      </c>
      <c r="C902" s="5">
        <f t="shared" si="14"/>
        <v>1989</v>
      </c>
      <c r="D902" s="5">
        <f t="shared" si="15"/>
        <v>5</v>
      </c>
      <c r="E902" s="4" t="s">
        <v>38</v>
      </c>
      <c r="F902" s="6">
        <v>350</v>
      </c>
    </row>
    <row r="903" spans="1:6" x14ac:dyDescent="0.25">
      <c r="A903" t="s">
        <v>20</v>
      </c>
      <c r="B903" s="4">
        <v>32630</v>
      </c>
      <c r="C903" s="5">
        <f t="shared" si="14"/>
        <v>1989</v>
      </c>
      <c r="D903" s="5">
        <f t="shared" si="15"/>
        <v>5</v>
      </c>
      <c r="E903" s="4" t="s">
        <v>4</v>
      </c>
      <c r="F903" s="6">
        <v>200</v>
      </c>
    </row>
    <row r="904" spans="1:6" x14ac:dyDescent="0.25">
      <c r="A904" t="s">
        <v>20</v>
      </c>
      <c r="B904" s="4">
        <v>32630</v>
      </c>
      <c r="C904" s="5">
        <f t="shared" si="14"/>
        <v>1989</v>
      </c>
      <c r="D904" s="5">
        <f t="shared" si="15"/>
        <v>5</v>
      </c>
      <c r="E904" s="4" t="s">
        <v>37</v>
      </c>
      <c r="F904" s="6">
        <v>9200</v>
      </c>
    </row>
    <row r="905" spans="1:6" x14ac:dyDescent="0.25">
      <c r="A905" t="s">
        <v>14</v>
      </c>
      <c r="B905" s="4">
        <v>32631</v>
      </c>
      <c r="C905" s="5">
        <f t="shared" si="14"/>
        <v>1989</v>
      </c>
      <c r="D905" s="5">
        <f t="shared" si="15"/>
        <v>5</v>
      </c>
      <c r="E905" s="4" t="s">
        <v>38</v>
      </c>
      <c r="F905" s="6">
        <v>0</v>
      </c>
    </row>
    <row r="906" spans="1:6" x14ac:dyDescent="0.25">
      <c r="A906" t="s">
        <v>14</v>
      </c>
      <c r="B906" s="4">
        <v>32631</v>
      </c>
      <c r="C906" s="5">
        <f t="shared" si="14"/>
        <v>1989</v>
      </c>
      <c r="D906" s="5">
        <f t="shared" si="15"/>
        <v>5</v>
      </c>
      <c r="E906" s="4" t="s">
        <v>4</v>
      </c>
      <c r="F906" s="6">
        <v>0</v>
      </c>
    </row>
    <row r="907" spans="1:6" x14ac:dyDescent="0.25">
      <c r="A907" t="s">
        <v>14</v>
      </c>
      <c r="B907" s="4">
        <v>32631</v>
      </c>
      <c r="C907" s="5">
        <f t="shared" si="14"/>
        <v>1989</v>
      </c>
      <c r="D907" s="5">
        <f t="shared" si="15"/>
        <v>5</v>
      </c>
      <c r="E907" s="4" t="s">
        <v>37</v>
      </c>
      <c r="F907" s="6">
        <v>0</v>
      </c>
    </row>
    <row r="908" spans="1:6" x14ac:dyDescent="0.25">
      <c r="A908" t="s">
        <v>21</v>
      </c>
      <c r="B908" s="4">
        <v>32632</v>
      </c>
      <c r="C908" s="5">
        <f t="shared" si="14"/>
        <v>1989</v>
      </c>
      <c r="D908" s="5">
        <f t="shared" si="15"/>
        <v>5</v>
      </c>
      <c r="E908" s="4" t="s">
        <v>38</v>
      </c>
      <c r="F908" s="6">
        <v>0</v>
      </c>
    </row>
    <row r="909" spans="1:6" x14ac:dyDescent="0.25">
      <c r="A909" t="s">
        <v>14</v>
      </c>
      <c r="B909" s="4">
        <v>32632</v>
      </c>
      <c r="C909" s="5">
        <f t="shared" si="14"/>
        <v>1989</v>
      </c>
      <c r="D909" s="5">
        <f t="shared" si="15"/>
        <v>5</v>
      </c>
      <c r="E909" s="4" t="s">
        <v>38</v>
      </c>
      <c r="F909" s="6">
        <v>0</v>
      </c>
    </row>
    <row r="910" spans="1:6" x14ac:dyDescent="0.25">
      <c r="A910" t="s">
        <v>21</v>
      </c>
      <c r="B910" s="4">
        <v>32632</v>
      </c>
      <c r="C910" s="5">
        <f t="shared" si="14"/>
        <v>1989</v>
      </c>
      <c r="D910" s="5">
        <f t="shared" si="15"/>
        <v>5</v>
      </c>
      <c r="E910" s="4" t="s">
        <v>4</v>
      </c>
      <c r="F910" s="6">
        <v>520</v>
      </c>
    </row>
    <row r="911" spans="1:6" x14ac:dyDescent="0.25">
      <c r="A911" t="s">
        <v>14</v>
      </c>
      <c r="B911" s="4">
        <v>32632</v>
      </c>
      <c r="C911" s="5">
        <f t="shared" si="14"/>
        <v>1989</v>
      </c>
      <c r="D911" s="5">
        <f t="shared" si="15"/>
        <v>5</v>
      </c>
      <c r="E911" s="4" t="s">
        <v>4</v>
      </c>
      <c r="F911" s="6">
        <v>650</v>
      </c>
    </row>
    <row r="912" spans="1:6" x14ac:dyDescent="0.25">
      <c r="A912" t="s">
        <v>21</v>
      </c>
      <c r="B912" s="4">
        <v>32632</v>
      </c>
      <c r="C912" s="5">
        <f t="shared" si="14"/>
        <v>1989</v>
      </c>
      <c r="D912" s="5">
        <f t="shared" si="15"/>
        <v>5</v>
      </c>
      <c r="E912" s="4" t="s">
        <v>37</v>
      </c>
      <c r="F912" s="6">
        <v>4100</v>
      </c>
    </row>
    <row r="913" spans="1:6" x14ac:dyDescent="0.25">
      <c r="A913" t="s">
        <v>14</v>
      </c>
      <c r="B913" s="4">
        <v>32632</v>
      </c>
      <c r="C913" s="5">
        <f t="shared" si="14"/>
        <v>1989</v>
      </c>
      <c r="D913" s="5">
        <f t="shared" si="15"/>
        <v>5</v>
      </c>
      <c r="E913" s="4" t="s">
        <v>37</v>
      </c>
      <c r="F913" s="6">
        <v>3500</v>
      </c>
    </row>
    <row r="914" spans="1:6" x14ac:dyDescent="0.25">
      <c r="A914" t="s">
        <v>19</v>
      </c>
      <c r="B914" s="4">
        <v>32637</v>
      </c>
      <c r="C914" s="5">
        <f t="shared" si="14"/>
        <v>1989</v>
      </c>
      <c r="D914" s="5">
        <f t="shared" si="15"/>
        <v>5</v>
      </c>
      <c r="E914" s="4" t="s">
        <v>38</v>
      </c>
      <c r="F914" s="6">
        <v>0</v>
      </c>
    </row>
    <row r="915" spans="1:6" x14ac:dyDescent="0.25">
      <c r="A915" t="s">
        <v>22</v>
      </c>
      <c r="B915" s="4">
        <v>32637</v>
      </c>
      <c r="C915" s="5">
        <f t="shared" si="14"/>
        <v>1989</v>
      </c>
      <c r="D915" s="5">
        <f t="shared" si="15"/>
        <v>5</v>
      </c>
      <c r="E915" s="4" t="s">
        <v>38</v>
      </c>
      <c r="F915" s="6">
        <v>0</v>
      </c>
    </row>
    <row r="916" spans="1:6" x14ac:dyDescent="0.25">
      <c r="A916" t="s">
        <v>19</v>
      </c>
      <c r="B916" s="4">
        <v>32637</v>
      </c>
      <c r="C916" s="5">
        <f t="shared" si="14"/>
        <v>1989</v>
      </c>
      <c r="D916" s="5">
        <f t="shared" si="15"/>
        <v>5</v>
      </c>
      <c r="E916" s="4" t="s">
        <v>4</v>
      </c>
      <c r="F916" s="6">
        <v>1100</v>
      </c>
    </row>
    <row r="917" spans="1:6" x14ac:dyDescent="0.25">
      <c r="A917" t="s">
        <v>22</v>
      </c>
      <c r="B917" s="4">
        <v>32637</v>
      </c>
      <c r="C917" s="5">
        <f t="shared" si="14"/>
        <v>1989</v>
      </c>
      <c r="D917" s="5">
        <f t="shared" si="15"/>
        <v>5</v>
      </c>
      <c r="E917" s="4" t="s">
        <v>4</v>
      </c>
      <c r="F917" s="6">
        <v>0</v>
      </c>
    </row>
    <row r="918" spans="1:6" x14ac:dyDescent="0.25">
      <c r="A918" t="s">
        <v>19</v>
      </c>
      <c r="B918" s="4">
        <v>32637</v>
      </c>
      <c r="C918" s="5">
        <f t="shared" si="14"/>
        <v>1989</v>
      </c>
      <c r="D918" s="5">
        <f t="shared" si="15"/>
        <v>5</v>
      </c>
      <c r="E918" s="4" t="s">
        <v>37</v>
      </c>
      <c r="F918" s="6">
        <v>15200</v>
      </c>
    </row>
    <row r="919" spans="1:6" x14ac:dyDescent="0.25">
      <c r="A919" t="s">
        <v>22</v>
      </c>
      <c r="B919" s="4">
        <v>32637</v>
      </c>
      <c r="C919" s="5">
        <f t="shared" si="14"/>
        <v>1989</v>
      </c>
      <c r="D919" s="5">
        <f t="shared" si="15"/>
        <v>5</v>
      </c>
      <c r="E919" s="4" t="s">
        <v>37</v>
      </c>
      <c r="F919" s="6">
        <v>0</v>
      </c>
    </row>
    <row r="920" spans="1:6" x14ac:dyDescent="0.25">
      <c r="A920" t="s">
        <v>20</v>
      </c>
      <c r="B920" s="4">
        <v>32638</v>
      </c>
      <c r="C920" s="5">
        <f t="shared" si="14"/>
        <v>1989</v>
      </c>
      <c r="D920" s="5">
        <f t="shared" si="15"/>
        <v>5</v>
      </c>
      <c r="E920" s="4" t="s">
        <v>38</v>
      </c>
      <c r="F920" s="6">
        <v>6200</v>
      </c>
    </row>
    <row r="921" spans="1:6" x14ac:dyDescent="0.25">
      <c r="A921" t="s">
        <v>20</v>
      </c>
      <c r="B921" s="4">
        <v>32638</v>
      </c>
      <c r="C921" s="5">
        <f t="shared" si="14"/>
        <v>1989</v>
      </c>
      <c r="D921" s="5">
        <f t="shared" si="15"/>
        <v>5</v>
      </c>
      <c r="E921" s="4" t="s">
        <v>4</v>
      </c>
      <c r="F921" s="6">
        <v>3400</v>
      </c>
    </row>
    <row r="922" spans="1:6" x14ac:dyDescent="0.25">
      <c r="A922" t="s">
        <v>20</v>
      </c>
      <c r="B922" s="4">
        <v>32638</v>
      </c>
      <c r="C922" s="5">
        <f t="shared" si="14"/>
        <v>1989</v>
      </c>
      <c r="D922" s="5">
        <f t="shared" si="15"/>
        <v>5</v>
      </c>
      <c r="E922" s="4" t="s">
        <v>37</v>
      </c>
      <c r="F922" s="6">
        <v>2750</v>
      </c>
    </row>
    <row r="923" spans="1:6" x14ac:dyDescent="0.25">
      <c r="A923" t="s">
        <v>21</v>
      </c>
      <c r="B923" s="4">
        <v>32639</v>
      </c>
      <c r="C923" s="5">
        <f t="shared" si="14"/>
        <v>1989</v>
      </c>
      <c r="D923" s="5">
        <f t="shared" si="15"/>
        <v>5</v>
      </c>
      <c r="E923" s="4" t="s">
        <v>38</v>
      </c>
      <c r="F923" s="6">
        <v>0</v>
      </c>
    </row>
    <row r="924" spans="1:6" x14ac:dyDescent="0.25">
      <c r="A924" t="s">
        <v>21</v>
      </c>
      <c r="B924" s="4">
        <v>32639</v>
      </c>
      <c r="C924" s="5">
        <f t="shared" si="14"/>
        <v>1989</v>
      </c>
      <c r="D924" s="5">
        <f t="shared" si="15"/>
        <v>5</v>
      </c>
      <c r="E924" s="4" t="s">
        <v>4</v>
      </c>
      <c r="F924" s="6">
        <v>1820</v>
      </c>
    </row>
    <row r="925" spans="1:6" x14ac:dyDescent="0.25">
      <c r="A925" t="s">
        <v>21</v>
      </c>
      <c r="B925" s="4">
        <v>32639</v>
      </c>
      <c r="C925" s="5">
        <f t="shared" si="14"/>
        <v>1989</v>
      </c>
      <c r="D925" s="5">
        <f t="shared" si="15"/>
        <v>5</v>
      </c>
      <c r="E925" s="4" t="s">
        <v>37</v>
      </c>
      <c r="F925" s="6">
        <v>2625</v>
      </c>
    </row>
    <row r="926" spans="1:6" x14ac:dyDescent="0.25">
      <c r="A926" t="s">
        <v>19</v>
      </c>
      <c r="B926" s="4">
        <v>32643</v>
      </c>
      <c r="C926" s="5">
        <f t="shared" si="14"/>
        <v>1989</v>
      </c>
      <c r="D926" s="5">
        <f t="shared" si="15"/>
        <v>5</v>
      </c>
      <c r="E926" s="4" t="s">
        <v>38</v>
      </c>
      <c r="F926" s="6">
        <v>1200</v>
      </c>
    </row>
    <row r="927" spans="1:6" x14ac:dyDescent="0.25">
      <c r="A927" t="s">
        <v>19</v>
      </c>
      <c r="B927" s="4">
        <v>32643</v>
      </c>
      <c r="C927" s="5">
        <f t="shared" si="14"/>
        <v>1989</v>
      </c>
      <c r="D927" s="5">
        <f t="shared" si="15"/>
        <v>5</v>
      </c>
      <c r="E927" s="4" t="s">
        <v>4</v>
      </c>
      <c r="F927" s="6">
        <v>300</v>
      </c>
    </row>
    <row r="928" spans="1:6" x14ac:dyDescent="0.25">
      <c r="A928" t="s">
        <v>19</v>
      </c>
      <c r="B928" s="4">
        <v>32643</v>
      </c>
      <c r="C928" s="5">
        <f t="shared" si="14"/>
        <v>1989</v>
      </c>
      <c r="D928" s="5">
        <f t="shared" si="15"/>
        <v>5</v>
      </c>
      <c r="E928" s="4" t="s">
        <v>37</v>
      </c>
      <c r="F928" s="6">
        <v>17400</v>
      </c>
    </row>
    <row r="929" spans="1:6" x14ac:dyDescent="0.25">
      <c r="A929" t="s">
        <v>20</v>
      </c>
      <c r="B929" s="4">
        <v>32644</v>
      </c>
      <c r="C929" s="5">
        <f t="shared" si="14"/>
        <v>1989</v>
      </c>
      <c r="D929" s="5">
        <f t="shared" si="15"/>
        <v>5</v>
      </c>
      <c r="E929" s="4" t="s">
        <v>38</v>
      </c>
      <c r="F929" s="6">
        <v>700</v>
      </c>
    </row>
    <row r="930" spans="1:6" x14ac:dyDescent="0.25">
      <c r="A930" t="s">
        <v>20</v>
      </c>
      <c r="B930" s="4">
        <v>32644</v>
      </c>
      <c r="C930" s="5">
        <f t="shared" si="14"/>
        <v>1989</v>
      </c>
      <c r="D930" s="5">
        <f t="shared" si="15"/>
        <v>5</v>
      </c>
      <c r="E930" s="4" t="s">
        <v>4</v>
      </c>
      <c r="F930" s="6">
        <v>0</v>
      </c>
    </row>
    <row r="931" spans="1:6" x14ac:dyDescent="0.25">
      <c r="A931" t="s">
        <v>20</v>
      </c>
      <c r="B931" s="4">
        <v>32644</v>
      </c>
      <c r="C931" s="5">
        <f t="shared" si="14"/>
        <v>1989</v>
      </c>
      <c r="D931" s="5">
        <f t="shared" si="15"/>
        <v>5</v>
      </c>
      <c r="E931" s="4" t="s">
        <v>37</v>
      </c>
      <c r="F931" s="6">
        <v>3800</v>
      </c>
    </row>
    <row r="932" spans="1:6" x14ac:dyDescent="0.25">
      <c r="A932" t="s">
        <v>14</v>
      </c>
      <c r="B932" s="4">
        <v>32645</v>
      </c>
      <c r="C932" s="5">
        <f t="shared" si="14"/>
        <v>1989</v>
      </c>
      <c r="D932" s="5">
        <f t="shared" si="15"/>
        <v>5</v>
      </c>
      <c r="E932" s="4" t="s">
        <v>38</v>
      </c>
      <c r="F932" s="6">
        <v>0</v>
      </c>
    </row>
    <row r="933" spans="1:6" x14ac:dyDescent="0.25">
      <c r="A933" t="s">
        <v>14</v>
      </c>
      <c r="B933" s="4">
        <v>32645</v>
      </c>
      <c r="C933" s="5">
        <f t="shared" si="14"/>
        <v>1989</v>
      </c>
      <c r="D933" s="5">
        <f t="shared" si="15"/>
        <v>5</v>
      </c>
      <c r="E933" s="4" t="s">
        <v>4</v>
      </c>
      <c r="F933" s="6">
        <v>0</v>
      </c>
    </row>
    <row r="934" spans="1:6" x14ac:dyDescent="0.25">
      <c r="A934" t="s">
        <v>14</v>
      </c>
      <c r="B934" s="4">
        <v>32645</v>
      </c>
      <c r="C934" s="5">
        <f t="shared" si="14"/>
        <v>1989</v>
      </c>
      <c r="D934" s="5">
        <f t="shared" si="15"/>
        <v>5</v>
      </c>
      <c r="E934" s="4" t="s">
        <v>37</v>
      </c>
      <c r="F934" s="6">
        <v>7600</v>
      </c>
    </row>
    <row r="935" spans="1:6" x14ac:dyDescent="0.25">
      <c r="A935" t="s">
        <v>14</v>
      </c>
      <c r="B935" s="4">
        <v>32646</v>
      </c>
      <c r="C935" s="5">
        <f t="shared" si="14"/>
        <v>1989</v>
      </c>
      <c r="D935" s="5">
        <f t="shared" si="15"/>
        <v>5</v>
      </c>
      <c r="E935" s="4" t="s">
        <v>38</v>
      </c>
      <c r="F935" s="6">
        <v>0</v>
      </c>
    </row>
    <row r="936" spans="1:6" x14ac:dyDescent="0.25">
      <c r="A936" t="s">
        <v>14</v>
      </c>
      <c r="B936" s="4">
        <v>32646</v>
      </c>
      <c r="C936" s="5">
        <f t="shared" si="14"/>
        <v>1989</v>
      </c>
      <c r="D936" s="5">
        <f t="shared" si="15"/>
        <v>5</v>
      </c>
      <c r="E936" s="4" t="s">
        <v>4</v>
      </c>
      <c r="F936" s="6">
        <v>0</v>
      </c>
    </row>
    <row r="937" spans="1:6" x14ac:dyDescent="0.25">
      <c r="A937" t="s">
        <v>14</v>
      </c>
      <c r="B937" s="4">
        <v>32646</v>
      </c>
      <c r="C937" s="5">
        <f t="shared" si="14"/>
        <v>1989</v>
      </c>
      <c r="D937" s="5">
        <f t="shared" si="15"/>
        <v>5</v>
      </c>
      <c r="E937" s="4" t="s">
        <v>37</v>
      </c>
      <c r="F937" s="6">
        <v>1100</v>
      </c>
    </row>
    <row r="938" spans="1:6" x14ac:dyDescent="0.25">
      <c r="A938" t="s">
        <v>14</v>
      </c>
      <c r="B938" s="4">
        <v>32650</v>
      </c>
      <c r="C938" s="5">
        <f t="shared" si="14"/>
        <v>1989</v>
      </c>
      <c r="D938" s="5">
        <f t="shared" si="15"/>
        <v>5</v>
      </c>
      <c r="E938" s="4" t="s">
        <v>38</v>
      </c>
      <c r="F938" s="6">
        <v>150</v>
      </c>
    </row>
    <row r="939" spans="1:6" x14ac:dyDescent="0.25">
      <c r="A939" t="s">
        <v>14</v>
      </c>
      <c r="B939" s="4">
        <v>32650</v>
      </c>
      <c r="C939" s="5">
        <f t="shared" si="14"/>
        <v>1989</v>
      </c>
      <c r="D939" s="5">
        <f t="shared" si="15"/>
        <v>5</v>
      </c>
      <c r="E939" s="4" t="s">
        <v>4</v>
      </c>
      <c r="F939" s="6">
        <v>100</v>
      </c>
    </row>
    <row r="940" spans="1:6" x14ac:dyDescent="0.25">
      <c r="A940" t="s">
        <v>14</v>
      </c>
      <c r="B940" s="4">
        <v>32650</v>
      </c>
      <c r="C940" s="5">
        <f t="shared" si="14"/>
        <v>1989</v>
      </c>
      <c r="D940" s="5">
        <f t="shared" si="15"/>
        <v>5</v>
      </c>
      <c r="E940" s="4" t="s">
        <v>37</v>
      </c>
      <c r="F940" s="6">
        <v>3200</v>
      </c>
    </row>
    <row r="941" spans="1:6" x14ac:dyDescent="0.25">
      <c r="A941" t="s">
        <v>20</v>
      </c>
      <c r="B941" s="4">
        <v>32651</v>
      </c>
      <c r="C941" s="5">
        <f t="shared" si="14"/>
        <v>1989</v>
      </c>
      <c r="D941" s="5">
        <f t="shared" si="15"/>
        <v>5</v>
      </c>
      <c r="E941" s="4" t="s">
        <v>38</v>
      </c>
      <c r="F941" s="6">
        <v>0</v>
      </c>
    </row>
    <row r="942" spans="1:6" x14ac:dyDescent="0.25">
      <c r="A942" t="s">
        <v>20</v>
      </c>
      <c r="B942" s="4">
        <v>32651</v>
      </c>
      <c r="C942" s="5">
        <f t="shared" si="14"/>
        <v>1989</v>
      </c>
      <c r="D942" s="5">
        <f t="shared" si="15"/>
        <v>5</v>
      </c>
      <c r="E942" s="4" t="s">
        <v>4</v>
      </c>
      <c r="F942" s="6">
        <v>0</v>
      </c>
    </row>
    <row r="943" spans="1:6" x14ac:dyDescent="0.25">
      <c r="A943" t="s">
        <v>20</v>
      </c>
      <c r="B943" s="4">
        <v>32651</v>
      </c>
      <c r="C943" s="5">
        <f t="shared" si="14"/>
        <v>1989</v>
      </c>
      <c r="D943" s="5">
        <f t="shared" si="15"/>
        <v>5</v>
      </c>
      <c r="E943" s="4" t="s">
        <v>37</v>
      </c>
      <c r="F943" s="6">
        <v>900</v>
      </c>
    </row>
    <row r="944" spans="1:6" x14ac:dyDescent="0.25">
      <c r="A944" t="s">
        <v>19</v>
      </c>
      <c r="B944" s="4">
        <v>32652</v>
      </c>
      <c r="C944" s="5">
        <f t="shared" si="14"/>
        <v>1989</v>
      </c>
      <c r="D944" s="5">
        <f t="shared" si="15"/>
        <v>5</v>
      </c>
      <c r="E944" s="4" t="s">
        <v>38</v>
      </c>
      <c r="F944" s="6">
        <v>0</v>
      </c>
    </row>
    <row r="945" spans="1:6" x14ac:dyDescent="0.25">
      <c r="A945" t="s">
        <v>19</v>
      </c>
      <c r="B945" s="4">
        <v>32652</v>
      </c>
      <c r="C945" s="5">
        <f t="shared" si="14"/>
        <v>1989</v>
      </c>
      <c r="D945" s="5">
        <f t="shared" si="15"/>
        <v>5</v>
      </c>
      <c r="E945" s="4" t="s">
        <v>4</v>
      </c>
      <c r="F945" s="6">
        <v>0</v>
      </c>
    </row>
    <row r="946" spans="1:6" x14ac:dyDescent="0.25">
      <c r="A946" t="s">
        <v>19</v>
      </c>
      <c r="B946" s="4">
        <v>32652</v>
      </c>
      <c r="C946" s="5">
        <f t="shared" si="14"/>
        <v>1989</v>
      </c>
      <c r="D946" s="5">
        <f t="shared" si="15"/>
        <v>5</v>
      </c>
      <c r="E946" s="4" t="s">
        <v>37</v>
      </c>
      <c r="F946" s="6">
        <v>2100</v>
      </c>
    </row>
    <row r="947" spans="1:6" x14ac:dyDescent="0.25">
      <c r="A947" t="s">
        <v>20</v>
      </c>
      <c r="B947" s="4">
        <v>32658</v>
      </c>
      <c r="C947" s="5">
        <f t="shared" si="14"/>
        <v>1989</v>
      </c>
      <c r="D947" s="5">
        <f t="shared" si="15"/>
        <v>5</v>
      </c>
      <c r="E947" s="4" t="s">
        <v>38</v>
      </c>
      <c r="F947" s="6">
        <v>0</v>
      </c>
    </row>
    <row r="948" spans="1:6" x14ac:dyDescent="0.25">
      <c r="A948" t="s">
        <v>20</v>
      </c>
      <c r="B948" s="4">
        <v>32658</v>
      </c>
      <c r="C948" s="5">
        <f t="shared" si="14"/>
        <v>1989</v>
      </c>
      <c r="D948" s="5">
        <f t="shared" si="15"/>
        <v>5</v>
      </c>
      <c r="E948" s="4" t="s">
        <v>4</v>
      </c>
      <c r="F948" s="6">
        <v>0</v>
      </c>
    </row>
    <row r="949" spans="1:6" x14ac:dyDescent="0.25">
      <c r="A949" t="s">
        <v>20</v>
      </c>
      <c r="B949" s="4">
        <v>32658</v>
      </c>
      <c r="C949" s="5">
        <f t="shared" si="14"/>
        <v>1989</v>
      </c>
      <c r="D949" s="5">
        <f t="shared" si="15"/>
        <v>5</v>
      </c>
      <c r="E949" s="4" t="s">
        <v>37</v>
      </c>
      <c r="F949" s="6">
        <v>0</v>
      </c>
    </row>
    <row r="950" spans="1:6" x14ac:dyDescent="0.25">
      <c r="A950" t="s">
        <v>8</v>
      </c>
      <c r="B950" s="4">
        <v>32784</v>
      </c>
      <c r="C950" s="5">
        <f t="shared" si="14"/>
        <v>1989</v>
      </c>
      <c r="D950" s="5">
        <f t="shared" si="15"/>
        <v>10</v>
      </c>
      <c r="E950" s="4" t="s">
        <v>38</v>
      </c>
      <c r="F950" s="6">
        <v>14250</v>
      </c>
    </row>
    <row r="951" spans="1:6" x14ac:dyDescent="0.25">
      <c r="A951" t="s">
        <v>8</v>
      </c>
      <c r="B951" s="4">
        <v>32784</v>
      </c>
      <c r="C951" s="5">
        <f t="shared" si="14"/>
        <v>1989</v>
      </c>
      <c r="D951" s="5">
        <f t="shared" si="15"/>
        <v>10</v>
      </c>
      <c r="E951" s="4" t="s">
        <v>4</v>
      </c>
      <c r="F951" s="6">
        <v>0</v>
      </c>
    </row>
    <row r="952" spans="1:6" x14ac:dyDescent="0.25">
      <c r="A952" t="s">
        <v>8</v>
      </c>
      <c r="B952" s="4">
        <v>32784</v>
      </c>
      <c r="C952" s="5">
        <f t="shared" si="14"/>
        <v>1989</v>
      </c>
      <c r="D952" s="5">
        <f t="shared" si="15"/>
        <v>10</v>
      </c>
      <c r="E952" s="4" t="s">
        <v>37</v>
      </c>
      <c r="F952" s="6">
        <v>50</v>
      </c>
    </row>
    <row r="953" spans="1:6" x14ac:dyDescent="0.25">
      <c r="A953" t="s">
        <v>8</v>
      </c>
      <c r="B953" s="4">
        <v>32785</v>
      </c>
      <c r="C953" s="5">
        <f t="shared" si="14"/>
        <v>1989</v>
      </c>
      <c r="D953" s="5">
        <f t="shared" si="15"/>
        <v>10</v>
      </c>
      <c r="E953" s="4" t="s">
        <v>38</v>
      </c>
      <c r="F953" s="6">
        <v>15</v>
      </c>
    </row>
    <row r="954" spans="1:6" x14ac:dyDescent="0.25">
      <c r="A954" t="s">
        <v>8</v>
      </c>
      <c r="B954" s="4">
        <v>32785</v>
      </c>
      <c r="C954" s="5">
        <f t="shared" si="14"/>
        <v>1989</v>
      </c>
      <c r="D954" s="5">
        <f t="shared" si="15"/>
        <v>10</v>
      </c>
      <c r="E954" s="4" t="s">
        <v>4</v>
      </c>
      <c r="F954" s="6">
        <v>0</v>
      </c>
    </row>
    <row r="955" spans="1:6" x14ac:dyDescent="0.25">
      <c r="A955" t="s">
        <v>8</v>
      </c>
      <c r="B955" s="4">
        <v>32785</v>
      </c>
      <c r="C955" s="5">
        <f t="shared" si="14"/>
        <v>1989</v>
      </c>
      <c r="D955" s="5">
        <f t="shared" si="15"/>
        <v>10</v>
      </c>
      <c r="E955" s="4" t="s">
        <v>37</v>
      </c>
      <c r="F955" s="6">
        <v>52</v>
      </c>
    </row>
    <row r="956" spans="1:6" x14ac:dyDescent="0.25">
      <c r="A956" t="s">
        <v>8</v>
      </c>
      <c r="B956" s="4">
        <v>32786</v>
      </c>
      <c r="C956" s="5">
        <f t="shared" si="14"/>
        <v>1989</v>
      </c>
      <c r="D956" s="5">
        <f t="shared" si="15"/>
        <v>10</v>
      </c>
      <c r="E956" s="4" t="s">
        <v>38</v>
      </c>
      <c r="F956" s="6">
        <v>50</v>
      </c>
    </row>
    <row r="957" spans="1:6" x14ac:dyDescent="0.25">
      <c r="A957" t="s">
        <v>8</v>
      </c>
      <c r="B957" s="4">
        <v>32786</v>
      </c>
      <c r="C957" s="5">
        <f t="shared" si="14"/>
        <v>1989</v>
      </c>
      <c r="D957" s="5">
        <f t="shared" si="15"/>
        <v>10</v>
      </c>
      <c r="E957" s="4" t="s">
        <v>4</v>
      </c>
      <c r="F957" s="6">
        <v>0</v>
      </c>
    </row>
    <row r="958" spans="1:6" x14ac:dyDescent="0.25">
      <c r="A958" t="s">
        <v>8</v>
      </c>
      <c r="B958" s="4">
        <v>32786</v>
      </c>
      <c r="C958" s="5">
        <f t="shared" si="14"/>
        <v>1989</v>
      </c>
      <c r="D958" s="5">
        <f t="shared" si="15"/>
        <v>10</v>
      </c>
      <c r="E958" s="4" t="s">
        <v>37</v>
      </c>
      <c r="F958" s="6">
        <v>4500</v>
      </c>
    </row>
    <row r="959" spans="1:6" x14ac:dyDescent="0.25">
      <c r="A959" t="s">
        <v>8</v>
      </c>
      <c r="B959" s="4">
        <v>32790</v>
      </c>
      <c r="C959" s="5">
        <f t="shared" si="14"/>
        <v>1989</v>
      </c>
      <c r="D959" s="5">
        <f t="shared" si="15"/>
        <v>10</v>
      </c>
      <c r="E959" s="4" t="s">
        <v>38</v>
      </c>
      <c r="F959" s="6">
        <v>70</v>
      </c>
    </row>
    <row r="960" spans="1:6" x14ac:dyDescent="0.25">
      <c r="A960" t="s">
        <v>8</v>
      </c>
      <c r="B960" s="4">
        <v>32790</v>
      </c>
      <c r="C960" s="5">
        <f t="shared" si="14"/>
        <v>1989</v>
      </c>
      <c r="D960" s="5">
        <f t="shared" si="15"/>
        <v>10</v>
      </c>
      <c r="E960" s="4" t="s">
        <v>4</v>
      </c>
      <c r="F960" s="6">
        <v>0</v>
      </c>
    </row>
    <row r="961" spans="1:6" x14ac:dyDescent="0.25">
      <c r="A961" t="s">
        <v>8</v>
      </c>
      <c r="B961" s="4">
        <v>32790</v>
      </c>
      <c r="C961" s="5">
        <f t="shared" si="14"/>
        <v>1989</v>
      </c>
      <c r="D961" s="5">
        <f t="shared" si="15"/>
        <v>10</v>
      </c>
      <c r="E961" s="4" t="s">
        <v>37</v>
      </c>
      <c r="F961" s="6">
        <v>9500</v>
      </c>
    </row>
    <row r="962" spans="1:6" x14ac:dyDescent="0.25">
      <c r="A962" t="s">
        <v>20</v>
      </c>
      <c r="B962" s="4">
        <v>32793</v>
      </c>
      <c r="C962" s="5">
        <f t="shared" si="14"/>
        <v>1989</v>
      </c>
      <c r="D962" s="5">
        <f t="shared" si="15"/>
        <v>10</v>
      </c>
      <c r="E962" s="4" t="s">
        <v>38</v>
      </c>
      <c r="F962" s="6">
        <v>0</v>
      </c>
    </row>
    <row r="963" spans="1:6" x14ac:dyDescent="0.25">
      <c r="A963" t="s">
        <v>20</v>
      </c>
      <c r="B963" s="4">
        <v>32793</v>
      </c>
      <c r="C963" s="5">
        <f t="shared" ref="C963:C1026" si="16">YEAR(B963)</f>
        <v>1989</v>
      </c>
      <c r="D963" s="5">
        <f t="shared" ref="D963:D1026" si="17">MONTH(B963)</f>
        <v>10</v>
      </c>
      <c r="E963" s="4" t="s">
        <v>4</v>
      </c>
      <c r="F963" s="6">
        <v>174</v>
      </c>
    </row>
    <row r="964" spans="1:6" x14ac:dyDescent="0.25">
      <c r="A964" t="s">
        <v>20</v>
      </c>
      <c r="B964" s="4">
        <v>32793</v>
      </c>
      <c r="C964" s="5">
        <f t="shared" si="16"/>
        <v>1989</v>
      </c>
      <c r="D964" s="5">
        <f t="shared" si="17"/>
        <v>10</v>
      </c>
      <c r="E964" s="4" t="s">
        <v>37</v>
      </c>
      <c r="F964" s="6">
        <v>1236</v>
      </c>
    </row>
    <row r="965" spans="1:6" x14ac:dyDescent="0.25">
      <c r="A965" t="s">
        <v>20</v>
      </c>
      <c r="B965" s="4">
        <v>32794</v>
      </c>
      <c r="C965" s="5">
        <f t="shared" si="16"/>
        <v>1989</v>
      </c>
      <c r="D965" s="5">
        <f t="shared" si="17"/>
        <v>10</v>
      </c>
      <c r="E965" s="4" t="s">
        <v>38</v>
      </c>
      <c r="F965" s="6">
        <v>0</v>
      </c>
    </row>
    <row r="966" spans="1:6" x14ac:dyDescent="0.25">
      <c r="A966" t="s">
        <v>20</v>
      </c>
      <c r="B966" s="4">
        <v>32794</v>
      </c>
      <c r="C966" s="5">
        <f t="shared" si="16"/>
        <v>1989</v>
      </c>
      <c r="D966" s="5">
        <f t="shared" si="17"/>
        <v>10</v>
      </c>
      <c r="E966" s="4" t="s">
        <v>4</v>
      </c>
      <c r="F966" s="6">
        <v>389</v>
      </c>
    </row>
    <row r="967" spans="1:6" x14ac:dyDescent="0.25">
      <c r="A967" t="s">
        <v>20</v>
      </c>
      <c r="B967" s="4">
        <v>32794</v>
      </c>
      <c r="C967" s="5">
        <f t="shared" si="16"/>
        <v>1989</v>
      </c>
      <c r="D967" s="5">
        <f t="shared" si="17"/>
        <v>10</v>
      </c>
      <c r="E967" s="4" t="s">
        <v>37</v>
      </c>
      <c r="F967" s="6">
        <v>888</v>
      </c>
    </row>
    <row r="968" spans="1:6" x14ac:dyDescent="0.25">
      <c r="A968" t="s">
        <v>14</v>
      </c>
      <c r="B968" s="4">
        <v>32801</v>
      </c>
      <c r="C968" s="5">
        <f t="shared" si="16"/>
        <v>1989</v>
      </c>
      <c r="D968" s="5">
        <f t="shared" si="17"/>
        <v>10</v>
      </c>
      <c r="E968" s="4" t="s">
        <v>38</v>
      </c>
      <c r="F968" s="6">
        <v>0</v>
      </c>
    </row>
    <row r="969" spans="1:6" x14ac:dyDescent="0.25">
      <c r="A969" t="s">
        <v>14</v>
      </c>
      <c r="B969" s="4">
        <v>32801</v>
      </c>
      <c r="C969" s="5">
        <f t="shared" si="16"/>
        <v>1989</v>
      </c>
      <c r="D969" s="5">
        <f t="shared" si="17"/>
        <v>10</v>
      </c>
      <c r="E969" s="4" t="s">
        <v>4</v>
      </c>
      <c r="F969" s="6">
        <v>0</v>
      </c>
    </row>
    <row r="970" spans="1:6" x14ac:dyDescent="0.25">
      <c r="A970" t="s">
        <v>14</v>
      </c>
      <c r="B970" s="4">
        <v>32801</v>
      </c>
      <c r="C970" s="5">
        <f t="shared" si="16"/>
        <v>1989</v>
      </c>
      <c r="D970" s="5">
        <f t="shared" si="17"/>
        <v>10</v>
      </c>
      <c r="E970" s="4" t="s">
        <v>37</v>
      </c>
      <c r="F970" s="6">
        <v>0</v>
      </c>
    </row>
    <row r="971" spans="1:6" x14ac:dyDescent="0.25">
      <c r="A971" t="s">
        <v>22</v>
      </c>
      <c r="B971" s="4">
        <v>32807</v>
      </c>
      <c r="C971" s="5">
        <f t="shared" si="16"/>
        <v>1989</v>
      </c>
      <c r="D971" s="5">
        <f t="shared" si="17"/>
        <v>10</v>
      </c>
      <c r="E971" s="4" t="s">
        <v>38</v>
      </c>
      <c r="F971" s="6">
        <v>1700</v>
      </c>
    </row>
    <row r="972" spans="1:6" x14ac:dyDescent="0.25">
      <c r="A972" t="s">
        <v>22</v>
      </c>
      <c r="B972" s="4">
        <v>32807</v>
      </c>
      <c r="C972" s="5">
        <f t="shared" si="16"/>
        <v>1989</v>
      </c>
      <c r="D972" s="5">
        <f t="shared" si="17"/>
        <v>10</v>
      </c>
      <c r="E972" s="4" t="s">
        <v>4</v>
      </c>
      <c r="F972" s="6">
        <v>0</v>
      </c>
    </row>
    <row r="973" spans="1:6" x14ac:dyDescent="0.25">
      <c r="A973" t="s">
        <v>22</v>
      </c>
      <c r="B973" s="4">
        <v>32807</v>
      </c>
      <c r="C973" s="5">
        <f t="shared" si="16"/>
        <v>1989</v>
      </c>
      <c r="D973" s="5">
        <f t="shared" si="17"/>
        <v>10</v>
      </c>
      <c r="E973" s="4" t="s">
        <v>37</v>
      </c>
      <c r="F973" s="6">
        <v>0</v>
      </c>
    </row>
    <row r="974" spans="1:6" x14ac:dyDescent="0.25">
      <c r="A974" t="s">
        <v>22</v>
      </c>
      <c r="B974" s="4">
        <v>32808</v>
      </c>
      <c r="C974" s="5">
        <f t="shared" si="16"/>
        <v>1989</v>
      </c>
      <c r="D974" s="5">
        <f t="shared" si="17"/>
        <v>10</v>
      </c>
      <c r="E974" s="4" t="s">
        <v>38</v>
      </c>
      <c r="F974" s="6">
        <v>1340</v>
      </c>
    </row>
    <row r="975" spans="1:6" x14ac:dyDescent="0.25">
      <c r="A975" t="s">
        <v>22</v>
      </c>
      <c r="B975" s="4">
        <v>32808</v>
      </c>
      <c r="C975" s="5">
        <f t="shared" si="16"/>
        <v>1989</v>
      </c>
      <c r="D975" s="5">
        <f t="shared" si="17"/>
        <v>10</v>
      </c>
      <c r="E975" s="4" t="s">
        <v>4</v>
      </c>
      <c r="F975" s="6">
        <v>0</v>
      </c>
    </row>
    <row r="976" spans="1:6" x14ac:dyDescent="0.25">
      <c r="A976" t="s">
        <v>22</v>
      </c>
      <c r="B976" s="4">
        <v>32808</v>
      </c>
      <c r="C976" s="5">
        <f t="shared" si="16"/>
        <v>1989</v>
      </c>
      <c r="D976" s="5">
        <f t="shared" si="17"/>
        <v>10</v>
      </c>
      <c r="E976" s="4" t="s">
        <v>37</v>
      </c>
      <c r="F976" s="6">
        <v>0</v>
      </c>
    </row>
    <row r="977" spans="1:6" x14ac:dyDescent="0.25">
      <c r="A977" t="s">
        <v>20</v>
      </c>
      <c r="B977" s="4">
        <v>32813</v>
      </c>
      <c r="C977" s="5">
        <f t="shared" si="16"/>
        <v>1989</v>
      </c>
      <c r="D977" s="5">
        <f t="shared" si="17"/>
        <v>11</v>
      </c>
      <c r="E977" s="4" t="s">
        <v>38</v>
      </c>
      <c r="F977" s="6">
        <v>0</v>
      </c>
    </row>
    <row r="978" spans="1:6" x14ac:dyDescent="0.25">
      <c r="A978" t="s">
        <v>20</v>
      </c>
      <c r="B978" s="4">
        <v>32813</v>
      </c>
      <c r="C978" s="5">
        <f t="shared" si="16"/>
        <v>1989</v>
      </c>
      <c r="D978" s="5">
        <f t="shared" si="17"/>
        <v>11</v>
      </c>
      <c r="E978" s="4" t="s">
        <v>4</v>
      </c>
      <c r="F978" s="6">
        <v>45</v>
      </c>
    </row>
    <row r="979" spans="1:6" x14ac:dyDescent="0.25">
      <c r="A979" t="s">
        <v>20</v>
      </c>
      <c r="B979" s="4">
        <v>32813</v>
      </c>
      <c r="C979" s="5">
        <f t="shared" si="16"/>
        <v>1989</v>
      </c>
      <c r="D979" s="5">
        <f t="shared" si="17"/>
        <v>11</v>
      </c>
      <c r="E979" s="4" t="s">
        <v>37</v>
      </c>
      <c r="F979" s="6">
        <v>0</v>
      </c>
    </row>
    <row r="980" spans="1:6" x14ac:dyDescent="0.25">
      <c r="A980" t="s">
        <v>8</v>
      </c>
      <c r="B980" s="4">
        <v>32814</v>
      </c>
      <c r="C980" s="5">
        <f t="shared" si="16"/>
        <v>1989</v>
      </c>
      <c r="D980" s="5">
        <f t="shared" si="17"/>
        <v>11</v>
      </c>
      <c r="E980" s="4" t="s">
        <v>38</v>
      </c>
      <c r="F980" s="6">
        <v>2020</v>
      </c>
    </row>
    <row r="981" spans="1:6" x14ac:dyDescent="0.25">
      <c r="A981" t="s">
        <v>22</v>
      </c>
      <c r="B981" s="4">
        <v>32814</v>
      </c>
      <c r="C981" s="5">
        <f t="shared" si="16"/>
        <v>1989</v>
      </c>
      <c r="D981" s="5">
        <f t="shared" si="17"/>
        <v>11</v>
      </c>
      <c r="E981" s="4" t="s">
        <v>38</v>
      </c>
      <c r="F981" s="6">
        <v>0</v>
      </c>
    </row>
    <row r="982" spans="1:6" x14ac:dyDescent="0.25">
      <c r="A982" t="s">
        <v>8</v>
      </c>
      <c r="B982" s="4">
        <v>32814</v>
      </c>
      <c r="C982" s="5">
        <f t="shared" si="16"/>
        <v>1989</v>
      </c>
      <c r="D982" s="5">
        <f t="shared" si="17"/>
        <v>11</v>
      </c>
      <c r="E982" s="4" t="s">
        <v>4</v>
      </c>
      <c r="F982" s="6">
        <v>0</v>
      </c>
    </row>
    <row r="983" spans="1:6" x14ac:dyDescent="0.25">
      <c r="A983" t="s">
        <v>22</v>
      </c>
      <c r="B983" s="4">
        <v>32814</v>
      </c>
      <c r="C983" s="5">
        <f t="shared" si="16"/>
        <v>1989</v>
      </c>
      <c r="D983" s="5">
        <f t="shared" si="17"/>
        <v>11</v>
      </c>
      <c r="E983" s="4" t="s">
        <v>4</v>
      </c>
      <c r="F983" s="6">
        <v>30</v>
      </c>
    </row>
    <row r="984" spans="1:6" x14ac:dyDescent="0.25">
      <c r="A984" t="s">
        <v>8</v>
      </c>
      <c r="B984" s="4">
        <v>32814</v>
      </c>
      <c r="C984" s="5">
        <f t="shared" si="16"/>
        <v>1989</v>
      </c>
      <c r="D984" s="5">
        <f t="shared" si="17"/>
        <v>11</v>
      </c>
      <c r="E984" s="4" t="s">
        <v>37</v>
      </c>
      <c r="F984" s="6">
        <v>47000</v>
      </c>
    </row>
    <row r="985" spans="1:6" x14ac:dyDescent="0.25">
      <c r="A985" t="s">
        <v>22</v>
      </c>
      <c r="B985" s="4">
        <v>32814</v>
      </c>
      <c r="C985" s="5">
        <f t="shared" si="16"/>
        <v>1989</v>
      </c>
      <c r="D985" s="5">
        <f t="shared" si="17"/>
        <v>11</v>
      </c>
      <c r="E985" s="4" t="s">
        <v>37</v>
      </c>
      <c r="F985" s="6">
        <v>0</v>
      </c>
    </row>
    <row r="986" spans="1:6" x14ac:dyDescent="0.25">
      <c r="A986" t="s">
        <v>8</v>
      </c>
      <c r="B986" s="4">
        <v>32815</v>
      </c>
      <c r="C986" s="5">
        <f t="shared" si="16"/>
        <v>1989</v>
      </c>
      <c r="D986" s="5">
        <f t="shared" si="17"/>
        <v>11</v>
      </c>
      <c r="E986" s="4" t="s">
        <v>38</v>
      </c>
      <c r="F986" s="6">
        <v>25</v>
      </c>
    </row>
    <row r="987" spans="1:6" x14ac:dyDescent="0.25">
      <c r="A987" t="s">
        <v>22</v>
      </c>
      <c r="B987" s="4">
        <v>32815</v>
      </c>
      <c r="C987" s="5">
        <f t="shared" si="16"/>
        <v>1989</v>
      </c>
      <c r="D987" s="5">
        <f t="shared" si="17"/>
        <v>11</v>
      </c>
      <c r="E987" s="4" t="s">
        <v>38</v>
      </c>
      <c r="F987" s="6">
        <v>0</v>
      </c>
    </row>
    <row r="988" spans="1:6" x14ac:dyDescent="0.25">
      <c r="A988" t="s">
        <v>8</v>
      </c>
      <c r="B988" s="4">
        <v>32815</v>
      </c>
      <c r="C988" s="5">
        <f t="shared" si="16"/>
        <v>1989</v>
      </c>
      <c r="D988" s="5">
        <f t="shared" si="17"/>
        <v>11</v>
      </c>
      <c r="E988" s="4" t="s">
        <v>4</v>
      </c>
      <c r="F988" s="6">
        <v>0</v>
      </c>
    </row>
    <row r="989" spans="1:6" x14ac:dyDescent="0.25">
      <c r="A989" t="s">
        <v>22</v>
      </c>
      <c r="B989" s="4">
        <v>32815</v>
      </c>
      <c r="C989" s="5">
        <f t="shared" si="16"/>
        <v>1989</v>
      </c>
      <c r="D989" s="5">
        <f t="shared" si="17"/>
        <v>11</v>
      </c>
      <c r="E989" s="4" t="s">
        <v>4</v>
      </c>
      <c r="F989" s="6">
        <v>40</v>
      </c>
    </row>
    <row r="990" spans="1:6" x14ac:dyDescent="0.25">
      <c r="A990" t="s">
        <v>8</v>
      </c>
      <c r="B990" s="4">
        <v>32815</v>
      </c>
      <c r="C990" s="5">
        <f t="shared" si="16"/>
        <v>1989</v>
      </c>
      <c r="D990" s="5">
        <f t="shared" si="17"/>
        <v>11</v>
      </c>
      <c r="E990" s="4" t="s">
        <v>37</v>
      </c>
      <c r="F990" s="6">
        <v>17000</v>
      </c>
    </row>
    <row r="991" spans="1:6" x14ac:dyDescent="0.25">
      <c r="A991" t="s">
        <v>22</v>
      </c>
      <c r="B991" s="4">
        <v>32815</v>
      </c>
      <c r="C991" s="5">
        <f t="shared" si="16"/>
        <v>1989</v>
      </c>
      <c r="D991" s="5">
        <f t="shared" si="17"/>
        <v>11</v>
      </c>
      <c r="E991" s="4" t="s">
        <v>37</v>
      </c>
      <c r="F991" s="6">
        <v>0</v>
      </c>
    </row>
    <row r="992" spans="1:6" x14ac:dyDescent="0.25">
      <c r="A992" t="s">
        <v>17</v>
      </c>
      <c r="B992" s="4">
        <v>32868</v>
      </c>
      <c r="C992" s="5">
        <f t="shared" si="16"/>
        <v>1989</v>
      </c>
      <c r="D992" s="5">
        <f t="shared" si="17"/>
        <v>12</v>
      </c>
      <c r="E992" s="4" t="s">
        <v>38</v>
      </c>
      <c r="F992" s="6">
        <v>7300</v>
      </c>
    </row>
    <row r="993" spans="1:6" x14ac:dyDescent="0.25">
      <c r="A993" t="s">
        <v>17</v>
      </c>
      <c r="B993" s="4">
        <v>32868</v>
      </c>
      <c r="C993" s="5">
        <f t="shared" si="16"/>
        <v>1989</v>
      </c>
      <c r="D993" s="5">
        <f t="shared" si="17"/>
        <v>12</v>
      </c>
      <c r="E993" s="4" t="s">
        <v>4</v>
      </c>
      <c r="F993" s="6">
        <v>0</v>
      </c>
    </row>
    <row r="994" spans="1:6" x14ac:dyDescent="0.25">
      <c r="A994" t="s">
        <v>17</v>
      </c>
      <c r="B994" s="4">
        <v>32868</v>
      </c>
      <c r="C994" s="5">
        <f t="shared" si="16"/>
        <v>1989</v>
      </c>
      <c r="D994" s="5">
        <f t="shared" si="17"/>
        <v>12</v>
      </c>
      <c r="E994" s="4" t="s">
        <v>37</v>
      </c>
      <c r="F994" s="6">
        <v>990</v>
      </c>
    </row>
    <row r="995" spans="1:6" x14ac:dyDescent="0.25">
      <c r="A995" t="s">
        <v>17</v>
      </c>
      <c r="B995" s="4">
        <v>32869</v>
      </c>
      <c r="C995" s="5">
        <f t="shared" si="16"/>
        <v>1989</v>
      </c>
      <c r="D995" s="5">
        <f t="shared" si="17"/>
        <v>12</v>
      </c>
      <c r="E995" s="4" t="s">
        <v>38</v>
      </c>
      <c r="F995" s="6">
        <v>5100</v>
      </c>
    </row>
    <row r="996" spans="1:6" x14ac:dyDescent="0.25">
      <c r="A996" t="s">
        <v>17</v>
      </c>
      <c r="B996" s="4">
        <v>32869</v>
      </c>
      <c r="C996" s="5">
        <f t="shared" si="16"/>
        <v>1989</v>
      </c>
      <c r="D996" s="5">
        <f t="shared" si="17"/>
        <v>12</v>
      </c>
      <c r="E996" s="4" t="s">
        <v>4</v>
      </c>
      <c r="F996" s="6">
        <v>0</v>
      </c>
    </row>
    <row r="997" spans="1:6" x14ac:dyDescent="0.25">
      <c r="A997" t="s">
        <v>17</v>
      </c>
      <c r="B997" s="4">
        <v>32869</v>
      </c>
      <c r="C997" s="5">
        <f t="shared" si="16"/>
        <v>1989</v>
      </c>
      <c r="D997" s="5">
        <f t="shared" si="17"/>
        <v>12</v>
      </c>
      <c r="E997" s="4" t="s">
        <v>37</v>
      </c>
      <c r="F997" s="6">
        <v>1200</v>
      </c>
    </row>
    <row r="998" spans="1:6" x14ac:dyDescent="0.25">
      <c r="A998" t="s">
        <v>14</v>
      </c>
      <c r="B998" s="4">
        <v>32881</v>
      </c>
      <c r="C998" s="5">
        <f t="shared" si="16"/>
        <v>1990</v>
      </c>
      <c r="D998" s="5">
        <f t="shared" si="17"/>
        <v>1</v>
      </c>
      <c r="E998" s="4" t="s">
        <v>38</v>
      </c>
      <c r="F998" s="6">
        <v>313</v>
      </c>
    </row>
    <row r="999" spans="1:6" x14ac:dyDescent="0.25">
      <c r="A999" t="s">
        <v>14</v>
      </c>
      <c r="B999" s="4">
        <v>32881</v>
      </c>
      <c r="C999" s="5">
        <f t="shared" si="16"/>
        <v>1990</v>
      </c>
      <c r="D999" s="5">
        <f t="shared" si="17"/>
        <v>1</v>
      </c>
      <c r="E999" s="4" t="s">
        <v>4</v>
      </c>
      <c r="F999" s="6">
        <v>749</v>
      </c>
    </row>
    <row r="1000" spans="1:6" x14ac:dyDescent="0.25">
      <c r="A1000" t="s">
        <v>14</v>
      </c>
      <c r="B1000" s="4">
        <v>32881</v>
      </c>
      <c r="C1000" s="5">
        <f t="shared" si="16"/>
        <v>1990</v>
      </c>
      <c r="D1000" s="5">
        <f t="shared" si="17"/>
        <v>1</v>
      </c>
      <c r="E1000" s="4" t="s">
        <v>37</v>
      </c>
      <c r="F1000" s="6">
        <v>3050</v>
      </c>
    </row>
    <row r="1001" spans="1:6" x14ac:dyDescent="0.25">
      <c r="A1001" t="s">
        <v>22</v>
      </c>
      <c r="B1001" s="4">
        <v>32899</v>
      </c>
      <c r="C1001" s="5">
        <f t="shared" si="16"/>
        <v>1990</v>
      </c>
      <c r="D1001" s="5">
        <f t="shared" si="17"/>
        <v>1</v>
      </c>
      <c r="E1001" s="4" t="s">
        <v>38</v>
      </c>
      <c r="F1001" s="6">
        <v>21705</v>
      </c>
    </row>
    <row r="1002" spans="1:6" x14ac:dyDescent="0.25">
      <c r="A1002" t="s">
        <v>22</v>
      </c>
      <c r="B1002" s="4">
        <v>32899</v>
      </c>
      <c r="C1002" s="5">
        <f t="shared" si="16"/>
        <v>1990</v>
      </c>
      <c r="D1002" s="5">
        <f t="shared" si="17"/>
        <v>1</v>
      </c>
      <c r="E1002" s="4" t="s">
        <v>4</v>
      </c>
      <c r="F1002" s="6">
        <v>450</v>
      </c>
    </row>
    <row r="1003" spans="1:6" x14ac:dyDescent="0.25">
      <c r="A1003" t="s">
        <v>22</v>
      </c>
      <c r="B1003" s="4">
        <v>32899</v>
      </c>
      <c r="C1003" s="5">
        <f t="shared" si="16"/>
        <v>1990</v>
      </c>
      <c r="D1003" s="5">
        <f t="shared" si="17"/>
        <v>1</v>
      </c>
      <c r="E1003" s="4" t="s">
        <v>37</v>
      </c>
      <c r="F1003" s="6">
        <v>13600</v>
      </c>
    </row>
    <row r="1004" spans="1:6" x14ac:dyDescent="0.25">
      <c r="A1004" t="s">
        <v>22</v>
      </c>
      <c r="B1004" s="4">
        <v>32905</v>
      </c>
      <c r="C1004" s="5">
        <f t="shared" si="16"/>
        <v>1990</v>
      </c>
      <c r="D1004" s="5">
        <f t="shared" si="17"/>
        <v>2</v>
      </c>
      <c r="E1004" s="4" t="s">
        <v>38</v>
      </c>
      <c r="F1004" s="6">
        <v>15510</v>
      </c>
    </row>
    <row r="1005" spans="1:6" x14ac:dyDescent="0.25">
      <c r="A1005" t="s">
        <v>22</v>
      </c>
      <c r="B1005" s="4">
        <v>32905</v>
      </c>
      <c r="C1005" s="5">
        <f t="shared" si="16"/>
        <v>1990</v>
      </c>
      <c r="D1005" s="5">
        <f t="shared" si="17"/>
        <v>2</v>
      </c>
      <c r="E1005" s="4" t="s">
        <v>4</v>
      </c>
      <c r="F1005" s="6">
        <v>0</v>
      </c>
    </row>
    <row r="1006" spans="1:6" x14ac:dyDescent="0.25">
      <c r="A1006" t="s">
        <v>22</v>
      </c>
      <c r="B1006" s="4">
        <v>32905</v>
      </c>
      <c r="C1006" s="5">
        <f t="shared" si="16"/>
        <v>1990</v>
      </c>
      <c r="D1006" s="5">
        <f t="shared" si="17"/>
        <v>2</v>
      </c>
      <c r="E1006" s="4" t="s">
        <v>37</v>
      </c>
      <c r="F1006" s="6">
        <v>9920</v>
      </c>
    </row>
    <row r="1007" spans="1:6" x14ac:dyDescent="0.25">
      <c r="A1007" t="s">
        <v>11</v>
      </c>
      <c r="B1007" s="4">
        <v>32966</v>
      </c>
      <c r="C1007" s="5">
        <f t="shared" si="16"/>
        <v>1990</v>
      </c>
      <c r="D1007" s="5">
        <f t="shared" si="17"/>
        <v>4</v>
      </c>
      <c r="E1007" s="4" t="s">
        <v>38</v>
      </c>
      <c r="F1007" s="6">
        <v>5</v>
      </c>
    </row>
    <row r="1008" spans="1:6" x14ac:dyDescent="0.25">
      <c r="A1008" t="s">
        <v>11</v>
      </c>
      <c r="B1008" s="4">
        <v>32966</v>
      </c>
      <c r="C1008" s="5">
        <f t="shared" si="16"/>
        <v>1990</v>
      </c>
      <c r="D1008" s="5">
        <f t="shared" si="17"/>
        <v>4</v>
      </c>
      <c r="E1008" s="4" t="s">
        <v>4</v>
      </c>
      <c r="F1008" s="6">
        <v>0</v>
      </c>
    </row>
    <row r="1009" spans="1:6" x14ac:dyDescent="0.25">
      <c r="A1009" t="s">
        <v>11</v>
      </c>
      <c r="B1009" s="4">
        <v>32966</v>
      </c>
      <c r="C1009" s="5">
        <f t="shared" si="16"/>
        <v>1990</v>
      </c>
      <c r="D1009" s="5">
        <f t="shared" si="17"/>
        <v>4</v>
      </c>
      <c r="E1009" s="4" t="s">
        <v>37</v>
      </c>
      <c r="F1009" s="6">
        <v>3600</v>
      </c>
    </row>
    <row r="1010" spans="1:6" x14ac:dyDescent="0.25">
      <c r="A1010" t="s">
        <v>11</v>
      </c>
      <c r="B1010" s="4">
        <v>32967</v>
      </c>
      <c r="C1010" s="5">
        <f t="shared" si="16"/>
        <v>1990</v>
      </c>
      <c r="D1010" s="5">
        <f t="shared" si="17"/>
        <v>4</v>
      </c>
      <c r="E1010" s="4" t="s">
        <v>38</v>
      </c>
      <c r="F1010" s="6">
        <v>0</v>
      </c>
    </row>
    <row r="1011" spans="1:6" x14ac:dyDescent="0.25">
      <c r="A1011" t="s">
        <v>11</v>
      </c>
      <c r="B1011" s="4">
        <v>32967</v>
      </c>
      <c r="C1011" s="5">
        <f t="shared" si="16"/>
        <v>1990</v>
      </c>
      <c r="D1011" s="5">
        <f t="shared" si="17"/>
        <v>4</v>
      </c>
      <c r="E1011" s="4" t="s">
        <v>4</v>
      </c>
      <c r="F1011" s="6">
        <v>0</v>
      </c>
    </row>
    <row r="1012" spans="1:6" x14ac:dyDescent="0.25">
      <c r="A1012" t="s">
        <v>11</v>
      </c>
      <c r="B1012" s="4">
        <v>32967</v>
      </c>
      <c r="C1012" s="5">
        <f t="shared" si="16"/>
        <v>1990</v>
      </c>
      <c r="D1012" s="5">
        <f t="shared" si="17"/>
        <v>4</v>
      </c>
      <c r="E1012" s="4" t="s">
        <v>37</v>
      </c>
      <c r="F1012" s="6">
        <v>6400</v>
      </c>
    </row>
    <row r="1013" spans="1:6" x14ac:dyDescent="0.25">
      <c r="A1013" t="s">
        <v>20</v>
      </c>
      <c r="B1013" s="4">
        <v>32975</v>
      </c>
      <c r="C1013" s="5">
        <f t="shared" si="16"/>
        <v>1990</v>
      </c>
      <c r="D1013" s="5">
        <f t="shared" si="17"/>
        <v>4</v>
      </c>
      <c r="E1013" s="4" t="s">
        <v>38</v>
      </c>
      <c r="F1013" s="6">
        <v>0</v>
      </c>
    </row>
    <row r="1014" spans="1:6" x14ac:dyDescent="0.25">
      <c r="A1014" t="s">
        <v>20</v>
      </c>
      <c r="B1014" s="4">
        <v>32975</v>
      </c>
      <c r="C1014" s="5">
        <f t="shared" si="16"/>
        <v>1990</v>
      </c>
      <c r="D1014" s="5">
        <f t="shared" si="17"/>
        <v>4</v>
      </c>
      <c r="E1014" s="4" t="s">
        <v>4</v>
      </c>
      <c r="F1014" s="6">
        <v>0</v>
      </c>
    </row>
    <row r="1015" spans="1:6" x14ac:dyDescent="0.25">
      <c r="A1015" t="s">
        <v>20</v>
      </c>
      <c r="B1015" s="4">
        <v>32975</v>
      </c>
      <c r="C1015" s="5">
        <f t="shared" si="16"/>
        <v>1990</v>
      </c>
      <c r="D1015" s="5">
        <f t="shared" si="17"/>
        <v>4</v>
      </c>
      <c r="E1015" s="4" t="s">
        <v>37</v>
      </c>
      <c r="F1015" s="6">
        <v>10380</v>
      </c>
    </row>
    <row r="1016" spans="1:6" x14ac:dyDescent="0.25">
      <c r="A1016" t="s">
        <v>20</v>
      </c>
      <c r="B1016" s="4">
        <v>32977</v>
      </c>
      <c r="C1016" s="5">
        <f t="shared" si="16"/>
        <v>1990</v>
      </c>
      <c r="D1016" s="5">
        <f t="shared" si="17"/>
        <v>4</v>
      </c>
      <c r="E1016" s="4" t="s">
        <v>38</v>
      </c>
      <c r="F1016" s="6">
        <v>0</v>
      </c>
    </row>
    <row r="1017" spans="1:6" x14ac:dyDescent="0.25">
      <c r="A1017" t="s">
        <v>20</v>
      </c>
      <c r="B1017" s="4">
        <v>32977</v>
      </c>
      <c r="C1017" s="5">
        <f t="shared" si="16"/>
        <v>1990</v>
      </c>
      <c r="D1017" s="5">
        <f t="shared" si="17"/>
        <v>4</v>
      </c>
      <c r="E1017" s="4" t="s">
        <v>4</v>
      </c>
      <c r="F1017" s="6">
        <v>94</v>
      </c>
    </row>
    <row r="1018" spans="1:6" x14ac:dyDescent="0.25">
      <c r="A1018" t="s">
        <v>20</v>
      </c>
      <c r="B1018" s="4">
        <v>32977</v>
      </c>
      <c r="C1018" s="5">
        <f t="shared" si="16"/>
        <v>1990</v>
      </c>
      <c r="D1018" s="5">
        <f t="shared" si="17"/>
        <v>4</v>
      </c>
      <c r="E1018" s="4" t="s">
        <v>37</v>
      </c>
      <c r="F1018" s="6">
        <v>10125</v>
      </c>
    </row>
    <row r="1019" spans="1:6" x14ac:dyDescent="0.25">
      <c r="A1019" t="s">
        <v>20</v>
      </c>
      <c r="B1019" s="4">
        <v>32981</v>
      </c>
      <c r="C1019" s="5">
        <f t="shared" si="16"/>
        <v>1990</v>
      </c>
      <c r="D1019" s="5">
        <f t="shared" si="17"/>
        <v>4</v>
      </c>
      <c r="E1019" s="4" t="s">
        <v>38</v>
      </c>
      <c r="F1019" s="6">
        <v>0</v>
      </c>
    </row>
    <row r="1020" spans="1:6" x14ac:dyDescent="0.25">
      <c r="A1020" t="s">
        <v>20</v>
      </c>
      <c r="B1020" s="4">
        <v>32981</v>
      </c>
      <c r="C1020" s="5">
        <f t="shared" si="16"/>
        <v>1990</v>
      </c>
      <c r="D1020" s="5">
        <f t="shared" si="17"/>
        <v>4</v>
      </c>
      <c r="E1020" s="4" t="s">
        <v>4</v>
      </c>
      <c r="F1020" s="6">
        <v>60</v>
      </c>
    </row>
    <row r="1021" spans="1:6" x14ac:dyDescent="0.25">
      <c r="A1021" t="s">
        <v>20</v>
      </c>
      <c r="B1021" s="4">
        <v>32981</v>
      </c>
      <c r="C1021" s="5">
        <f t="shared" si="16"/>
        <v>1990</v>
      </c>
      <c r="D1021" s="5">
        <f t="shared" si="17"/>
        <v>4</v>
      </c>
      <c r="E1021" s="4" t="s">
        <v>37</v>
      </c>
      <c r="F1021" s="6">
        <v>480</v>
      </c>
    </row>
    <row r="1022" spans="1:6" x14ac:dyDescent="0.25">
      <c r="A1022" t="s">
        <v>19</v>
      </c>
      <c r="B1022" s="4">
        <v>32984</v>
      </c>
      <c r="C1022" s="5">
        <f t="shared" si="16"/>
        <v>1990</v>
      </c>
      <c r="D1022" s="5">
        <f t="shared" si="17"/>
        <v>4</v>
      </c>
      <c r="E1022" s="4" t="s">
        <v>38</v>
      </c>
      <c r="F1022" s="6">
        <v>1200</v>
      </c>
    </row>
    <row r="1023" spans="1:6" x14ac:dyDescent="0.25">
      <c r="A1023" t="s">
        <v>19</v>
      </c>
      <c r="B1023" s="4">
        <v>32984</v>
      </c>
      <c r="C1023" s="5">
        <f t="shared" si="16"/>
        <v>1990</v>
      </c>
      <c r="D1023" s="5">
        <f t="shared" si="17"/>
        <v>4</v>
      </c>
      <c r="E1023" s="4" t="s">
        <v>4</v>
      </c>
      <c r="F1023" s="6">
        <v>350</v>
      </c>
    </row>
    <row r="1024" spans="1:6" x14ac:dyDescent="0.25">
      <c r="A1024" t="s">
        <v>19</v>
      </c>
      <c r="B1024" s="4">
        <v>32984</v>
      </c>
      <c r="C1024" s="5">
        <f t="shared" si="16"/>
        <v>1990</v>
      </c>
      <c r="D1024" s="5">
        <f t="shared" si="17"/>
        <v>4</v>
      </c>
      <c r="E1024" s="4" t="s">
        <v>37</v>
      </c>
      <c r="F1024" s="6">
        <v>14520</v>
      </c>
    </row>
    <row r="1025" spans="1:6" x14ac:dyDescent="0.25">
      <c r="A1025" t="s">
        <v>19</v>
      </c>
      <c r="B1025" s="4">
        <v>32985</v>
      </c>
      <c r="C1025" s="5">
        <f t="shared" si="16"/>
        <v>1990</v>
      </c>
      <c r="D1025" s="5">
        <f t="shared" si="17"/>
        <v>4</v>
      </c>
      <c r="E1025" s="4" t="s">
        <v>38</v>
      </c>
      <c r="F1025" s="6">
        <v>0</v>
      </c>
    </row>
    <row r="1026" spans="1:6" x14ac:dyDescent="0.25">
      <c r="A1026" t="s">
        <v>19</v>
      </c>
      <c r="B1026" s="4">
        <v>32985</v>
      </c>
      <c r="C1026" s="5">
        <f t="shared" si="16"/>
        <v>1990</v>
      </c>
      <c r="D1026" s="5">
        <f t="shared" si="17"/>
        <v>4</v>
      </c>
      <c r="E1026" s="4" t="s">
        <v>4</v>
      </c>
      <c r="F1026" s="6">
        <v>590</v>
      </c>
    </row>
    <row r="1027" spans="1:6" x14ac:dyDescent="0.25">
      <c r="A1027" t="s">
        <v>19</v>
      </c>
      <c r="B1027" s="4">
        <v>32985</v>
      </c>
      <c r="C1027" s="5">
        <f t="shared" ref="C1027:C1090" si="18">YEAR(B1027)</f>
        <v>1990</v>
      </c>
      <c r="D1027" s="5">
        <f t="shared" ref="D1027:D1090" si="19">MONTH(B1027)</f>
        <v>4</v>
      </c>
      <c r="E1027" s="4" t="s">
        <v>37</v>
      </c>
      <c r="F1027" s="6">
        <v>15320</v>
      </c>
    </row>
    <row r="1028" spans="1:6" x14ac:dyDescent="0.25">
      <c r="A1028" t="s">
        <v>19</v>
      </c>
      <c r="B1028" s="4">
        <v>32988</v>
      </c>
      <c r="C1028" s="5">
        <f t="shared" si="18"/>
        <v>1990</v>
      </c>
      <c r="D1028" s="5">
        <f t="shared" si="19"/>
        <v>4</v>
      </c>
      <c r="E1028" s="4" t="s">
        <v>38</v>
      </c>
      <c r="F1028" s="6">
        <v>0</v>
      </c>
    </row>
    <row r="1029" spans="1:6" x14ac:dyDescent="0.25">
      <c r="A1029" t="s">
        <v>19</v>
      </c>
      <c r="B1029" s="4">
        <v>32988</v>
      </c>
      <c r="C1029" s="5">
        <f t="shared" si="18"/>
        <v>1990</v>
      </c>
      <c r="D1029" s="5">
        <f t="shared" si="19"/>
        <v>4</v>
      </c>
      <c r="E1029" s="4" t="s">
        <v>4</v>
      </c>
      <c r="F1029" s="6">
        <v>450</v>
      </c>
    </row>
    <row r="1030" spans="1:6" x14ac:dyDescent="0.25">
      <c r="A1030" t="s">
        <v>19</v>
      </c>
      <c r="B1030" s="4">
        <v>32988</v>
      </c>
      <c r="C1030" s="5">
        <f t="shared" si="18"/>
        <v>1990</v>
      </c>
      <c r="D1030" s="5">
        <f t="shared" si="19"/>
        <v>4</v>
      </c>
      <c r="E1030" s="4" t="s">
        <v>37</v>
      </c>
      <c r="F1030" s="6">
        <v>11650</v>
      </c>
    </row>
    <row r="1031" spans="1:6" x14ac:dyDescent="0.25">
      <c r="A1031" t="s">
        <v>22</v>
      </c>
      <c r="B1031" s="4">
        <v>32990</v>
      </c>
      <c r="C1031" s="5">
        <f t="shared" si="18"/>
        <v>1990</v>
      </c>
      <c r="D1031" s="5">
        <f t="shared" si="19"/>
        <v>4</v>
      </c>
      <c r="E1031" s="4" t="s">
        <v>38</v>
      </c>
      <c r="F1031" s="6">
        <v>0</v>
      </c>
    </row>
    <row r="1032" spans="1:6" x14ac:dyDescent="0.25">
      <c r="A1032" t="s">
        <v>22</v>
      </c>
      <c r="B1032" s="4">
        <v>32990</v>
      </c>
      <c r="C1032" s="5">
        <f t="shared" si="18"/>
        <v>1990</v>
      </c>
      <c r="D1032" s="5">
        <f t="shared" si="19"/>
        <v>4</v>
      </c>
      <c r="E1032" s="4" t="s">
        <v>4</v>
      </c>
      <c r="F1032" s="6">
        <v>0</v>
      </c>
    </row>
    <row r="1033" spans="1:6" x14ac:dyDescent="0.25">
      <c r="A1033" t="s">
        <v>22</v>
      </c>
      <c r="B1033" s="4">
        <v>32990</v>
      </c>
      <c r="C1033" s="5">
        <f t="shared" si="18"/>
        <v>1990</v>
      </c>
      <c r="D1033" s="5">
        <f t="shared" si="19"/>
        <v>4</v>
      </c>
      <c r="E1033" s="4" t="s">
        <v>37</v>
      </c>
      <c r="F1033" s="6">
        <v>250</v>
      </c>
    </row>
    <row r="1034" spans="1:6" x14ac:dyDescent="0.25">
      <c r="A1034" t="s">
        <v>19</v>
      </c>
      <c r="B1034" s="4">
        <v>32996</v>
      </c>
      <c r="C1034" s="5">
        <f t="shared" si="18"/>
        <v>1990</v>
      </c>
      <c r="D1034" s="5">
        <f t="shared" si="19"/>
        <v>5</v>
      </c>
      <c r="E1034" s="4" t="s">
        <v>38</v>
      </c>
      <c r="F1034" s="6">
        <v>0</v>
      </c>
    </row>
    <row r="1035" spans="1:6" x14ac:dyDescent="0.25">
      <c r="A1035" t="s">
        <v>19</v>
      </c>
      <c r="B1035" s="4">
        <v>32996</v>
      </c>
      <c r="C1035" s="5">
        <f t="shared" si="18"/>
        <v>1990</v>
      </c>
      <c r="D1035" s="5">
        <f t="shared" si="19"/>
        <v>5</v>
      </c>
      <c r="E1035" s="4" t="s">
        <v>4</v>
      </c>
      <c r="F1035" s="6">
        <v>0</v>
      </c>
    </row>
    <row r="1036" spans="1:6" x14ac:dyDescent="0.25">
      <c r="A1036" t="s">
        <v>19</v>
      </c>
      <c r="B1036" s="4">
        <v>32996</v>
      </c>
      <c r="C1036" s="5">
        <f t="shared" si="18"/>
        <v>1990</v>
      </c>
      <c r="D1036" s="5">
        <f t="shared" si="19"/>
        <v>5</v>
      </c>
      <c r="E1036" s="4" t="s">
        <v>37</v>
      </c>
      <c r="F1036" s="6">
        <v>50</v>
      </c>
    </row>
    <row r="1037" spans="1:6" x14ac:dyDescent="0.25">
      <c r="A1037" t="s">
        <v>14</v>
      </c>
      <c r="B1037" s="4">
        <v>32997</v>
      </c>
      <c r="C1037" s="5">
        <f t="shared" si="18"/>
        <v>1990</v>
      </c>
      <c r="D1037" s="5">
        <f t="shared" si="19"/>
        <v>5</v>
      </c>
      <c r="E1037" s="4" t="s">
        <v>38</v>
      </c>
      <c r="F1037" s="6">
        <v>0</v>
      </c>
    </row>
    <row r="1038" spans="1:6" x14ac:dyDescent="0.25">
      <c r="A1038" t="s">
        <v>14</v>
      </c>
      <c r="B1038" s="4">
        <v>32997</v>
      </c>
      <c r="C1038" s="5">
        <f t="shared" si="18"/>
        <v>1990</v>
      </c>
      <c r="D1038" s="5">
        <f t="shared" si="19"/>
        <v>5</v>
      </c>
      <c r="E1038" s="4" t="s">
        <v>4</v>
      </c>
      <c r="F1038" s="6">
        <v>0</v>
      </c>
    </row>
    <row r="1039" spans="1:6" x14ac:dyDescent="0.25">
      <c r="A1039" t="s">
        <v>14</v>
      </c>
      <c r="B1039" s="4">
        <v>32997</v>
      </c>
      <c r="C1039" s="5">
        <f t="shared" si="18"/>
        <v>1990</v>
      </c>
      <c r="D1039" s="5">
        <f t="shared" si="19"/>
        <v>5</v>
      </c>
      <c r="E1039" s="4" t="s">
        <v>37</v>
      </c>
      <c r="F1039" s="6">
        <v>700</v>
      </c>
    </row>
    <row r="1040" spans="1:6" x14ac:dyDescent="0.25">
      <c r="A1040" t="s">
        <v>14</v>
      </c>
      <c r="B1040" s="4">
        <v>32998</v>
      </c>
      <c r="C1040" s="5">
        <f t="shared" si="18"/>
        <v>1990</v>
      </c>
      <c r="D1040" s="5">
        <f t="shared" si="19"/>
        <v>5</v>
      </c>
      <c r="E1040" s="4" t="s">
        <v>38</v>
      </c>
      <c r="F1040" s="6">
        <v>0</v>
      </c>
    </row>
    <row r="1041" spans="1:6" x14ac:dyDescent="0.25">
      <c r="A1041" t="s">
        <v>14</v>
      </c>
      <c r="B1041" s="4">
        <v>32998</v>
      </c>
      <c r="C1041" s="5">
        <f t="shared" si="18"/>
        <v>1990</v>
      </c>
      <c r="D1041" s="5">
        <f t="shared" si="19"/>
        <v>5</v>
      </c>
      <c r="E1041" s="4" t="s">
        <v>4</v>
      </c>
      <c r="F1041" s="6">
        <v>50</v>
      </c>
    </row>
    <row r="1042" spans="1:6" x14ac:dyDescent="0.25">
      <c r="A1042" t="s">
        <v>14</v>
      </c>
      <c r="B1042" s="4">
        <v>32998</v>
      </c>
      <c r="C1042" s="5">
        <f t="shared" si="18"/>
        <v>1990</v>
      </c>
      <c r="D1042" s="5">
        <f t="shared" si="19"/>
        <v>5</v>
      </c>
      <c r="E1042" s="4" t="s">
        <v>37</v>
      </c>
      <c r="F1042" s="6">
        <v>7400</v>
      </c>
    </row>
    <row r="1043" spans="1:6" x14ac:dyDescent="0.25">
      <c r="A1043" t="s">
        <v>14</v>
      </c>
      <c r="B1043" s="4">
        <v>33005</v>
      </c>
      <c r="C1043" s="5">
        <f t="shared" si="18"/>
        <v>1990</v>
      </c>
      <c r="D1043" s="5">
        <f t="shared" si="19"/>
        <v>5</v>
      </c>
      <c r="E1043" s="4" t="s">
        <v>38</v>
      </c>
      <c r="F1043" s="6">
        <v>0</v>
      </c>
    </row>
    <row r="1044" spans="1:6" x14ac:dyDescent="0.25">
      <c r="A1044" t="s">
        <v>14</v>
      </c>
      <c r="B1044" s="4">
        <v>33005</v>
      </c>
      <c r="C1044" s="5">
        <f t="shared" si="18"/>
        <v>1990</v>
      </c>
      <c r="D1044" s="5">
        <f t="shared" si="19"/>
        <v>5</v>
      </c>
      <c r="E1044" s="4" t="s">
        <v>4</v>
      </c>
      <c r="F1044" s="6">
        <v>250</v>
      </c>
    </row>
    <row r="1045" spans="1:6" x14ac:dyDescent="0.25">
      <c r="A1045" t="s">
        <v>14</v>
      </c>
      <c r="B1045" s="4">
        <v>33005</v>
      </c>
      <c r="C1045" s="5">
        <f t="shared" si="18"/>
        <v>1990</v>
      </c>
      <c r="D1045" s="5">
        <f t="shared" si="19"/>
        <v>5</v>
      </c>
      <c r="E1045" s="4" t="s">
        <v>37</v>
      </c>
      <c r="F1045" s="6">
        <v>6200</v>
      </c>
    </row>
    <row r="1046" spans="1:6" x14ac:dyDescent="0.25">
      <c r="A1046" t="s">
        <v>20</v>
      </c>
      <c r="B1046" s="4">
        <v>33012</v>
      </c>
      <c r="C1046" s="5">
        <f t="shared" si="18"/>
        <v>1990</v>
      </c>
      <c r="D1046" s="5">
        <f t="shared" si="19"/>
        <v>5</v>
      </c>
      <c r="E1046" s="4" t="s">
        <v>38</v>
      </c>
      <c r="F1046" s="6">
        <v>270</v>
      </c>
    </row>
    <row r="1047" spans="1:6" x14ac:dyDescent="0.25">
      <c r="A1047" t="s">
        <v>20</v>
      </c>
      <c r="B1047" s="4">
        <v>33012</v>
      </c>
      <c r="C1047" s="5">
        <f t="shared" si="18"/>
        <v>1990</v>
      </c>
      <c r="D1047" s="5">
        <f t="shared" si="19"/>
        <v>5</v>
      </c>
      <c r="E1047" s="4" t="s">
        <v>4</v>
      </c>
      <c r="F1047" s="6">
        <v>550</v>
      </c>
    </row>
    <row r="1048" spans="1:6" x14ac:dyDescent="0.25">
      <c r="A1048" t="s">
        <v>20</v>
      </c>
      <c r="B1048" s="4">
        <v>33012</v>
      </c>
      <c r="C1048" s="5">
        <f t="shared" si="18"/>
        <v>1990</v>
      </c>
      <c r="D1048" s="5">
        <f t="shared" si="19"/>
        <v>5</v>
      </c>
      <c r="E1048" s="4" t="s">
        <v>37</v>
      </c>
      <c r="F1048" s="6">
        <v>1875</v>
      </c>
    </row>
    <row r="1049" spans="1:6" x14ac:dyDescent="0.25">
      <c r="A1049" t="s">
        <v>20</v>
      </c>
      <c r="B1049" s="4">
        <v>33013</v>
      </c>
      <c r="C1049" s="5">
        <f t="shared" si="18"/>
        <v>1990</v>
      </c>
      <c r="D1049" s="5">
        <f t="shared" si="19"/>
        <v>5</v>
      </c>
      <c r="E1049" s="4" t="s">
        <v>38</v>
      </c>
      <c r="F1049" s="6">
        <v>200</v>
      </c>
    </row>
    <row r="1050" spans="1:6" x14ac:dyDescent="0.25">
      <c r="A1050" t="s">
        <v>20</v>
      </c>
      <c r="B1050" s="4">
        <v>33013</v>
      </c>
      <c r="C1050" s="5">
        <f t="shared" si="18"/>
        <v>1990</v>
      </c>
      <c r="D1050" s="5">
        <f t="shared" si="19"/>
        <v>5</v>
      </c>
      <c r="E1050" s="4" t="s">
        <v>4</v>
      </c>
      <c r="F1050" s="6">
        <v>450</v>
      </c>
    </row>
    <row r="1051" spans="1:6" x14ac:dyDescent="0.25">
      <c r="A1051" t="s">
        <v>20</v>
      </c>
      <c r="B1051" s="4">
        <v>33013</v>
      </c>
      <c r="C1051" s="5">
        <f t="shared" si="18"/>
        <v>1990</v>
      </c>
      <c r="D1051" s="5">
        <f t="shared" si="19"/>
        <v>5</v>
      </c>
      <c r="E1051" s="4" t="s">
        <v>37</v>
      </c>
      <c r="F1051" s="6">
        <v>5125</v>
      </c>
    </row>
    <row r="1052" spans="1:6" x14ac:dyDescent="0.25">
      <c r="A1052" t="s">
        <v>20</v>
      </c>
      <c r="B1052" s="4">
        <v>33014</v>
      </c>
      <c r="C1052" s="5">
        <f t="shared" si="18"/>
        <v>1990</v>
      </c>
      <c r="D1052" s="5">
        <f t="shared" si="19"/>
        <v>5</v>
      </c>
      <c r="E1052" s="4" t="s">
        <v>38</v>
      </c>
      <c r="F1052" s="6">
        <v>550</v>
      </c>
    </row>
    <row r="1053" spans="1:6" x14ac:dyDescent="0.25">
      <c r="A1053" t="s">
        <v>20</v>
      </c>
      <c r="B1053" s="4">
        <v>33014</v>
      </c>
      <c r="C1053" s="5">
        <f t="shared" si="18"/>
        <v>1990</v>
      </c>
      <c r="D1053" s="5">
        <f t="shared" si="19"/>
        <v>5</v>
      </c>
      <c r="E1053" s="4" t="s">
        <v>4</v>
      </c>
      <c r="F1053" s="6">
        <v>270</v>
      </c>
    </row>
    <row r="1054" spans="1:6" x14ac:dyDescent="0.25">
      <c r="A1054" t="s">
        <v>20</v>
      </c>
      <c r="B1054" s="4">
        <v>33014</v>
      </c>
      <c r="C1054" s="5">
        <f t="shared" si="18"/>
        <v>1990</v>
      </c>
      <c r="D1054" s="5">
        <f t="shared" si="19"/>
        <v>5</v>
      </c>
      <c r="E1054" s="4" t="s">
        <v>37</v>
      </c>
      <c r="F1054" s="6">
        <v>7000</v>
      </c>
    </row>
    <row r="1055" spans="1:6" x14ac:dyDescent="0.25">
      <c r="A1055" t="s">
        <v>20</v>
      </c>
      <c r="B1055" s="4">
        <v>33015</v>
      </c>
      <c r="C1055" s="5">
        <f t="shared" si="18"/>
        <v>1990</v>
      </c>
      <c r="D1055" s="5">
        <f t="shared" si="19"/>
        <v>5</v>
      </c>
      <c r="E1055" s="4" t="s">
        <v>38</v>
      </c>
      <c r="F1055" s="6">
        <v>1050</v>
      </c>
    </row>
    <row r="1056" spans="1:6" x14ac:dyDescent="0.25">
      <c r="A1056" t="s">
        <v>20</v>
      </c>
      <c r="B1056" s="4">
        <v>33015</v>
      </c>
      <c r="C1056" s="5">
        <f t="shared" si="18"/>
        <v>1990</v>
      </c>
      <c r="D1056" s="5">
        <f t="shared" si="19"/>
        <v>5</v>
      </c>
      <c r="E1056" s="4" t="s">
        <v>4</v>
      </c>
      <c r="F1056" s="6">
        <v>500</v>
      </c>
    </row>
    <row r="1057" spans="1:6" x14ac:dyDescent="0.25">
      <c r="A1057" t="s">
        <v>20</v>
      </c>
      <c r="B1057" s="4">
        <v>33015</v>
      </c>
      <c r="C1057" s="5">
        <f t="shared" si="18"/>
        <v>1990</v>
      </c>
      <c r="D1057" s="5">
        <f t="shared" si="19"/>
        <v>5</v>
      </c>
      <c r="E1057" s="4" t="s">
        <v>37</v>
      </c>
      <c r="F1057" s="6">
        <v>7500</v>
      </c>
    </row>
    <row r="1058" spans="1:6" x14ac:dyDescent="0.25">
      <c r="A1058" t="s">
        <v>20</v>
      </c>
      <c r="B1058" s="4">
        <v>33016</v>
      </c>
      <c r="C1058" s="5">
        <f t="shared" si="18"/>
        <v>1990</v>
      </c>
      <c r="D1058" s="5">
        <f t="shared" si="19"/>
        <v>5</v>
      </c>
      <c r="E1058" s="4" t="s">
        <v>38</v>
      </c>
      <c r="F1058" s="6">
        <v>1100</v>
      </c>
    </row>
    <row r="1059" spans="1:6" x14ac:dyDescent="0.25">
      <c r="A1059" t="s">
        <v>20</v>
      </c>
      <c r="B1059" s="4">
        <v>33016</v>
      </c>
      <c r="C1059" s="5">
        <f t="shared" si="18"/>
        <v>1990</v>
      </c>
      <c r="D1059" s="5">
        <f t="shared" si="19"/>
        <v>5</v>
      </c>
      <c r="E1059" s="4" t="s">
        <v>4</v>
      </c>
      <c r="F1059" s="6">
        <v>390</v>
      </c>
    </row>
    <row r="1060" spans="1:6" x14ac:dyDescent="0.25">
      <c r="A1060" t="s">
        <v>20</v>
      </c>
      <c r="B1060" s="4">
        <v>33016</v>
      </c>
      <c r="C1060" s="5">
        <f t="shared" si="18"/>
        <v>1990</v>
      </c>
      <c r="D1060" s="5">
        <f t="shared" si="19"/>
        <v>5</v>
      </c>
      <c r="E1060" s="4" t="s">
        <v>37</v>
      </c>
      <c r="F1060" s="6">
        <v>8900</v>
      </c>
    </row>
    <row r="1061" spans="1:6" x14ac:dyDescent="0.25">
      <c r="A1061" t="s">
        <v>20</v>
      </c>
      <c r="B1061" s="4">
        <v>33017</v>
      </c>
      <c r="C1061" s="5">
        <f t="shared" si="18"/>
        <v>1990</v>
      </c>
      <c r="D1061" s="5">
        <f t="shared" si="19"/>
        <v>5</v>
      </c>
      <c r="E1061" s="4" t="s">
        <v>38</v>
      </c>
      <c r="F1061" s="6">
        <v>400</v>
      </c>
    </row>
    <row r="1062" spans="1:6" x14ac:dyDescent="0.25">
      <c r="A1062" t="s">
        <v>20</v>
      </c>
      <c r="B1062" s="4">
        <v>33017</v>
      </c>
      <c r="C1062" s="5">
        <f t="shared" si="18"/>
        <v>1990</v>
      </c>
      <c r="D1062" s="5">
        <f t="shared" si="19"/>
        <v>5</v>
      </c>
      <c r="E1062" s="4" t="s">
        <v>4</v>
      </c>
      <c r="F1062" s="6">
        <v>0</v>
      </c>
    </row>
    <row r="1063" spans="1:6" x14ac:dyDescent="0.25">
      <c r="A1063" t="s">
        <v>20</v>
      </c>
      <c r="B1063" s="4">
        <v>33017</v>
      </c>
      <c r="C1063" s="5">
        <f t="shared" si="18"/>
        <v>1990</v>
      </c>
      <c r="D1063" s="5">
        <f t="shared" si="19"/>
        <v>5</v>
      </c>
      <c r="E1063" s="4" t="s">
        <v>37</v>
      </c>
      <c r="F1063" s="6">
        <v>3100</v>
      </c>
    </row>
    <row r="1064" spans="1:6" x14ac:dyDescent="0.25">
      <c r="A1064" t="s">
        <v>19</v>
      </c>
      <c r="B1064" s="4">
        <v>33018</v>
      </c>
      <c r="C1064" s="5">
        <f t="shared" si="18"/>
        <v>1990</v>
      </c>
      <c r="D1064" s="5">
        <f t="shared" si="19"/>
        <v>5</v>
      </c>
      <c r="E1064" s="4" t="s">
        <v>38</v>
      </c>
      <c r="F1064" s="6">
        <v>2100</v>
      </c>
    </row>
    <row r="1065" spans="1:6" x14ac:dyDescent="0.25">
      <c r="A1065" t="s">
        <v>19</v>
      </c>
      <c r="B1065" s="4">
        <v>33018</v>
      </c>
      <c r="C1065" s="5">
        <f t="shared" si="18"/>
        <v>1990</v>
      </c>
      <c r="D1065" s="5">
        <f t="shared" si="19"/>
        <v>5</v>
      </c>
      <c r="E1065" s="4" t="s">
        <v>4</v>
      </c>
      <c r="F1065" s="6">
        <v>0</v>
      </c>
    </row>
    <row r="1066" spans="1:6" x14ac:dyDescent="0.25">
      <c r="A1066" t="s">
        <v>19</v>
      </c>
      <c r="B1066" s="4">
        <v>33018</v>
      </c>
      <c r="C1066" s="5">
        <f t="shared" si="18"/>
        <v>1990</v>
      </c>
      <c r="D1066" s="5">
        <f t="shared" si="19"/>
        <v>5</v>
      </c>
      <c r="E1066" s="4" t="s">
        <v>37</v>
      </c>
      <c r="F1066" s="6">
        <v>8700</v>
      </c>
    </row>
    <row r="1067" spans="1:6" x14ac:dyDescent="0.25">
      <c r="A1067" t="s">
        <v>8</v>
      </c>
      <c r="B1067" s="4">
        <v>33135</v>
      </c>
      <c r="C1067" s="5">
        <f t="shared" si="18"/>
        <v>1990</v>
      </c>
      <c r="D1067" s="5">
        <f t="shared" si="19"/>
        <v>9</v>
      </c>
      <c r="E1067" s="4" t="s">
        <v>38</v>
      </c>
      <c r="F1067" s="6">
        <v>150</v>
      </c>
    </row>
    <row r="1068" spans="1:6" x14ac:dyDescent="0.25">
      <c r="A1068" t="s">
        <v>8</v>
      </c>
      <c r="B1068" s="4">
        <v>33135</v>
      </c>
      <c r="C1068" s="5">
        <f t="shared" si="18"/>
        <v>1990</v>
      </c>
      <c r="D1068" s="5">
        <f t="shared" si="19"/>
        <v>9</v>
      </c>
      <c r="E1068" s="4" t="s">
        <v>4</v>
      </c>
      <c r="F1068" s="6">
        <v>0</v>
      </c>
    </row>
    <row r="1069" spans="1:6" x14ac:dyDescent="0.25">
      <c r="A1069" t="s">
        <v>8</v>
      </c>
      <c r="B1069" s="4">
        <v>33135</v>
      </c>
      <c r="C1069" s="5">
        <f t="shared" si="18"/>
        <v>1990</v>
      </c>
      <c r="D1069" s="5">
        <f t="shared" si="19"/>
        <v>9</v>
      </c>
      <c r="E1069" s="4" t="s">
        <v>37</v>
      </c>
      <c r="F1069" s="6">
        <v>22100</v>
      </c>
    </row>
    <row r="1070" spans="1:6" x14ac:dyDescent="0.25">
      <c r="A1070" t="s">
        <v>8</v>
      </c>
      <c r="B1070" s="4">
        <v>33136</v>
      </c>
      <c r="C1070" s="5">
        <f t="shared" si="18"/>
        <v>1990</v>
      </c>
      <c r="D1070" s="5">
        <f t="shared" si="19"/>
        <v>9</v>
      </c>
      <c r="E1070" s="4" t="s">
        <v>38</v>
      </c>
      <c r="F1070" s="6">
        <v>8000</v>
      </c>
    </row>
    <row r="1071" spans="1:6" x14ac:dyDescent="0.25">
      <c r="A1071" t="s">
        <v>8</v>
      </c>
      <c r="B1071" s="4">
        <v>33136</v>
      </c>
      <c r="C1071" s="5">
        <f t="shared" si="18"/>
        <v>1990</v>
      </c>
      <c r="D1071" s="5">
        <f t="shared" si="19"/>
        <v>9</v>
      </c>
      <c r="E1071" s="4" t="s">
        <v>4</v>
      </c>
      <c r="F1071" s="6">
        <v>0</v>
      </c>
    </row>
    <row r="1072" spans="1:6" x14ac:dyDescent="0.25">
      <c r="A1072" t="s">
        <v>8</v>
      </c>
      <c r="B1072" s="4">
        <v>33136</v>
      </c>
      <c r="C1072" s="5">
        <f t="shared" si="18"/>
        <v>1990</v>
      </c>
      <c r="D1072" s="5">
        <f t="shared" si="19"/>
        <v>9</v>
      </c>
      <c r="E1072" s="4" t="s">
        <v>37</v>
      </c>
      <c r="F1072" s="6">
        <v>100</v>
      </c>
    </row>
    <row r="1073" spans="1:6" x14ac:dyDescent="0.25">
      <c r="A1073" t="s">
        <v>13</v>
      </c>
      <c r="B1073" s="4">
        <v>33137</v>
      </c>
      <c r="C1073" s="5">
        <f t="shared" si="18"/>
        <v>1990</v>
      </c>
      <c r="D1073" s="5">
        <f t="shared" si="19"/>
        <v>9</v>
      </c>
      <c r="E1073" s="4" t="s">
        <v>38</v>
      </c>
      <c r="F1073" s="6">
        <v>12000</v>
      </c>
    </row>
    <row r="1074" spans="1:6" x14ac:dyDescent="0.25">
      <c r="A1074" t="s">
        <v>13</v>
      </c>
      <c r="B1074" s="4">
        <v>33137</v>
      </c>
      <c r="C1074" s="5">
        <f t="shared" si="18"/>
        <v>1990</v>
      </c>
      <c r="D1074" s="5">
        <f t="shared" si="19"/>
        <v>9</v>
      </c>
      <c r="E1074" s="4" t="s">
        <v>4</v>
      </c>
      <c r="F1074" s="6">
        <v>250</v>
      </c>
    </row>
    <row r="1075" spans="1:6" x14ac:dyDescent="0.25">
      <c r="A1075" t="s">
        <v>13</v>
      </c>
      <c r="B1075" s="4">
        <v>33137</v>
      </c>
      <c r="C1075" s="5">
        <f t="shared" si="18"/>
        <v>1990</v>
      </c>
      <c r="D1075" s="5">
        <f t="shared" si="19"/>
        <v>9</v>
      </c>
      <c r="E1075" s="4" t="s">
        <v>37</v>
      </c>
      <c r="F1075" s="6">
        <v>3000</v>
      </c>
    </row>
    <row r="1076" spans="1:6" x14ac:dyDescent="0.25">
      <c r="A1076" t="s">
        <v>13</v>
      </c>
      <c r="B1076" s="4">
        <v>33139</v>
      </c>
      <c r="C1076" s="5">
        <f t="shared" si="18"/>
        <v>1990</v>
      </c>
      <c r="D1076" s="5">
        <f t="shared" si="19"/>
        <v>9</v>
      </c>
      <c r="E1076" s="4" t="s">
        <v>38</v>
      </c>
      <c r="F1076" s="6">
        <v>150</v>
      </c>
    </row>
    <row r="1077" spans="1:6" x14ac:dyDescent="0.25">
      <c r="A1077" t="s">
        <v>13</v>
      </c>
      <c r="B1077" s="4">
        <v>33139</v>
      </c>
      <c r="C1077" s="5">
        <f t="shared" si="18"/>
        <v>1990</v>
      </c>
      <c r="D1077" s="5">
        <f t="shared" si="19"/>
        <v>9</v>
      </c>
      <c r="E1077" s="4" t="s">
        <v>4</v>
      </c>
      <c r="F1077" s="6">
        <v>10</v>
      </c>
    </row>
    <row r="1078" spans="1:6" x14ac:dyDescent="0.25">
      <c r="A1078" t="s">
        <v>13</v>
      </c>
      <c r="B1078" s="4">
        <v>33139</v>
      </c>
      <c r="C1078" s="5">
        <f t="shared" si="18"/>
        <v>1990</v>
      </c>
      <c r="D1078" s="5">
        <f t="shared" si="19"/>
        <v>9</v>
      </c>
      <c r="E1078" s="4" t="s">
        <v>37</v>
      </c>
      <c r="F1078" s="6">
        <v>150</v>
      </c>
    </row>
    <row r="1079" spans="1:6" x14ac:dyDescent="0.25">
      <c r="A1079" t="s">
        <v>13</v>
      </c>
      <c r="B1079" s="4">
        <v>33143</v>
      </c>
      <c r="C1079" s="5">
        <f t="shared" si="18"/>
        <v>1990</v>
      </c>
      <c r="D1079" s="5">
        <f t="shared" si="19"/>
        <v>9</v>
      </c>
      <c r="E1079" s="4" t="s">
        <v>38</v>
      </c>
      <c r="F1079" s="6">
        <v>0</v>
      </c>
    </row>
    <row r="1080" spans="1:6" x14ac:dyDescent="0.25">
      <c r="A1080" t="s">
        <v>13</v>
      </c>
      <c r="B1080" s="4">
        <v>33143</v>
      </c>
      <c r="C1080" s="5">
        <f t="shared" si="18"/>
        <v>1990</v>
      </c>
      <c r="D1080" s="5">
        <f t="shared" si="19"/>
        <v>9</v>
      </c>
      <c r="E1080" s="4" t="s">
        <v>4</v>
      </c>
      <c r="F1080" s="6">
        <v>0</v>
      </c>
    </row>
    <row r="1081" spans="1:6" x14ac:dyDescent="0.25">
      <c r="A1081" t="s">
        <v>13</v>
      </c>
      <c r="B1081" s="4">
        <v>33143</v>
      </c>
      <c r="C1081" s="5">
        <f t="shared" si="18"/>
        <v>1990</v>
      </c>
      <c r="D1081" s="5">
        <f t="shared" si="19"/>
        <v>9</v>
      </c>
      <c r="E1081" s="4" t="s">
        <v>37</v>
      </c>
      <c r="F1081" s="6">
        <v>500</v>
      </c>
    </row>
    <row r="1082" spans="1:6" x14ac:dyDescent="0.25">
      <c r="A1082" t="s">
        <v>13</v>
      </c>
      <c r="B1082" s="4">
        <v>33145</v>
      </c>
      <c r="C1082" s="5">
        <f t="shared" si="18"/>
        <v>1990</v>
      </c>
      <c r="D1082" s="5">
        <f t="shared" si="19"/>
        <v>9</v>
      </c>
      <c r="E1082" s="4" t="s">
        <v>38</v>
      </c>
      <c r="F1082" s="6">
        <v>150</v>
      </c>
    </row>
    <row r="1083" spans="1:6" x14ac:dyDescent="0.25">
      <c r="A1083" t="s">
        <v>13</v>
      </c>
      <c r="B1083" s="4">
        <v>33145</v>
      </c>
      <c r="C1083" s="5">
        <f t="shared" si="18"/>
        <v>1990</v>
      </c>
      <c r="D1083" s="5">
        <f t="shared" si="19"/>
        <v>9</v>
      </c>
      <c r="E1083" s="4" t="s">
        <v>4</v>
      </c>
      <c r="F1083" s="6">
        <v>30</v>
      </c>
    </row>
    <row r="1084" spans="1:6" x14ac:dyDescent="0.25">
      <c r="A1084" t="s">
        <v>13</v>
      </c>
      <c r="B1084" s="4">
        <v>33145</v>
      </c>
      <c r="C1084" s="5">
        <f t="shared" si="18"/>
        <v>1990</v>
      </c>
      <c r="D1084" s="5">
        <f t="shared" si="19"/>
        <v>9</v>
      </c>
      <c r="E1084" s="4" t="s">
        <v>37</v>
      </c>
      <c r="F1084" s="6">
        <v>450</v>
      </c>
    </row>
    <row r="1085" spans="1:6" x14ac:dyDescent="0.25">
      <c r="A1085" t="s">
        <v>5</v>
      </c>
      <c r="B1085" s="4">
        <v>33147</v>
      </c>
      <c r="C1085" s="5">
        <f t="shared" si="18"/>
        <v>1990</v>
      </c>
      <c r="D1085" s="5">
        <f t="shared" si="19"/>
        <v>10</v>
      </c>
      <c r="E1085" s="4" t="s">
        <v>38</v>
      </c>
      <c r="F1085" s="6">
        <v>0</v>
      </c>
    </row>
    <row r="1086" spans="1:6" x14ac:dyDescent="0.25">
      <c r="A1086" t="s">
        <v>5</v>
      </c>
      <c r="B1086" s="4">
        <v>33147</v>
      </c>
      <c r="C1086" s="5">
        <f t="shared" si="18"/>
        <v>1990</v>
      </c>
      <c r="D1086" s="5">
        <f t="shared" si="19"/>
        <v>10</v>
      </c>
      <c r="E1086" s="4" t="s">
        <v>4</v>
      </c>
      <c r="F1086" s="6">
        <v>0</v>
      </c>
    </row>
    <row r="1087" spans="1:6" x14ac:dyDescent="0.25">
      <c r="A1087" t="s">
        <v>5</v>
      </c>
      <c r="B1087" s="4">
        <v>33147</v>
      </c>
      <c r="C1087" s="5">
        <f t="shared" si="18"/>
        <v>1990</v>
      </c>
      <c r="D1087" s="5">
        <f t="shared" si="19"/>
        <v>10</v>
      </c>
      <c r="E1087" s="4" t="s">
        <v>37</v>
      </c>
      <c r="F1087" s="6">
        <v>11340</v>
      </c>
    </row>
    <row r="1088" spans="1:6" x14ac:dyDescent="0.25">
      <c r="A1088" t="s">
        <v>5</v>
      </c>
      <c r="B1088" s="4">
        <v>33148</v>
      </c>
      <c r="C1088" s="5">
        <f t="shared" si="18"/>
        <v>1990</v>
      </c>
      <c r="D1088" s="5">
        <f t="shared" si="19"/>
        <v>10</v>
      </c>
      <c r="E1088" s="4" t="s">
        <v>38</v>
      </c>
      <c r="F1088" s="6">
        <v>19000</v>
      </c>
    </row>
    <row r="1089" spans="1:6" x14ac:dyDescent="0.25">
      <c r="A1089" t="s">
        <v>5</v>
      </c>
      <c r="B1089" s="4">
        <v>33148</v>
      </c>
      <c r="C1089" s="5">
        <f t="shared" si="18"/>
        <v>1990</v>
      </c>
      <c r="D1089" s="5">
        <f t="shared" si="19"/>
        <v>10</v>
      </c>
      <c r="E1089" s="4" t="s">
        <v>4</v>
      </c>
      <c r="F1089" s="6">
        <v>0</v>
      </c>
    </row>
    <row r="1090" spans="1:6" x14ac:dyDescent="0.25">
      <c r="A1090" t="s">
        <v>5</v>
      </c>
      <c r="B1090" s="4">
        <v>33148</v>
      </c>
      <c r="C1090" s="5">
        <f t="shared" si="18"/>
        <v>1990</v>
      </c>
      <c r="D1090" s="5">
        <f t="shared" si="19"/>
        <v>10</v>
      </c>
      <c r="E1090" s="4" t="s">
        <v>37</v>
      </c>
      <c r="F1090" s="6">
        <v>315</v>
      </c>
    </row>
    <row r="1091" spans="1:6" x14ac:dyDescent="0.25">
      <c r="A1091" t="s">
        <v>13</v>
      </c>
      <c r="B1091" s="4">
        <v>33150</v>
      </c>
      <c r="C1091" s="5">
        <f t="shared" ref="C1091:C1154" si="20">YEAR(B1091)</f>
        <v>1990</v>
      </c>
      <c r="D1091" s="5">
        <f t="shared" ref="D1091:D1154" si="21">MONTH(B1091)</f>
        <v>10</v>
      </c>
      <c r="E1091" s="4" t="s">
        <v>38</v>
      </c>
      <c r="F1091" s="6">
        <v>250</v>
      </c>
    </row>
    <row r="1092" spans="1:6" x14ac:dyDescent="0.25">
      <c r="A1092" t="s">
        <v>13</v>
      </c>
      <c r="B1092" s="4">
        <v>33150</v>
      </c>
      <c r="C1092" s="5">
        <f t="shared" si="20"/>
        <v>1990</v>
      </c>
      <c r="D1092" s="5">
        <f t="shared" si="21"/>
        <v>10</v>
      </c>
      <c r="E1092" s="4" t="s">
        <v>4</v>
      </c>
      <c r="F1092" s="6">
        <v>40</v>
      </c>
    </row>
    <row r="1093" spans="1:6" x14ac:dyDescent="0.25">
      <c r="A1093" t="s">
        <v>13</v>
      </c>
      <c r="B1093" s="4">
        <v>33150</v>
      </c>
      <c r="C1093" s="5">
        <f t="shared" si="20"/>
        <v>1990</v>
      </c>
      <c r="D1093" s="5">
        <f t="shared" si="21"/>
        <v>10</v>
      </c>
      <c r="E1093" s="4" t="s">
        <v>37</v>
      </c>
      <c r="F1093" s="6">
        <v>600</v>
      </c>
    </row>
    <row r="1094" spans="1:6" x14ac:dyDescent="0.25">
      <c r="A1094" t="s">
        <v>5</v>
      </c>
      <c r="B1094" s="4">
        <v>33155</v>
      </c>
      <c r="C1094" s="5">
        <f t="shared" si="20"/>
        <v>1990</v>
      </c>
      <c r="D1094" s="5">
        <f t="shared" si="21"/>
        <v>10</v>
      </c>
      <c r="E1094" s="4" t="s">
        <v>38</v>
      </c>
      <c r="F1094" s="6">
        <v>12500</v>
      </c>
    </row>
    <row r="1095" spans="1:6" x14ac:dyDescent="0.25">
      <c r="A1095" t="s">
        <v>5</v>
      </c>
      <c r="B1095" s="4">
        <v>33155</v>
      </c>
      <c r="C1095" s="5">
        <f t="shared" si="20"/>
        <v>1990</v>
      </c>
      <c r="D1095" s="5">
        <f t="shared" si="21"/>
        <v>10</v>
      </c>
      <c r="E1095" s="4" t="s">
        <v>4</v>
      </c>
      <c r="F1095" s="6">
        <v>0</v>
      </c>
    </row>
    <row r="1096" spans="1:6" x14ac:dyDescent="0.25">
      <c r="A1096" t="s">
        <v>5</v>
      </c>
      <c r="B1096" s="4">
        <v>33155</v>
      </c>
      <c r="C1096" s="5">
        <f t="shared" si="20"/>
        <v>1990</v>
      </c>
      <c r="D1096" s="5">
        <f t="shared" si="21"/>
        <v>10</v>
      </c>
      <c r="E1096" s="4" t="s">
        <v>37</v>
      </c>
      <c r="F1096" s="6">
        <v>27000</v>
      </c>
    </row>
    <row r="1097" spans="1:6" x14ac:dyDescent="0.25">
      <c r="A1097" t="s">
        <v>5</v>
      </c>
      <c r="B1097" s="4">
        <v>33156</v>
      </c>
      <c r="C1097" s="5">
        <f t="shared" si="20"/>
        <v>1990</v>
      </c>
      <c r="D1097" s="5">
        <f t="shared" si="21"/>
        <v>10</v>
      </c>
      <c r="E1097" s="4" t="s">
        <v>38</v>
      </c>
      <c r="F1097" s="6">
        <v>2800</v>
      </c>
    </row>
    <row r="1098" spans="1:6" x14ac:dyDescent="0.25">
      <c r="A1098" t="s">
        <v>5</v>
      </c>
      <c r="B1098" s="4">
        <v>33156</v>
      </c>
      <c r="C1098" s="5">
        <f t="shared" si="20"/>
        <v>1990</v>
      </c>
      <c r="D1098" s="5">
        <f t="shared" si="21"/>
        <v>10</v>
      </c>
      <c r="E1098" s="4" t="s">
        <v>4</v>
      </c>
      <c r="F1098" s="6">
        <v>0</v>
      </c>
    </row>
    <row r="1099" spans="1:6" x14ac:dyDescent="0.25">
      <c r="A1099" t="s">
        <v>5</v>
      </c>
      <c r="B1099" s="4">
        <v>33156</v>
      </c>
      <c r="C1099" s="5">
        <f t="shared" si="20"/>
        <v>1990</v>
      </c>
      <c r="D1099" s="5">
        <f t="shared" si="21"/>
        <v>10</v>
      </c>
      <c r="E1099" s="4" t="s">
        <v>37</v>
      </c>
      <c r="F1099" s="6">
        <v>13500</v>
      </c>
    </row>
    <row r="1100" spans="1:6" x14ac:dyDescent="0.25">
      <c r="A1100" t="s">
        <v>5</v>
      </c>
      <c r="B1100" s="4">
        <v>33158</v>
      </c>
      <c r="C1100" s="5">
        <f t="shared" si="20"/>
        <v>1990</v>
      </c>
      <c r="D1100" s="5">
        <f t="shared" si="21"/>
        <v>10</v>
      </c>
      <c r="E1100" s="4" t="s">
        <v>38</v>
      </c>
      <c r="F1100" s="6">
        <v>9900</v>
      </c>
    </row>
    <row r="1101" spans="1:6" x14ac:dyDescent="0.25">
      <c r="A1101" t="s">
        <v>13</v>
      </c>
      <c r="B1101" s="4">
        <v>33158</v>
      </c>
      <c r="C1101" s="5">
        <f t="shared" si="20"/>
        <v>1990</v>
      </c>
      <c r="D1101" s="5">
        <f t="shared" si="21"/>
        <v>10</v>
      </c>
      <c r="E1101" s="4" t="s">
        <v>38</v>
      </c>
      <c r="F1101" s="6">
        <v>1700</v>
      </c>
    </row>
    <row r="1102" spans="1:6" x14ac:dyDescent="0.25">
      <c r="A1102" t="s">
        <v>5</v>
      </c>
      <c r="B1102" s="4">
        <v>33158</v>
      </c>
      <c r="C1102" s="5">
        <f t="shared" si="20"/>
        <v>1990</v>
      </c>
      <c r="D1102" s="5">
        <f t="shared" si="21"/>
        <v>10</v>
      </c>
      <c r="E1102" s="4" t="s">
        <v>4</v>
      </c>
      <c r="F1102" s="6">
        <v>0</v>
      </c>
    </row>
    <row r="1103" spans="1:6" x14ac:dyDescent="0.25">
      <c r="A1103" t="s">
        <v>13</v>
      </c>
      <c r="B1103" s="4">
        <v>33158</v>
      </c>
      <c r="C1103" s="5">
        <f t="shared" si="20"/>
        <v>1990</v>
      </c>
      <c r="D1103" s="5">
        <f t="shared" si="21"/>
        <v>10</v>
      </c>
      <c r="E1103" s="4" t="s">
        <v>4</v>
      </c>
      <c r="F1103" s="6">
        <v>50</v>
      </c>
    </row>
    <row r="1104" spans="1:6" x14ac:dyDescent="0.25">
      <c r="A1104" t="s">
        <v>5</v>
      </c>
      <c r="B1104" s="4">
        <v>33158</v>
      </c>
      <c r="C1104" s="5">
        <f t="shared" si="20"/>
        <v>1990</v>
      </c>
      <c r="D1104" s="5">
        <f t="shared" si="21"/>
        <v>10</v>
      </c>
      <c r="E1104" s="4" t="s">
        <v>37</v>
      </c>
      <c r="F1104" s="6">
        <v>8400</v>
      </c>
    </row>
    <row r="1105" spans="1:6" x14ac:dyDescent="0.25">
      <c r="A1105" t="s">
        <v>13</v>
      </c>
      <c r="B1105" s="4">
        <v>33158</v>
      </c>
      <c r="C1105" s="5">
        <f t="shared" si="20"/>
        <v>1990</v>
      </c>
      <c r="D1105" s="5">
        <f t="shared" si="21"/>
        <v>10</v>
      </c>
      <c r="E1105" s="4" t="s">
        <v>37</v>
      </c>
      <c r="F1105" s="6">
        <v>4500</v>
      </c>
    </row>
    <row r="1106" spans="1:6" x14ac:dyDescent="0.25">
      <c r="A1106" t="s">
        <v>13</v>
      </c>
      <c r="B1106" s="4">
        <v>33160</v>
      </c>
      <c r="C1106" s="5">
        <f t="shared" si="20"/>
        <v>1990</v>
      </c>
      <c r="D1106" s="5">
        <f t="shared" si="21"/>
        <v>10</v>
      </c>
      <c r="E1106" s="4" t="s">
        <v>38</v>
      </c>
      <c r="F1106" s="6">
        <v>300</v>
      </c>
    </row>
    <row r="1107" spans="1:6" x14ac:dyDescent="0.25">
      <c r="A1107" t="s">
        <v>13</v>
      </c>
      <c r="B1107" s="4">
        <v>33160</v>
      </c>
      <c r="C1107" s="5">
        <f t="shared" si="20"/>
        <v>1990</v>
      </c>
      <c r="D1107" s="5">
        <f t="shared" si="21"/>
        <v>10</v>
      </c>
      <c r="E1107" s="4" t="s">
        <v>4</v>
      </c>
      <c r="F1107" s="6">
        <v>30</v>
      </c>
    </row>
    <row r="1108" spans="1:6" x14ac:dyDescent="0.25">
      <c r="A1108" t="s">
        <v>13</v>
      </c>
      <c r="B1108" s="4">
        <v>33160</v>
      </c>
      <c r="C1108" s="5">
        <f t="shared" si="20"/>
        <v>1990</v>
      </c>
      <c r="D1108" s="5">
        <f t="shared" si="21"/>
        <v>10</v>
      </c>
      <c r="E1108" s="4" t="s">
        <v>37</v>
      </c>
      <c r="F1108" s="6">
        <v>700</v>
      </c>
    </row>
    <row r="1109" spans="1:6" x14ac:dyDescent="0.25">
      <c r="A1109" t="s">
        <v>13</v>
      </c>
      <c r="B1109" s="4">
        <v>33161</v>
      </c>
      <c r="C1109" s="5">
        <f t="shared" si="20"/>
        <v>1990</v>
      </c>
      <c r="D1109" s="5">
        <f t="shared" si="21"/>
        <v>10</v>
      </c>
      <c r="E1109" s="4" t="s">
        <v>38</v>
      </c>
      <c r="F1109" s="6">
        <v>320</v>
      </c>
    </row>
    <row r="1110" spans="1:6" x14ac:dyDescent="0.25">
      <c r="A1110" t="s">
        <v>13</v>
      </c>
      <c r="B1110" s="4">
        <v>33161</v>
      </c>
      <c r="C1110" s="5">
        <f t="shared" si="20"/>
        <v>1990</v>
      </c>
      <c r="D1110" s="5">
        <f t="shared" si="21"/>
        <v>10</v>
      </c>
      <c r="E1110" s="4" t="s">
        <v>4</v>
      </c>
      <c r="F1110" s="6">
        <v>20</v>
      </c>
    </row>
    <row r="1111" spans="1:6" x14ac:dyDescent="0.25">
      <c r="A1111" t="s">
        <v>13</v>
      </c>
      <c r="B1111" s="4">
        <v>33161</v>
      </c>
      <c r="C1111" s="5">
        <f t="shared" si="20"/>
        <v>1990</v>
      </c>
      <c r="D1111" s="5">
        <f t="shared" si="21"/>
        <v>10</v>
      </c>
      <c r="E1111" s="4" t="s">
        <v>37</v>
      </c>
      <c r="F1111" s="6">
        <v>800</v>
      </c>
    </row>
    <row r="1112" spans="1:6" x14ac:dyDescent="0.25">
      <c r="A1112" t="s">
        <v>13</v>
      </c>
      <c r="B1112" s="4">
        <v>33162</v>
      </c>
      <c r="C1112" s="5">
        <f t="shared" si="20"/>
        <v>1990</v>
      </c>
      <c r="D1112" s="5">
        <f t="shared" si="21"/>
        <v>10</v>
      </c>
      <c r="E1112" s="4" t="s">
        <v>38</v>
      </c>
      <c r="F1112" s="6">
        <v>500</v>
      </c>
    </row>
    <row r="1113" spans="1:6" x14ac:dyDescent="0.25">
      <c r="A1113" t="s">
        <v>13</v>
      </c>
      <c r="B1113" s="4">
        <v>33162</v>
      </c>
      <c r="C1113" s="5">
        <f t="shared" si="20"/>
        <v>1990</v>
      </c>
      <c r="D1113" s="5">
        <f t="shared" si="21"/>
        <v>10</v>
      </c>
      <c r="E1113" s="4" t="s">
        <v>4</v>
      </c>
      <c r="F1113" s="6">
        <v>100</v>
      </c>
    </row>
    <row r="1114" spans="1:6" x14ac:dyDescent="0.25">
      <c r="A1114" t="s">
        <v>13</v>
      </c>
      <c r="B1114" s="4">
        <v>33162</v>
      </c>
      <c r="C1114" s="5">
        <f t="shared" si="20"/>
        <v>1990</v>
      </c>
      <c r="D1114" s="5">
        <f t="shared" si="21"/>
        <v>10</v>
      </c>
      <c r="E1114" s="4" t="s">
        <v>37</v>
      </c>
      <c r="F1114" s="6">
        <v>4000</v>
      </c>
    </row>
    <row r="1115" spans="1:6" x14ac:dyDescent="0.25">
      <c r="A1115" t="s">
        <v>11</v>
      </c>
      <c r="B1115" s="4">
        <v>33165</v>
      </c>
      <c r="C1115" s="5">
        <f t="shared" si="20"/>
        <v>1990</v>
      </c>
      <c r="D1115" s="5">
        <f t="shared" si="21"/>
        <v>10</v>
      </c>
      <c r="E1115" s="4" t="s">
        <v>38</v>
      </c>
      <c r="F1115" s="6">
        <v>0</v>
      </c>
    </row>
    <row r="1116" spans="1:6" x14ac:dyDescent="0.25">
      <c r="A1116" t="s">
        <v>13</v>
      </c>
      <c r="B1116" s="4">
        <v>33165</v>
      </c>
      <c r="C1116" s="5">
        <f t="shared" si="20"/>
        <v>1990</v>
      </c>
      <c r="D1116" s="5">
        <f t="shared" si="21"/>
        <v>10</v>
      </c>
      <c r="E1116" s="4" t="s">
        <v>38</v>
      </c>
      <c r="F1116" s="6">
        <v>0</v>
      </c>
    </row>
    <row r="1117" spans="1:6" x14ac:dyDescent="0.25">
      <c r="A1117" t="s">
        <v>11</v>
      </c>
      <c r="B1117" s="4">
        <v>33165</v>
      </c>
      <c r="C1117" s="5">
        <f t="shared" si="20"/>
        <v>1990</v>
      </c>
      <c r="D1117" s="5">
        <f t="shared" si="21"/>
        <v>10</v>
      </c>
      <c r="E1117" s="4" t="s">
        <v>4</v>
      </c>
      <c r="F1117" s="6">
        <v>0</v>
      </c>
    </row>
    <row r="1118" spans="1:6" x14ac:dyDescent="0.25">
      <c r="A1118" t="s">
        <v>13</v>
      </c>
      <c r="B1118" s="4">
        <v>33165</v>
      </c>
      <c r="C1118" s="5">
        <f t="shared" si="20"/>
        <v>1990</v>
      </c>
      <c r="D1118" s="5">
        <f t="shared" si="21"/>
        <v>10</v>
      </c>
      <c r="E1118" s="4" t="s">
        <v>4</v>
      </c>
      <c r="F1118" s="6">
        <v>0</v>
      </c>
    </row>
    <row r="1119" spans="1:6" x14ac:dyDescent="0.25">
      <c r="A1119" t="s">
        <v>11</v>
      </c>
      <c r="B1119" s="4">
        <v>33165</v>
      </c>
      <c r="C1119" s="5">
        <f t="shared" si="20"/>
        <v>1990</v>
      </c>
      <c r="D1119" s="5">
        <f t="shared" si="21"/>
        <v>10</v>
      </c>
      <c r="E1119" s="4" t="s">
        <v>37</v>
      </c>
      <c r="F1119" s="6">
        <v>1600</v>
      </c>
    </row>
    <row r="1120" spans="1:6" x14ac:dyDescent="0.25">
      <c r="A1120" t="s">
        <v>13</v>
      </c>
      <c r="B1120" s="4">
        <v>33165</v>
      </c>
      <c r="C1120" s="5">
        <f t="shared" si="20"/>
        <v>1990</v>
      </c>
      <c r="D1120" s="5">
        <f t="shared" si="21"/>
        <v>10</v>
      </c>
      <c r="E1120" s="4" t="s">
        <v>37</v>
      </c>
      <c r="F1120" s="6">
        <v>5000</v>
      </c>
    </row>
    <row r="1121" spans="1:6" x14ac:dyDescent="0.25">
      <c r="A1121" t="s">
        <v>8</v>
      </c>
      <c r="B1121" s="4">
        <v>33166</v>
      </c>
      <c r="C1121" s="5">
        <f t="shared" si="20"/>
        <v>1990</v>
      </c>
      <c r="D1121" s="5">
        <f t="shared" si="21"/>
        <v>10</v>
      </c>
      <c r="E1121" s="4" t="s">
        <v>38</v>
      </c>
      <c r="F1121" s="6">
        <v>2400</v>
      </c>
    </row>
    <row r="1122" spans="1:6" x14ac:dyDescent="0.25">
      <c r="A1122" t="s">
        <v>13</v>
      </c>
      <c r="B1122" s="4">
        <v>33166</v>
      </c>
      <c r="C1122" s="5">
        <f t="shared" si="20"/>
        <v>1990</v>
      </c>
      <c r="D1122" s="5">
        <f t="shared" si="21"/>
        <v>10</v>
      </c>
      <c r="E1122" s="4" t="s">
        <v>38</v>
      </c>
      <c r="F1122" s="6">
        <v>0</v>
      </c>
    </row>
    <row r="1123" spans="1:6" x14ac:dyDescent="0.25">
      <c r="A1123" t="s">
        <v>8</v>
      </c>
      <c r="B1123" s="4">
        <v>33166</v>
      </c>
      <c r="C1123" s="5">
        <f t="shared" si="20"/>
        <v>1990</v>
      </c>
      <c r="D1123" s="5">
        <f t="shared" si="21"/>
        <v>10</v>
      </c>
      <c r="E1123" s="4" t="s">
        <v>4</v>
      </c>
      <c r="F1123" s="6">
        <v>0</v>
      </c>
    </row>
    <row r="1124" spans="1:6" x14ac:dyDescent="0.25">
      <c r="A1124" t="s">
        <v>13</v>
      </c>
      <c r="B1124" s="4">
        <v>33166</v>
      </c>
      <c r="C1124" s="5">
        <f t="shared" si="20"/>
        <v>1990</v>
      </c>
      <c r="D1124" s="5">
        <f t="shared" si="21"/>
        <v>10</v>
      </c>
      <c r="E1124" s="4" t="s">
        <v>4</v>
      </c>
      <c r="F1124" s="6">
        <v>25</v>
      </c>
    </row>
    <row r="1125" spans="1:6" x14ac:dyDescent="0.25">
      <c r="A1125" t="s">
        <v>8</v>
      </c>
      <c r="B1125" s="4">
        <v>33166</v>
      </c>
      <c r="C1125" s="5">
        <f t="shared" si="20"/>
        <v>1990</v>
      </c>
      <c r="D1125" s="5">
        <f t="shared" si="21"/>
        <v>10</v>
      </c>
      <c r="E1125" s="4" t="s">
        <v>37</v>
      </c>
      <c r="F1125" s="6">
        <v>650</v>
      </c>
    </row>
    <row r="1126" spans="1:6" x14ac:dyDescent="0.25">
      <c r="A1126" t="s">
        <v>13</v>
      </c>
      <c r="B1126" s="4">
        <v>33166</v>
      </c>
      <c r="C1126" s="5">
        <f t="shared" si="20"/>
        <v>1990</v>
      </c>
      <c r="D1126" s="5">
        <f t="shared" si="21"/>
        <v>10</v>
      </c>
      <c r="E1126" s="4" t="s">
        <v>37</v>
      </c>
      <c r="F1126" s="6">
        <v>1500</v>
      </c>
    </row>
    <row r="1127" spans="1:6" x14ac:dyDescent="0.25">
      <c r="A1127" t="s">
        <v>5</v>
      </c>
      <c r="B1127" s="4">
        <v>33167</v>
      </c>
      <c r="C1127" s="5">
        <f t="shared" si="20"/>
        <v>1990</v>
      </c>
      <c r="D1127" s="5">
        <f t="shared" si="21"/>
        <v>10</v>
      </c>
      <c r="E1127" s="4" t="s">
        <v>38</v>
      </c>
      <c r="F1127" s="6">
        <v>4400</v>
      </c>
    </row>
    <row r="1128" spans="1:6" x14ac:dyDescent="0.25">
      <c r="A1128" t="s">
        <v>5</v>
      </c>
      <c r="B1128" s="4">
        <v>33167</v>
      </c>
      <c r="C1128" s="5">
        <f t="shared" si="20"/>
        <v>1990</v>
      </c>
      <c r="D1128" s="5">
        <f t="shared" si="21"/>
        <v>10</v>
      </c>
      <c r="E1128" s="4" t="s">
        <v>4</v>
      </c>
      <c r="F1128" s="6">
        <v>0</v>
      </c>
    </row>
    <row r="1129" spans="1:6" x14ac:dyDescent="0.25">
      <c r="A1129" t="s">
        <v>5</v>
      </c>
      <c r="B1129" s="4">
        <v>33167</v>
      </c>
      <c r="C1129" s="5">
        <f t="shared" si="20"/>
        <v>1990</v>
      </c>
      <c r="D1129" s="5">
        <f t="shared" si="21"/>
        <v>10</v>
      </c>
      <c r="E1129" s="4" t="s">
        <v>37</v>
      </c>
      <c r="F1129" s="6">
        <v>18400</v>
      </c>
    </row>
    <row r="1130" spans="1:6" x14ac:dyDescent="0.25">
      <c r="A1130" t="s">
        <v>8</v>
      </c>
      <c r="B1130" s="4">
        <v>33168</v>
      </c>
      <c r="C1130" s="5">
        <f t="shared" si="20"/>
        <v>1990</v>
      </c>
      <c r="D1130" s="5">
        <f t="shared" si="21"/>
        <v>10</v>
      </c>
      <c r="E1130" s="4" t="s">
        <v>38</v>
      </c>
      <c r="F1130" s="6">
        <v>1800</v>
      </c>
    </row>
    <row r="1131" spans="1:6" x14ac:dyDescent="0.25">
      <c r="A1131" t="s">
        <v>8</v>
      </c>
      <c r="B1131" s="4">
        <v>33168</v>
      </c>
      <c r="C1131" s="5">
        <f t="shared" si="20"/>
        <v>1990</v>
      </c>
      <c r="D1131" s="5">
        <f t="shared" si="21"/>
        <v>10</v>
      </c>
      <c r="E1131" s="4" t="s">
        <v>4</v>
      </c>
      <c r="F1131" s="6">
        <v>0</v>
      </c>
    </row>
    <row r="1132" spans="1:6" x14ac:dyDescent="0.25">
      <c r="A1132" t="s">
        <v>8</v>
      </c>
      <c r="B1132" s="4">
        <v>33168</v>
      </c>
      <c r="C1132" s="5">
        <f t="shared" si="20"/>
        <v>1990</v>
      </c>
      <c r="D1132" s="5">
        <f t="shared" si="21"/>
        <v>10</v>
      </c>
      <c r="E1132" s="4" t="s">
        <v>37</v>
      </c>
      <c r="F1132" s="6">
        <v>450</v>
      </c>
    </row>
    <row r="1133" spans="1:6" x14ac:dyDescent="0.25">
      <c r="A1133" t="s">
        <v>13</v>
      </c>
      <c r="B1133" s="4">
        <v>33174</v>
      </c>
      <c r="C1133" s="5">
        <f t="shared" si="20"/>
        <v>1990</v>
      </c>
      <c r="D1133" s="5">
        <f t="shared" si="21"/>
        <v>10</v>
      </c>
      <c r="E1133" s="4" t="s">
        <v>38</v>
      </c>
      <c r="F1133" s="6">
        <v>2000</v>
      </c>
    </row>
    <row r="1134" spans="1:6" x14ac:dyDescent="0.25">
      <c r="A1134" t="s">
        <v>13</v>
      </c>
      <c r="B1134" s="4">
        <v>33174</v>
      </c>
      <c r="C1134" s="5">
        <f t="shared" si="20"/>
        <v>1990</v>
      </c>
      <c r="D1134" s="5">
        <f t="shared" si="21"/>
        <v>10</v>
      </c>
      <c r="E1134" s="4" t="s">
        <v>4</v>
      </c>
      <c r="F1134" s="6">
        <v>100</v>
      </c>
    </row>
    <row r="1135" spans="1:6" x14ac:dyDescent="0.25">
      <c r="A1135" t="s">
        <v>13</v>
      </c>
      <c r="B1135" s="4">
        <v>33174</v>
      </c>
      <c r="C1135" s="5">
        <f t="shared" si="20"/>
        <v>1990</v>
      </c>
      <c r="D1135" s="5">
        <f t="shared" si="21"/>
        <v>10</v>
      </c>
      <c r="E1135" s="4" t="s">
        <v>37</v>
      </c>
      <c r="F1135" s="6">
        <v>4000</v>
      </c>
    </row>
    <row r="1136" spans="1:6" x14ac:dyDescent="0.25">
      <c r="A1136" t="s">
        <v>13</v>
      </c>
      <c r="B1136" s="4">
        <v>33175</v>
      </c>
      <c r="C1136" s="5">
        <f t="shared" si="20"/>
        <v>1990</v>
      </c>
      <c r="D1136" s="5">
        <f t="shared" si="21"/>
        <v>10</v>
      </c>
      <c r="E1136" s="4" t="s">
        <v>38</v>
      </c>
      <c r="F1136" s="6">
        <v>100</v>
      </c>
    </row>
    <row r="1137" spans="1:6" x14ac:dyDescent="0.25">
      <c r="A1137" t="s">
        <v>13</v>
      </c>
      <c r="B1137" s="4">
        <v>33175</v>
      </c>
      <c r="C1137" s="5">
        <f t="shared" si="20"/>
        <v>1990</v>
      </c>
      <c r="D1137" s="5">
        <f t="shared" si="21"/>
        <v>10</v>
      </c>
      <c r="E1137" s="4" t="s">
        <v>4</v>
      </c>
      <c r="F1137" s="6">
        <v>25</v>
      </c>
    </row>
    <row r="1138" spans="1:6" x14ac:dyDescent="0.25">
      <c r="A1138" t="s">
        <v>13</v>
      </c>
      <c r="B1138" s="4">
        <v>33175</v>
      </c>
      <c r="C1138" s="5">
        <f t="shared" si="20"/>
        <v>1990</v>
      </c>
      <c r="D1138" s="5">
        <f t="shared" si="21"/>
        <v>10</v>
      </c>
      <c r="E1138" s="4" t="s">
        <v>37</v>
      </c>
      <c r="F1138" s="6">
        <v>8000</v>
      </c>
    </row>
    <row r="1139" spans="1:6" x14ac:dyDescent="0.25">
      <c r="A1139" t="s">
        <v>5</v>
      </c>
      <c r="B1139" s="4">
        <v>33178</v>
      </c>
      <c r="C1139" s="5">
        <f t="shared" si="20"/>
        <v>1990</v>
      </c>
      <c r="D1139" s="5">
        <f t="shared" si="21"/>
        <v>11</v>
      </c>
      <c r="E1139" s="4" t="s">
        <v>38</v>
      </c>
      <c r="F1139" s="6">
        <v>4500</v>
      </c>
    </row>
    <row r="1140" spans="1:6" x14ac:dyDescent="0.25">
      <c r="A1140" t="s">
        <v>5</v>
      </c>
      <c r="B1140" s="4">
        <v>33178</v>
      </c>
      <c r="C1140" s="5">
        <f t="shared" si="20"/>
        <v>1990</v>
      </c>
      <c r="D1140" s="5">
        <f t="shared" si="21"/>
        <v>11</v>
      </c>
      <c r="E1140" s="4" t="s">
        <v>4</v>
      </c>
      <c r="F1140" s="6">
        <v>0</v>
      </c>
    </row>
    <row r="1141" spans="1:6" x14ac:dyDescent="0.25">
      <c r="A1141" t="s">
        <v>5</v>
      </c>
      <c r="B1141" s="4">
        <v>33178</v>
      </c>
      <c r="C1141" s="5">
        <f t="shared" si="20"/>
        <v>1990</v>
      </c>
      <c r="D1141" s="5">
        <f t="shared" si="21"/>
        <v>11</v>
      </c>
      <c r="E1141" s="4" t="s">
        <v>37</v>
      </c>
      <c r="F1141" s="6">
        <v>6475</v>
      </c>
    </row>
    <row r="1142" spans="1:6" x14ac:dyDescent="0.25">
      <c r="A1142" t="s">
        <v>5</v>
      </c>
      <c r="B1142" s="4">
        <v>33179</v>
      </c>
      <c r="C1142" s="5">
        <f t="shared" si="20"/>
        <v>1990</v>
      </c>
      <c r="D1142" s="5">
        <f t="shared" si="21"/>
        <v>11</v>
      </c>
      <c r="E1142" s="4" t="s">
        <v>38</v>
      </c>
      <c r="F1142" s="6">
        <v>2200</v>
      </c>
    </row>
    <row r="1143" spans="1:6" x14ac:dyDescent="0.25">
      <c r="A1143" t="s">
        <v>5</v>
      </c>
      <c r="B1143" s="4">
        <v>33179</v>
      </c>
      <c r="C1143" s="5">
        <f t="shared" si="20"/>
        <v>1990</v>
      </c>
      <c r="D1143" s="5">
        <f t="shared" si="21"/>
        <v>11</v>
      </c>
      <c r="E1143" s="4" t="s">
        <v>4</v>
      </c>
      <c r="F1143" s="6">
        <v>0</v>
      </c>
    </row>
    <row r="1144" spans="1:6" x14ac:dyDescent="0.25">
      <c r="A1144" t="s">
        <v>5</v>
      </c>
      <c r="B1144" s="4">
        <v>33179</v>
      </c>
      <c r="C1144" s="5">
        <f t="shared" si="20"/>
        <v>1990</v>
      </c>
      <c r="D1144" s="5">
        <f t="shared" si="21"/>
        <v>11</v>
      </c>
      <c r="E1144" s="4" t="s">
        <v>37</v>
      </c>
      <c r="F1144" s="6">
        <v>8400</v>
      </c>
    </row>
    <row r="1145" spans="1:6" x14ac:dyDescent="0.25">
      <c r="A1145" t="s">
        <v>8</v>
      </c>
      <c r="B1145" s="4">
        <v>33180</v>
      </c>
      <c r="C1145" s="5">
        <f t="shared" si="20"/>
        <v>1990</v>
      </c>
      <c r="D1145" s="5">
        <f t="shared" si="21"/>
        <v>11</v>
      </c>
      <c r="E1145" s="4" t="s">
        <v>38</v>
      </c>
      <c r="F1145" s="6">
        <v>15</v>
      </c>
    </row>
    <row r="1146" spans="1:6" x14ac:dyDescent="0.25">
      <c r="A1146" t="s">
        <v>8</v>
      </c>
      <c r="B1146" s="4">
        <v>33180</v>
      </c>
      <c r="C1146" s="5">
        <f t="shared" si="20"/>
        <v>1990</v>
      </c>
      <c r="D1146" s="5">
        <f t="shared" si="21"/>
        <v>11</v>
      </c>
      <c r="E1146" s="4" t="s">
        <v>38</v>
      </c>
      <c r="F1146" s="6">
        <v>30</v>
      </c>
    </row>
    <row r="1147" spans="1:6" x14ac:dyDescent="0.25">
      <c r="A1147" t="s">
        <v>8</v>
      </c>
      <c r="B1147" s="4">
        <v>33180</v>
      </c>
      <c r="C1147" s="5">
        <f t="shared" si="20"/>
        <v>1990</v>
      </c>
      <c r="D1147" s="5">
        <f t="shared" si="21"/>
        <v>11</v>
      </c>
      <c r="E1147" s="4" t="s">
        <v>4</v>
      </c>
      <c r="F1147" s="6">
        <v>0</v>
      </c>
    </row>
    <row r="1148" spans="1:6" x14ac:dyDescent="0.25">
      <c r="A1148" t="s">
        <v>8</v>
      </c>
      <c r="B1148" s="4">
        <v>33180</v>
      </c>
      <c r="C1148" s="5">
        <f t="shared" si="20"/>
        <v>1990</v>
      </c>
      <c r="D1148" s="5">
        <f t="shared" si="21"/>
        <v>11</v>
      </c>
      <c r="E1148" s="4" t="s">
        <v>4</v>
      </c>
      <c r="F1148" s="6">
        <v>0</v>
      </c>
    </row>
    <row r="1149" spans="1:6" x14ac:dyDescent="0.25">
      <c r="A1149" t="s">
        <v>8</v>
      </c>
      <c r="B1149" s="4">
        <v>33180</v>
      </c>
      <c r="C1149" s="5">
        <f t="shared" si="20"/>
        <v>1990</v>
      </c>
      <c r="D1149" s="5">
        <f t="shared" si="21"/>
        <v>11</v>
      </c>
      <c r="E1149" s="4" t="s">
        <v>37</v>
      </c>
      <c r="F1149" s="6">
        <v>500</v>
      </c>
    </row>
    <row r="1150" spans="1:6" x14ac:dyDescent="0.25">
      <c r="A1150" t="s">
        <v>8</v>
      </c>
      <c r="B1150" s="4">
        <v>33180</v>
      </c>
      <c r="C1150" s="5">
        <f t="shared" si="20"/>
        <v>1990</v>
      </c>
      <c r="D1150" s="5">
        <f t="shared" si="21"/>
        <v>11</v>
      </c>
      <c r="E1150" s="4" t="s">
        <v>37</v>
      </c>
      <c r="F1150" s="6">
        <v>900</v>
      </c>
    </row>
    <row r="1151" spans="1:6" x14ac:dyDescent="0.25">
      <c r="A1151" t="s">
        <v>5</v>
      </c>
      <c r="B1151" s="4">
        <v>33181</v>
      </c>
      <c r="C1151" s="5">
        <f t="shared" si="20"/>
        <v>1990</v>
      </c>
      <c r="D1151" s="5">
        <f t="shared" si="21"/>
        <v>11</v>
      </c>
      <c r="E1151" s="4" t="s">
        <v>38</v>
      </c>
      <c r="F1151" s="6">
        <v>1655</v>
      </c>
    </row>
    <row r="1152" spans="1:6" x14ac:dyDescent="0.25">
      <c r="A1152" t="s">
        <v>5</v>
      </c>
      <c r="B1152" s="4">
        <v>33181</v>
      </c>
      <c r="C1152" s="5">
        <f t="shared" si="20"/>
        <v>1990</v>
      </c>
      <c r="D1152" s="5">
        <f t="shared" si="21"/>
        <v>11</v>
      </c>
      <c r="E1152" s="4" t="s">
        <v>4</v>
      </c>
      <c r="F1152" s="6">
        <v>0</v>
      </c>
    </row>
    <row r="1153" spans="1:6" x14ac:dyDescent="0.25">
      <c r="A1153" t="s">
        <v>5</v>
      </c>
      <c r="B1153" s="4">
        <v>33181</v>
      </c>
      <c r="C1153" s="5">
        <f t="shared" si="20"/>
        <v>1990</v>
      </c>
      <c r="D1153" s="5">
        <f t="shared" si="21"/>
        <v>11</v>
      </c>
      <c r="E1153" s="4" t="s">
        <v>37</v>
      </c>
      <c r="F1153" s="6">
        <v>26320</v>
      </c>
    </row>
    <row r="1154" spans="1:6" x14ac:dyDescent="0.25">
      <c r="A1154" t="s">
        <v>17</v>
      </c>
      <c r="B1154" s="4">
        <v>33252</v>
      </c>
      <c r="C1154" s="5">
        <f t="shared" si="20"/>
        <v>1991</v>
      </c>
      <c r="D1154" s="5">
        <f t="shared" si="21"/>
        <v>1</v>
      </c>
      <c r="E1154" s="4" t="s">
        <v>38</v>
      </c>
      <c r="F1154" s="6">
        <v>120</v>
      </c>
    </row>
    <row r="1155" spans="1:6" x14ac:dyDescent="0.25">
      <c r="A1155" t="s">
        <v>17</v>
      </c>
      <c r="B1155" s="4">
        <v>33252</v>
      </c>
      <c r="C1155" s="5">
        <f t="shared" ref="C1155:C1218" si="22">YEAR(B1155)</f>
        <v>1991</v>
      </c>
      <c r="D1155" s="5">
        <f t="shared" ref="D1155:D1218" si="23">MONTH(B1155)</f>
        <v>1</v>
      </c>
      <c r="E1155" s="4" t="s">
        <v>4</v>
      </c>
      <c r="F1155" s="6">
        <v>0</v>
      </c>
    </row>
    <row r="1156" spans="1:6" x14ac:dyDescent="0.25">
      <c r="A1156" t="s">
        <v>17</v>
      </c>
      <c r="B1156" s="4">
        <v>33252</v>
      </c>
      <c r="C1156" s="5">
        <f t="shared" si="22"/>
        <v>1991</v>
      </c>
      <c r="D1156" s="5">
        <f t="shared" si="23"/>
        <v>1</v>
      </c>
      <c r="E1156" s="4" t="s">
        <v>37</v>
      </c>
      <c r="F1156" s="6">
        <v>550</v>
      </c>
    </row>
    <row r="1157" spans="1:6" x14ac:dyDescent="0.25">
      <c r="A1157" t="s">
        <v>17</v>
      </c>
      <c r="B1157" s="4">
        <v>33253</v>
      </c>
      <c r="C1157" s="5">
        <f t="shared" si="22"/>
        <v>1991</v>
      </c>
      <c r="D1157" s="5">
        <f t="shared" si="23"/>
        <v>1</v>
      </c>
      <c r="E1157" s="4" t="s">
        <v>38</v>
      </c>
      <c r="F1157" s="6">
        <v>150</v>
      </c>
    </row>
    <row r="1158" spans="1:6" x14ac:dyDescent="0.25">
      <c r="A1158" t="s">
        <v>17</v>
      </c>
      <c r="B1158" s="4">
        <v>33253</v>
      </c>
      <c r="C1158" s="5">
        <f t="shared" si="22"/>
        <v>1991</v>
      </c>
      <c r="D1158" s="5">
        <f t="shared" si="23"/>
        <v>1</v>
      </c>
      <c r="E1158" s="4" t="s">
        <v>4</v>
      </c>
      <c r="F1158" s="6">
        <v>0</v>
      </c>
    </row>
    <row r="1159" spans="1:6" x14ac:dyDescent="0.25">
      <c r="A1159" t="s">
        <v>17</v>
      </c>
      <c r="B1159" s="4">
        <v>33253</v>
      </c>
      <c r="C1159" s="5">
        <f t="shared" si="22"/>
        <v>1991</v>
      </c>
      <c r="D1159" s="5">
        <f t="shared" si="23"/>
        <v>1</v>
      </c>
      <c r="E1159" s="4" t="s">
        <v>37</v>
      </c>
      <c r="F1159" s="6">
        <v>250</v>
      </c>
    </row>
    <row r="1160" spans="1:6" x14ac:dyDescent="0.25">
      <c r="A1160" t="s">
        <v>17</v>
      </c>
      <c r="B1160" s="4">
        <v>33254</v>
      </c>
      <c r="C1160" s="5">
        <f t="shared" si="22"/>
        <v>1991</v>
      </c>
      <c r="D1160" s="5">
        <f t="shared" si="23"/>
        <v>1</v>
      </c>
      <c r="E1160" s="4" t="s">
        <v>38</v>
      </c>
      <c r="F1160" s="6">
        <v>2600</v>
      </c>
    </row>
    <row r="1161" spans="1:6" x14ac:dyDescent="0.25">
      <c r="A1161" t="s">
        <v>17</v>
      </c>
      <c r="B1161" s="4">
        <v>33254</v>
      </c>
      <c r="C1161" s="5">
        <f t="shared" si="22"/>
        <v>1991</v>
      </c>
      <c r="D1161" s="5">
        <f t="shared" si="23"/>
        <v>1</v>
      </c>
      <c r="E1161" s="4" t="s">
        <v>4</v>
      </c>
      <c r="F1161" s="6">
        <v>0</v>
      </c>
    </row>
    <row r="1162" spans="1:6" x14ac:dyDescent="0.25">
      <c r="A1162" t="s">
        <v>17</v>
      </c>
      <c r="B1162" s="4">
        <v>33254</v>
      </c>
      <c r="C1162" s="5">
        <f t="shared" si="22"/>
        <v>1991</v>
      </c>
      <c r="D1162" s="5">
        <f t="shared" si="23"/>
        <v>1</v>
      </c>
      <c r="E1162" s="4" t="s">
        <v>37</v>
      </c>
      <c r="F1162" s="6">
        <v>11800</v>
      </c>
    </row>
    <row r="1163" spans="1:6" x14ac:dyDescent="0.25">
      <c r="A1163" t="s">
        <v>17</v>
      </c>
      <c r="B1163" s="4">
        <v>33256</v>
      </c>
      <c r="C1163" s="5">
        <f t="shared" si="22"/>
        <v>1991</v>
      </c>
      <c r="D1163" s="5">
        <f t="shared" si="23"/>
        <v>1</v>
      </c>
      <c r="E1163" s="4" t="s">
        <v>38</v>
      </c>
      <c r="F1163" s="6">
        <v>10400</v>
      </c>
    </row>
    <row r="1164" spans="1:6" x14ac:dyDescent="0.25">
      <c r="A1164" t="s">
        <v>17</v>
      </c>
      <c r="B1164" s="4">
        <v>33256</v>
      </c>
      <c r="C1164" s="5">
        <f t="shared" si="22"/>
        <v>1991</v>
      </c>
      <c r="D1164" s="5">
        <f t="shared" si="23"/>
        <v>1</v>
      </c>
      <c r="E1164" s="4" t="s">
        <v>4</v>
      </c>
      <c r="F1164" s="6">
        <v>0</v>
      </c>
    </row>
    <row r="1165" spans="1:6" x14ac:dyDescent="0.25">
      <c r="A1165" t="s">
        <v>17</v>
      </c>
      <c r="B1165" s="4">
        <v>33256</v>
      </c>
      <c r="C1165" s="5">
        <f t="shared" si="22"/>
        <v>1991</v>
      </c>
      <c r="D1165" s="5">
        <f t="shared" si="23"/>
        <v>1</v>
      </c>
      <c r="E1165" s="4" t="s">
        <v>37</v>
      </c>
      <c r="F1165" s="6">
        <v>14560</v>
      </c>
    </row>
    <row r="1166" spans="1:6" x14ac:dyDescent="0.25">
      <c r="A1166" t="s">
        <v>17</v>
      </c>
      <c r="B1166" s="4">
        <v>33263</v>
      </c>
      <c r="C1166" s="5">
        <f t="shared" si="22"/>
        <v>1991</v>
      </c>
      <c r="D1166" s="5">
        <f t="shared" si="23"/>
        <v>1</v>
      </c>
      <c r="E1166" s="4" t="s">
        <v>38</v>
      </c>
      <c r="F1166" s="6">
        <v>18850</v>
      </c>
    </row>
    <row r="1167" spans="1:6" x14ac:dyDescent="0.25">
      <c r="A1167" t="s">
        <v>17</v>
      </c>
      <c r="B1167" s="4">
        <v>33263</v>
      </c>
      <c r="C1167" s="5">
        <f t="shared" si="22"/>
        <v>1991</v>
      </c>
      <c r="D1167" s="5">
        <f t="shared" si="23"/>
        <v>1</v>
      </c>
      <c r="E1167" s="4" t="s">
        <v>4</v>
      </c>
      <c r="F1167" s="6">
        <v>0</v>
      </c>
    </row>
    <row r="1168" spans="1:6" x14ac:dyDescent="0.25">
      <c r="A1168" t="s">
        <v>17</v>
      </c>
      <c r="B1168" s="4">
        <v>33263</v>
      </c>
      <c r="C1168" s="5">
        <f t="shared" si="22"/>
        <v>1991</v>
      </c>
      <c r="D1168" s="5">
        <f t="shared" si="23"/>
        <v>1</v>
      </c>
      <c r="E1168" s="4" t="s">
        <v>37</v>
      </c>
      <c r="F1168" s="6">
        <v>4100</v>
      </c>
    </row>
    <row r="1169" spans="1:6" x14ac:dyDescent="0.25">
      <c r="A1169" t="s">
        <v>17</v>
      </c>
      <c r="B1169" s="4">
        <v>33269</v>
      </c>
      <c r="C1169" s="5">
        <f t="shared" si="22"/>
        <v>1991</v>
      </c>
      <c r="D1169" s="5">
        <f t="shared" si="23"/>
        <v>1</v>
      </c>
      <c r="E1169" s="4" t="s">
        <v>38</v>
      </c>
      <c r="F1169" s="6">
        <v>2750</v>
      </c>
    </row>
    <row r="1170" spans="1:6" x14ac:dyDescent="0.25">
      <c r="A1170" t="s">
        <v>17</v>
      </c>
      <c r="B1170" s="4">
        <v>33269</v>
      </c>
      <c r="C1170" s="5">
        <f t="shared" si="22"/>
        <v>1991</v>
      </c>
      <c r="D1170" s="5">
        <f t="shared" si="23"/>
        <v>1</v>
      </c>
      <c r="E1170" s="4" t="s">
        <v>4</v>
      </c>
      <c r="F1170" s="6">
        <v>0</v>
      </c>
    </row>
    <row r="1171" spans="1:6" x14ac:dyDescent="0.25">
      <c r="A1171" t="s">
        <v>17</v>
      </c>
      <c r="B1171" s="4">
        <v>33269</v>
      </c>
      <c r="C1171" s="5">
        <f t="shared" si="22"/>
        <v>1991</v>
      </c>
      <c r="D1171" s="5">
        <f t="shared" si="23"/>
        <v>1</v>
      </c>
      <c r="E1171" s="4" t="s">
        <v>37</v>
      </c>
      <c r="F1171" s="6">
        <v>1770</v>
      </c>
    </row>
    <row r="1172" spans="1:6" x14ac:dyDescent="0.25">
      <c r="A1172" t="s">
        <v>12</v>
      </c>
      <c r="B1172" s="4">
        <v>33289</v>
      </c>
      <c r="C1172" s="5">
        <f t="shared" si="22"/>
        <v>1991</v>
      </c>
      <c r="D1172" s="5">
        <f t="shared" si="23"/>
        <v>2</v>
      </c>
      <c r="E1172" s="4" t="s">
        <v>38</v>
      </c>
      <c r="F1172" s="6">
        <v>250</v>
      </c>
    </row>
    <row r="1173" spans="1:6" x14ac:dyDescent="0.25">
      <c r="A1173" t="s">
        <v>12</v>
      </c>
      <c r="B1173" s="4">
        <v>33289</v>
      </c>
      <c r="C1173" s="5">
        <f t="shared" si="22"/>
        <v>1991</v>
      </c>
      <c r="D1173" s="5">
        <f t="shared" si="23"/>
        <v>2</v>
      </c>
      <c r="E1173" s="4" t="s">
        <v>4</v>
      </c>
      <c r="F1173" s="6">
        <v>170</v>
      </c>
    </row>
    <row r="1174" spans="1:6" x14ac:dyDescent="0.25">
      <c r="A1174" t="s">
        <v>12</v>
      </c>
      <c r="B1174" s="4">
        <v>33289</v>
      </c>
      <c r="C1174" s="5">
        <f t="shared" si="22"/>
        <v>1991</v>
      </c>
      <c r="D1174" s="5">
        <f t="shared" si="23"/>
        <v>2</v>
      </c>
      <c r="E1174" s="4" t="s">
        <v>37</v>
      </c>
      <c r="F1174" s="6">
        <v>17300</v>
      </c>
    </row>
    <row r="1175" spans="1:6" x14ac:dyDescent="0.25">
      <c r="A1175" t="s">
        <v>22</v>
      </c>
      <c r="B1175" s="4">
        <v>33290</v>
      </c>
      <c r="C1175" s="5">
        <f t="shared" si="22"/>
        <v>1991</v>
      </c>
      <c r="D1175" s="5">
        <f t="shared" si="23"/>
        <v>2</v>
      </c>
      <c r="E1175" s="4" t="s">
        <v>38</v>
      </c>
      <c r="F1175" s="6">
        <v>27600</v>
      </c>
    </row>
    <row r="1176" spans="1:6" x14ac:dyDescent="0.25">
      <c r="A1176" t="s">
        <v>22</v>
      </c>
      <c r="B1176" s="4">
        <v>33290</v>
      </c>
      <c r="C1176" s="5">
        <f t="shared" si="22"/>
        <v>1991</v>
      </c>
      <c r="D1176" s="5">
        <f t="shared" si="23"/>
        <v>2</v>
      </c>
      <c r="E1176" s="4" t="s">
        <v>4</v>
      </c>
      <c r="F1176" s="6">
        <v>0</v>
      </c>
    </row>
    <row r="1177" spans="1:6" x14ac:dyDescent="0.25">
      <c r="A1177" t="s">
        <v>22</v>
      </c>
      <c r="B1177" s="4">
        <v>33290</v>
      </c>
      <c r="C1177" s="5">
        <f t="shared" si="22"/>
        <v>1991</v>
      </c>
      <c r="D1177" s="5">
        <f t="shared" si="23"/>
        <v>2</v>
      </c>
      <c r="E1177" s="4" t="s">
        <v>37</v>
      </c>
      <c r="F1177" s="6">
        <v>18300</v>
      </c>
    </row>
    <row r="1178" spans="1:6" x14ac:dyDescent="0.25">
      <c r="A1178" t="s">
        <v>11</v>
      </c>
      <c r="B1178" s="4">
        <v>33448</v>
      </c>
      <c r="C1178" s="5">
        <f t="shared" si="22"/>
        <v>1991</v>
      </c>
      <c r="D1178" s="5">
        <f t="shared" si="23"/>
        <v>7</v>
      </c>
      <c r="E1178" s="4" t="s">
        <v>38</v>
      </c>
      <c r="F1178" s="6">
        <v>0</v>
      </c>
    </row>
    <row r="1179" spans="1:6" x14ac:dyDescent="0.25">
      <c r="A1179" t="s">
        <v>11</v>
      </c>
      <c r="B1179" s="4">
        <v>33448</v>
      </c>
      <c r="C1179" s="5">
        <f t="shared" si="22"/>
        <v>1991</v>
      </c>
      <c r="D1179" s="5">
        <f t="shared" si="23"/>
        <v>7</v>
      </c>
      <c r="E1179" s="4" t="s">
        <v>4</v>
      </c>
      <c r="F1179" s="6">
        <v>0</v>
      </c>
    </row>
    <row r="1180" spans="1:6" x14ac:dyDescent="0.25">
      <c r="A1180" t="s">
        <v>11</v>
      </c>
      <c r="B1180" s="4">
        <v>33448</v>
      </c>
      <c r="C1180" s="5">
        <f t="shared" si="22"/>
        <v>1991</v>
      </c>
      <c r="D1180" s="5">
        <f t="shared" si="23"/>
        <v>7</v>
      </c>
      <c r="E1180" s="4" t="s">
        <v>37</v>
      </c>
      <c r="F1180" s="6">
        <v>3300</v>
      </c>
    </row>
    <row r="1181" spans="1:6" x14ac:dyDescent="0.25">
      <c r="A1181" t="s">
        <v>11</v>
      </c>
      <c r="B1181" s="4">
        <v>33449</v>
      </c>
      <c r="C1181" s="5">
        <f t="shared" si="22"/>
        <v>1991</v>
      </c>
      <c r="D1181" s="5">
        <f t="shared" si="23"/>
        <v>7</v>
      </c>
      <c r="E1181" s="4" t="s">
        <v>38</v>
      </c>
      <c r="F1181" s="6">
        <v>0</v>
      </c>
    </row>
    <row r="1182" spans="1:6" x14ac:dyDescent="0.25">
      <c r="A1182" t="s">
        <v>11</v>
      </c>
      <c r="B1182" s="4">
        <v>33449</v>
      </c>
      <c r="C1182" s="5">
        <f t="shared" si="22"/>
        <v>1991</v>
      </c>
      <c r="D1182" s="5">
        <f t="shared" si="23"/>
        <v>7</v>
      </c>
      <c r="E1182" s="4" t="s">
        <v>4</v>
      </c>
      <c r="F1182" s="6">
        <v>0</v>
      </c>
    </row>
    <row r="1183" spans="1:6" x14ac:dyDescent="0.25">
      <c r="A1183" t="s">
        <v>11</v>
      </c>
      <c r="B1183" s="4">
        <v>33449</v>
      </c>
      <c r="C1183" s="5">
        <f t="shared" si="22"/>
        <v>1991</v>
      </c>
      <c r="D1183" s="5">
        <f t="shared" si="23"/>
        <v>7</v>
      </c>
      <c r="E1183" s="4" t="s">
        <v>37</v>
      </c>
      <c r="F1183" s="6">
        <v>7500</v>
      </c>
    </row>
    <row r="1184" spans="1:6" x14ac:dyDescent="0.25">
      <c r="A1184" t="s">
        <v>11</v>
      </c>
      <c r="B1184" s="4">
        <v>33450</v>
      </c>
      <c r="C1184" s="5">
        <f t="shared" si="22"/>
        <v>1991</v>
      </c>
      <c r="D1184" s="5">
        <f t="shared" si="23"/>
        <v>7</v>
      </c>
      <c r="E1184" s="4" t="s">
        <v>38</v>
      </c>
      <c r="F1184" s="6">
        <v>0</v>
      </c>
    </row>
    <row r="1185" spans="1:6" x14ac:dyDescent="0.25">
      <c r="A1185" t="s">
        <v>11</v>
      </c>
      <c r="B1185" s="4">
        <v>33450</v>
      </c>
      <c r="C1185" s="5">
        <f t="shared" si="22"/>
        <v>1991</v>
      </c>
      <c r="D1185" s="5">
        <f t="shared" si="23"/>
        <v>7</v>
      </c>
      <c r="E1185" s="4" t="s">
        <v>4</v>
      </c>
      <c r="F1185" s="6">
        <v>0</v>
      </c>
    </row>
    <row r="1186" spans="1:6" x14ac:dyDescent="0.25">
      <c r="A1186" t="s">
        <v>11</v>
      </c>
      <c r="B1186" s="4">
        <v>33450</v>
      </c>
      <c r="C1186" s="5">
        <f t="shared" si="22"/>
        <v>1991</v>
      </c>
      <c r="D1186" s="5">
        <f t="shared" si="23"/>
        <v>7</v>
      </c>
      <c r="E1186" s="4" t="s">
        <v>37</v>
      </c>
      <c r="F1186" s="6">
        <v>9700</v>
      </c>
    </row>
    <row r="1187" spans="1:6" x14ac:dyDescent="0.25">
      <c r="A1187" t="s">
        <v>11</v>
      </c>
      <c r="B1187" s="4">
        <v>33451</v>
      </c>
      <c r="C1187" s="5">
        <f t="shared" si="22"/>
        <v>1991</v>
      </c>
      <c r="D1187" s="5">
        <f t="shared" si="23"/>
        <v>8</v>
      </c>
      <c r="E1187" s="4" t="s">
        <v>38</v>
      </c>
      <c r="F1187" s="6">
        <v>0</v>
      </c>
    </row>
    <row r="1188" spans="1:6" x14ac:dyDescent="0.25">
      <c r="A1188" t="s">
        <v>11</v>
      </c>
      <c r="B1188" s="4">
        <v>33451</v>
      </c>
      <c r="C1188" s="5">
        <f t="shared" si="22"/>
        <v>1991</v>
      </c>
      <c r="D1188" s="5">
        <f t="shared" si="23"/>
        <v>8</v>
      </c>
      <c r="E1188" s="4" t="s">
        <v>4</v>
      </c>
      <c r="F1188" s="6">
        <v>0</v>
      </c>
    </row>
    <row r="1189" spans="1:6" x14ac:dyDescent="0.25">
      <c r="A1189" t="s">
        <v>11</v>
      </c>
      <c r="B1189" s="4">
        <v>33451</v>
      </c>
      <c r="C1189" s="5">
        <f t="shared" si="22"/>
        <v>1991</v>
      </c>
      <c r="D1189" s="5">
        <f t="shared" si="23"/>
        <v>8</v>
      </c>
      <c r="E1189" s="4" t="s">
        <v>37</v>
      </c>
      <c r="F1189" s="6">
        <v>2300</v>
      </c>
    </row>
    <row r="1190" spans="1:6" x14ac:dyDescent="0.25">
      <c r="A1190" t="s">
        <v>11</v>
      </c>
      <c r="B1190" s="4">
        <v>33462</v>
      </c>
      <c r="C1190" s="5">
        <f t="shared" si="22"/>
        <v>1991</v>
      </c>
      <c r="D1190" s="5">
        <f t="shared" si="23"/>
        <v>8</v>
      </c>
      <c r="E1190" s="4" t="s">
        <v>38</v>
      </c>
      <c r="F1190" s="6">
        <v>0</v>
      </c>
    </row>
    <row r="1191" spans="1:6" x14ac:dyDescent="0.25">
      <c r="A1191" t="s">
        <v>11</v>
      </c>
      <c r="B1191" s="4">
        <v>33462</v>
      </c>
      <c r="C1191" s="5">
        <f t="shared" si="22"/>
        <v>1991</v>
      </c>
      <c r="D1191" s="5">
        <f t="shared" si="23"/>
        <v>8</v>
      </c>
      <c r="E1191" s="4" t="s">
        <v>4</v>
      </c>
      <c r="F1191" s="6">
        <v>0</v>
      </c>
    </row>
    <row r="1192" spans="1:6" x14ac:dyDescent="0.25">
      <c r="A1192" t="s">
        <v>11</v>
      </c>
      <c r="B1192" s="4">
        <v>33462</v>
      </c>
      <c r="C1192" s="5">
        <f t="shared" si="22"/>
        <v>1991</v>
      </c>
      <c r="D1192" s="5">
        <f t="shared" si="23"/>
        <v>8</v>
      </c>
      <c r="E1192" s="4" t="s">
        <v>37</v>
      </c>
      <c r="F1192" s="6">
        <v>1800</v>
      </c>
    </row>
    <row r="1193" spans="1:6" x14ac:dyDescent="0.25">
      <c r="A1193" t="s">
        <v>11</v>
      </c>
      <c r="B1193" s="4">
        <v>33463</v>
      </c>
      <c r="C1193" s="5">
        <f t="shared" si="22"/>
        <v>1991</v>
      </c>
      <c r="D1193" s="5">
        <f t="shared" si="23"/>
        <v>8</v>
      </c>
      <c r="E1193" s="4" t="s">
        <v>38</v>
      </c>
      <c r="F1193" s="6">
        <v>0</v>
      </c>
    </row>
    <row r="1194" spans="1:6" x14ac:dyDescent="0.25">
      <c r="A1194" t="s">
        <v>11</v>
      </c>
      <c r="B1194" s="4">
        <v>33463</v>
      </c>
      <c r="C1194" s="5">
        <f t="shared" si="22"/>
        <v>1991</v>
      </c>
      <c r="D1194" s="5">
        <f t="shared" si="23"/>
        <v>8</v>
      </c>
      <c r="E1194" s="4" t="s">
        <v>4</v>
      </c>
      <c r="F1194" s="6">
        <v>0</v>
      </c>
    </row>
    <row r="1195" spans="1:6" x14ac:dyDescent="0.25">
      <c r="A1195" t="s">
        <v>11</v>
      </c>
      <c r="B1195" s="4">
        <v>33463</v>
      </c>
      <c r="C1195" s="5">
        <f t="shared" si="22"/>
        <v>1991</v>
      </c>
      <c r="D1195" s="5">
        <f t="shared" si="23"/>
        <v>8</v>
      </c>
      <c r="E1195" s="4" t="s">
        <v>37</v>
      </c>
      <c r="F1195" s="6">
        <v>9600</v>
      </c>
    </row>
    <row r="1196" spans="1:6" x14ac:dyDescent="0.25">
      <c r="A1196" t="s">
        <v>11</v>
      </c>
      <c r="B1196" s="4">
        <v>33464</v>
      </c>
      <c r="C1196" s="5">
        <f t="shared" si="22"/>
        <v>1991</v>
      </c>
      <c r="D1196" s="5">
        <f t="shared" si="23"/>
        <v>8</v>
      </c>
      <c r="E1196" s="4" t="s">
        <v>38</v>
      </c>
      <c r="F1196" s="6">
        <v>0</v>
      </c>
    </row>
    <row r="1197" spans="1:6" x14ac:dyDescent="0.25">
      <c r="A1197" t="s">
        <v>11</v>
      </c>
      <c r="B1197" s="4">
        <v>33464</v>
      </c>
      <c r="C1197" s="5">
        <f t="shared" si="22"/>
        <v>1991</v>
      </c>
      <c r="D1197" s="5">
        <f t="shared" si="23"/>
        <v>8</v>
      </c>
      <c r="E1197" s="4" t="s">
        <v>4</v>
      </c>
      <c r="F1197" s="6">
        <v>0</v>
      </c>
    </row>
    <row r="1198" spans="1:6" x14ac:dyDescent="0.25">
      <c r="A1198" t="s">
        <v>11</v>
      </c>
      <c r="B1198" s="4">
        <v>33464</v>
      </c>
      <c r="C1198" s="5">
        <f t="shared" si="22"/>
        <v>1991</v>
      </c>
      <c r="D1198" s="5">
        <f t="shared" si="23"/>
        <v>8</v>
      </c>
      <c r="E1198" s="4" t="s">
        <v>37</v>
      </c>
      <c r="F1198" s="6">
        <v>8000</v>
      </c>
    </row>
    <row r="1199" spans="1:6" x14ac:dyDescent="0.25">
      <c r="A1199" t="s">
        <v>11</v>
      </c>
      <c r="B1199" s="4">
        <v>33465</v>
      </c>
      <c r="C1199" s="5">
        <f t="shared" si="22"/>
        <v>1991</v>
      </c>
      <c r="D1199" s="5">
        <f t="shared" si="23"/>
        <v>8</v>
      </c>
      <c r="E1199" s="4" t="s">
        <v>38</v>
      </c>
      <c r="F1199" s="6">
        <v>0</v>
      </c>
    </row>
    <row r="1200" spans="1:6" x14ac:dyDescent="0.25">
      <c r="A1200" t="s">
        <v>11</v>
      </c>
      <c r="B1200" s="4">
        <v>33465</v>
      </c>
      <c r="C1200" s="5">
        <f t="shared" si="22"/>
        <v>1991</v>
      </c>
      <c r="D1200" s="5">
        <f t="shared" si="23"/>
        <v>8</v>
      </c>
      <c r="E1200" s="4" t="s">
        <v>4</v>
      </c>
      <c r="F1200" s="6">
        <v>0</v>
      </c>
    </row>
    <row r="1201" spans="1:6" x14ac:dyDescent="0.25">
      <c r="A1201" t="s">
        <v>11</v>
      </c>
      <c r="B1201" s="4">
        <v>33465</v>
      </c>
      <c r="C1201" s="5">
        <f t="shared" si="22"/>
        <v>1991</v>
      </c>
      <c r="D1201" s="5">
        <f t="shared" si="23"/>
        <v>8</v>
      </c>
      <c r="E1201" s="4" t="s">
        <v>37</v>
      </c>
      <c r="F1201" s="6">
        <v>7800</v>
      </c>
    </row>
    <row r="1202" spans="1:6" x14ac:dyDescent="0.25">
      <c r="A1202" t="s">
        <v>8</v>
      </c>
      <c r="B1202" s="4">
        <v>33504</v>
      </c>
      <c r="C1202" s="5">
        <f t="shared" si="22"/>
        <v>1991</v>
      </c>
      <c r="D1202" s="5">
        <f t="shared" si="23"/>
        <v>9</v>
      </c>
      <c r="E1202" s="4" t="s">
        <v>38</v>
      </c>
      <c r="F1202" s="6">
        <v>784</v>
      </c>
    </row>
    <row r="1203" spans="1:6" x14ac:dyDescent="0.25">
      <c r="A1203" t="s">
        <v>8</v>
      </c>
      <c r="B1203" s="4">
        <v>33504</v>
      </c>
      <c r="C1203" s="5">
        <f t="shared" si="22"/>
        <v>1991</v>
      </c>
      <c r="D1203" s="5">
        <f t="shared" si="23"/>
        <v>9</v>
      </c>
      <c r="E1203" s="4" t="s">
        <v>4</v>
      </c>
      <c r="F1203" s="6">
        <v>0</v>
      </c>
    </row>
    <row r="1204" spans="1:6" x14ac:dyDescent="0.25">
      <c r="A1204" t="s">
        <v>8</v>
      </c>
      <c r="B1204" s="4">
        <v>33504</v>
      </c>
      <c r="C1204" s="5">
        <f t="shared" si="22"/>
        <v>1991</v>
      </c>
      <c r="D1204" s="5">
        <f t="shared" si="23"/>
        <v>9</v>
      </c>
      <c r="E1204" s="4" t="s">
        <v>37</v>
      </c>
      <c r="F1204" s="6">
        <v>7292</v>
      </c>
    </row>
    <row r="1205" spans="1:6" x14ac:dyDescent="0.25">
      <c r="A1205" t="s">
        <v>8</v>
      </c>
      <c r="B1205" s="4">
        <v>33505</v>
      </c>
      <c r="C1205" s="5">
        <f t="shared" si="22"/>
        <v>1991</v>
      </c>
      <c r="D1205" s="5">
        <f t="shared" si="23"/>
        <v>9</v>
      </c>
      <c r="E1205" s="4" t="s">
        <v>38</v>
      </c>
      <c r="F1205" s="6">
        <v>1600</v>
      </c>
    </row>
    <row r="1206" spans="1:6" x14ac:dyDescent="0.25">
      <c r="A1206" t="s">
        <v>8</v>
      </c>
      <c r="B1206" s="4">
        <v>33505</v>
      </c>
      <c r="C1206" s="5">
        <f t="shared" si="22"/>
        <v>1991</v>
      </c>
      <c r="D1206" s="5">
        <f t="shared" si="23"/>
        <v>9</v>
      </c>
      <c r="E1206" s="4" t="s">
        <v>4</v>
      </c>
      <c r="F1206" s="6">
        <v>0</v>
      </c>
    </row>
    <row r="1207" spans="1:6" x14ac:dyDescent="0.25">
      <c r="A1207" t="s">
        <v>8</v>
      </c>
      <c r="B1207" s="4">
        <v>33505</v>
      </c>
      <c r="C1207" s="5">
        <f t="shared" si="22"/>
        <v>1991</v>
      </c>
      <c r="D1207" s="5">
        <f t="shared" si="23"/>
        <v>9</v>
      </c>
      <c r="E1207" s="4" t="s">
        <v>37</v>
      </c>
      <c r="F1207" s="6">
        <v>100</v>
      </c>
    </row>
    <row r="1208" spans="1:6" x14ac:dyDescent="0.25">
      <c r="A1208" t="s">
        <v>8</v>
      </c>
      <c r="B1208" s="4">
        <v>33506</v>
      </c>
      <c r="C1208" s="5">
        <f t="shared" si="22"/>
        <v>1991</v>
      </c>
      <c r="D1208" s="5">
        <f t="shared" si="23"/>
        <v>9</v>
      </c>
      <c r="E1208" s="4" t="s">
        <v>38</v>
      </c>
      <c r="F1208" s="6">
        <v>16</v>
      </c>
    </row>
    <row r="1209" spans="1:6" x14ac:dyDescent="0.25">
      <c r="A1209" t="s">
        <v>8</v>
      </c>
      <c r="B1209" s="4">
        <v>33506</v>
      </c>
      <c r="C1209" s="5">
        <f t="shared" si="22"/>
        <v>1991</v>
      </c>
      <c r="D1209" s="5">
        <f t="shared" si="23"/>
        <v>9</v>
      </c>
      <c r="E1209" s="4" t="s">
        <v>4</v>
      </c>
      <c r="F1209" s="6">
        <v>0</v>
      </c>
    </row>
    <row r="1210" spans="1:6" x14ac:dyDescent="0.25">
      <c r="A1210" t="s">
        <v>8</v>
      </c>
      <c r="B1210" s="4">
        <v>33506</v>
      </c>
      <c r="C1210" s="5">
        <f t="shared" si="22"/>
        <v>1991</v>
      </c>
      <c r="D1210" s="5">
        <f t="shared" si="23"/>
        <v>9</v>
      </c>
      <c r="E1210" s="4" t="s">
        <v>37</v>
      </c>
      <c r="F1210" s="6">
        <v>8</v>
      </c>
    </row>
    <row r="1211" spans="1:6" x14ac:dyDescent="0.25">
      <c r="A1211" t="s">
        <v>8</v>
      </c>
      <c r="B1211" s="4">
        <v>33507</v>
      </c>
      <c r="C1211" s="5">
        <f t="shared" si="22"/>
        <v>1991</v>
      </c>
      <c r="D1211" s="5">
        <f t="shared" si="23"/>
        <v>9</v>
      </c>
      <c r="E1211" s="4" t="s">
        <v>38</v>
      </c>
      <c r="F1211" s="6">
        <v>2500</v>
      </c>
    </row>
    <row r="1212" spans="1:6" x14ac:dyDescent="0.25">
      <c r="A1212" t="s">
        <v>8</v>
      </c>
      <c r="B1212" s="4">
        <v>33507</v>
      </c>
      <c r="C1212" s="5">
        <f t="shared" si="22"/>
        <v>1991</v>
      </c>
      <c r="D1212" s="5">
        <f t="shared" si="23"/>
        <v>9</v>
      </c>
      <c r="E1212" s="4" t="s">
        <v>4</v>
      </c>
      <c r="F1212" s="6">
        <v>0</v>
      </c>
    </row>
    <row r="1213" spans="1:6" x14ac:dyDescent="0.25">
      <c r="A1213" t="s">
        <v>8</v>
      </c>
      <c r="B1213" s="4">
        <v>33507</v>
      </c>
      <c r="C1213" s="5">
        <f t="shared" si="22"/>
        <v>1991</v>
      </c>
      <c r="D1213" s="5">
        <f t="shared" si="23"/>
        <v>9</v>
      </c>
      <c r="E1213" s="4" t="s">
        <v>37</v>
      </c>
      <c r="F1213" s="6">
        <v>8600</v>
      </c>
    </row>
    <row r="1214" spans="1:6" x14ac:dyDescent="0.25">
      <c r="A1214" t="s">
        <v>5</v>
      </c>
      <c r="B1214" s="4">
        <v>33511</v>
      </c>
      <c r="C1214" s="5">
        <f t="shared" si="22"/>
        <v>1991</v>
      </c>
      <c r="D1214" s="5">
        <f t="shared" si="23"/>
        <v>9</v>
      </c>
      <c r="E1214" s="4" t="s">
        <v>38</v>
      </c>
      <c r="F1214" s="6">
        <v>4900</v>
      </c>
    </row>
    <row r="1215" spans="1:6" x14ac:dyDescent="0.25">
      <c r="A1215" t="s">
        <v>5</v>
      </c>
      <c r="B1215" s="4">
        <v>33511</v>
      </c>
      <c r="C1215" s="5">
        <f t="shared" si="22"/>
        <v>1991</v>
      </c>
      <c r="D1215" s="5">
        <f t="shared" si="23"/>
        <v>9</v>
      </c>
      <c r="E1215" s="4" t="s">
        <v>4</v>
      </c>
      <c r="F1215" s="6">
        <v>0</v>
      </c>
    </row>
    <row r="1216" spans="1:6" x14ac:dyDescent="0.25">
      <c r="A1216" t="s">
        <v>5</v>
      </c>
      <c r="B1216" s="4">
        <v>33511</v>
      </c>
      <c r="C1216" s="5">
        <f t="shared" si="22"/>
        <v>1991</v>
      </c>
      <c r="D1216" s="5">
        <f t="shared" si="23"/>
        <v>9</v>
      </c>
      <c r="E1216" s="4" t="s">
        <v>37</v>
      </c>
      <c r="F1216" s="6">
        <v>600</v>
      </c>
    </row>
    <row r="1217" spans="1:6" x14ac:dyDescent="0.25">
      <c r="A1217" t="s">
        <v>5</v>
      </c>
      <c r="B1217" s="4">
        <v>33512</v>
      </c>
      <c r="C1217" s="5">
        <f t="shared" si="22"/>
        <v>1991</v>
      </c>
      <c r="D1217" s="5">
        <f t="shared" si="23"/>
        <v>10</v>
      </c>
      <c r="E1217" s="4" t="s">
        <v>38</v>
      </c>
      <c r="F1217" s="6">
        <v>1200</v>
      </c>
    </row>
    <row r="1218" spans="1:6" x14ac:dyDescent="0.25">
      <c r="A1218" t="s">
        <v>5</v>
      </c>
      <c r="B1218" s="4">
        <v>33512</v>
      </c>
      <c r="C1218" s="5">
        <f t="shared" si="22"/>
        <v>1991</v>
      </c>
      <c r="D1218" s="5">
        <f t="shared" si="23"/>
        <v>10</v>
      </c>
      <c r="E1218" s="4" t="s">
        <v>4</v>
      </c>
      <c r="F1218" s="6">
        <v>0</v>
      </c>
    </row>
    <row r="1219" spans="1:6" x14ac:dyDescent="0.25">
      <c r="A1219" t="s">
        <v>5</v>
      </c>
      <c r="B1219" s="4">
        <v>33512</v>
      </c>
      <c r="C1219" s="5">
        <f t="shared" ref="C1219:C1282" si="24">YEAR(B1219)</f>
        <v>1991</v>
      </c>
      <c r="D1219" s="5">
        <f t="shared" ref="D1219:D1282" si="25">MONTH(B1219)</f>
        <v>10</v>
      </c>
      <c r="E1219" s="4" t="s">
        <v>37</v>
      </c>
      <c r="F1219" s="6">
        <v>1400</v>
      </c>
    </row>
    <row r="1220" spans="1:6" x14ac:dyDescent="0.25">
      <c r="A1220" t="s">
        <v>5</v>
      </c>
      <c r="B1220" s="4">
        <v>33513</v>
      </c>
      <c r="C1220" s="5">
        <f t="shared" si="24"/>
        <v>1991</v>
      </c>
      <c r="D1220" s="5">
        <f t="shared" si="25"/>
        <v>10</v>
      </c>
      <c r="E1220" s="4" t="s">
        <v>38</v>
      </c>
      <c r="F1220" s="6">
        <v>800</v>
      </c>
    </row>
    <row r="1221" spans="1:6" x14ac:dyDescent="0.25">
      <c r="A1221" t="s">
        <v>5</v>
      </c>
      <c r="B1221" s="4">
        <v>33513</v>
      </c>
      <c r="C1221" s="5">
        <f t="shared" si="24"/>
        <v>1991</v>
      </c>
      <c r="D1221" s="5">
        <f t="shared" si="25"/>
        <v>10</v>
      </c>
      <c r="E1221" s="4" t="s">
        <v>4</v>
      </c>
      <c r="F1221" s="6">
        <v>0</v>
      </c>
    </row>
    <row r="1222" spans="1:6" x14ac:dyDescent="0.25">
      <c r="A1222" t="s">
        <v>5</v>
      </c>
      <c r="B1222" s="4">
        <v>33513</v>
      </c>
      <c r="C1222" s="5">
        <f t="shared" si="24"/>
        <v>1991</v>
      </c>
      <c r="D1222" s="5">
        <f t="shared" si="25"/>
        <v>10</v>
      </c>
      <c r="E1222" s="4" t="s">
        <v>37</v>
      </c>
      <c r="F1222" s="6">
        <v>5200</v>
      </c>
    </row>
    <row r="1223" spans="1:6" x14ac:dyDescent="0.25">
      <c r="A1223" t="s">
        <v>5</v>
      </c>
      <c r="B1223" s="4">
        <v>33514</v>
      </c>
      <c r="C1223" s="5">
        <f t="shared" si="24"/>
        <v>1991</v>
      </c>
      <c r="D1223" s="5">
        <f t="shared" si="25"/>
        <v>10</v>
      </c>
      <c r="E1223" s="4" t="s">
        <v>38</v>
      </c>
      <c r="F1223" s="6">
        <v>900</v>
      </c>
    </row>
    <row r="1224" spans="1:6" x14ac:dyDescent="0.25">
      <c r="A1224" t="s">
        <v>5</v>
      </c>
      <c r="B1224" s="4">
        <v>33514</v>
      </c>
      <c r="C1224" s="5">
        <f t="shared" si="24"/>
        <v>1991</v>
      </c>
      <c r="D1224" s="5">
        <f t="shared" si="25"/>
        <v>10</v>
      </c>
      <c r="E1224" s="4" t="s">
        <v>4</v>
      </c>
      <c r="F1224" s="6">
        <v>0</v>
      </c>
    </row>
    <row r="1225" spans="1:6" x14ac:dyDescent="0.25">
      <c r="A1225" t="s">
        <v>5</v>
      </c>
      <c r="B1225" s="4">
        <v>33514</v>
      </c>
      <c r="C1225" s="5">
        <f t="shared" si="24"/>
        <v>1991</v>
      </c>
      <c r="D1225" s="5">
        <f t="shared" si="25"/>
        <v>10</v>
      </c>
      <c r="E1225" s="4" t="s">
        <v>37</v>
      </c>
      <c r="F1225" s="6">
        <v>2000</v>
      </c>
    </row>
    <row r="1226" spans="1:6" x14ac:dyDescent="0.25">
      <c r="A1226" t="s">
        <v>8</v>
      </c>
      <c r="B1226" s="4">
        <v>33519</v>
      </c>
      <c r="C1226" s="5">
        <f t="shared" si="24"/>
        <v>1991</v>
      </c>
      <c r="D1226" s="5">
        <f t="shared" si="25"/>
        <v>10</v>
      </c>
      <c r="E1226" s="4" t="s">
        <v>38</v>
      </c>
      <c r="F1226" s="6">
        <v>400</v>
      </c>
    </row>
    <row r="1227" spans="1:6" x14ac:dyDescent="0.25">
      <c r="A1227" t="s">
        <v>8</v>
      </c>
      <c r="B1227" s="4">
        <v>33519</v>
      </c>
      <c r="C1227" s="5">
        <f t="shared" si="24"/>
        <v>1991</v>
      </c>
      <c r="D1227" s="5">
        <f t="shared" si="25"/>
        <v>10</v>
      </c>
      <c r="E1227" s="4" t="s">
        <v>4</v>
      </c>
      <c r="F1227" s="6">
        <v>0</v>
      </c>
    </row>
    <row r="1228" spans="1:6" x14ac:dyDescent="0.25">
      <c r="A1228" t="s">
        <v>8</v>
      </c>
      <c r="B1228" s="4">
        <v>33519</v>
      </c>
      <c r="C1228" s="5">
        <f t="shared" si="24"/>
        <v>1991</v>
      </c>
      <c r="D1228" s="5">
        <f t="shared" si="25"/>
        <v>10</v>
      </c>
      <c r="E1228" s="4" t="s">
        <v>37</v>
      </c>
      <c r="F1228" s="6">
        <v>0</v>
      </c>
    </row>
    <row r="1229" spans="1:6" x14ac:dyDescent="0.25">
      <c r="A1229" t="s">
        <v>8</v>
      </c>
      <c r="B1229" s="4">
        <v>33520</v>
      </c>
      <c r="C1229" s="5">
        <f t="shared" si="24"/>
        <v>1991</v>
      </c>
      <c r="D1229" s="5">
        <f t="shared" si="25"/>
        <v>10</v>
      </c>
      <c r="E1229" s="4" t="s">
        <v>38</v>
      </c>
      <c r="F1229" s="6">
        <v>400</v>
      </c>
    </row>
    <row r="1230" spans="1:6" x14ac:dyDescent="0.25">
      <c r="A1230" t="s">
        <v>8</v>
      </c>
      <c r="B1230" s="4">
        <v>33520</v>
      </c>
      <c r="C1230" s="5">
        <f t="shared" si="24"/>
        <v>1991</v>
      </c>
      <c r="D1230" s="5">
        <f t="shared" si="25"/>
        <v>10</v>
      </c>
      <c r="E1230" s="4" t="s">
        <v>38</v>
      </c>
      <c r="F1230" s="6">
        <v>4600</v>
      </c>
    </row>
    <row r="1231" spans="1:6" x14ac:dyDescent="0.25">
      <c r="A1231" t="s">
        <v>8</v>
      </c>
      <c r="B1231" s="4">
        <v>33520</v>
      </c>
      <c r="C1231" s="5">
        <f t="shared" si="24"/>
        <v>1991</v>
      </c>
      <c r="D1231" s="5">
        <f t="shared" si="25"/>
        <v>10</v>
      </c>
      <c r="E1231" s="4" t="s">
        <v>4</v>
      </c>
      <c r="F1231" s="6">
        <v>0</v>
      </c>
    </row>
    <row r="1232" spans="1:6" x14ac:dyDescent="0.25">
      <c r="A1232" t="s">
        <v>8</v>
      </c>
      <c r="B1232" s="4">
        <v>33520</v>
      </c>
      <c r="C1232" s="5">
        <f t="shared" si="24"/>
        <v>1991</v>
      </c>
      <c r="D1232" s="5">
        <f t="shared" si="25"/>
        <v>10</v>
      </c>
      <c r="E1232" s="4" t="s">
        <v>4</v>
      </c>
      <c r="F1232" s="6">
        <v>0</v>
      </c>
    </row>
    <row r="1233" spans="1:6" x14ac:dyDescent="0.25">
      <c r="A1233" t="s">
        <v>8</v>
      </c>
      <c r="B1233" s="4">
        <v>33520</v>
      </c>
      <c r="C1233" s="5">
        <f t="shared" si="24"/>
        <v>1991</v>
      </c>
      <c r="D1233" s="5">
        <f t="shared" si="25"/>
        <v>10</v>
      </c>
      <c r="E1233" s="4" t="s">
        <v>37</v>
      </c>
      <c r="F1233" s="6">
        <v>18</v>
      </c>
    </row>
    <row r="1234" spans="1:6" x14ac:dyDescent="0.25">
      <c r="A1234" t="s">
        <v>8</v>
      </c>
      <c r="B1234" s="4">
        <v>33520</v>
      </c>
      <c r="C1234" s="5">
        <f t="shared" si="24"/>
        <v>1991</v>
      </c>
      <c r="D1234" s="5">
        <f t="shared" si="25"/>
        <v>10</v>
      </c>
      <c r="E1234" s="4" t="s">
        <v>37</v>
      </c>
      <c r="F1234" s="6">
        <v>50</v>
      </c>
    </row>
    <row r="1235" spans="1:6" x14ac:dyDescent="0.25">
      <c r="A1235" t="s">
        <v>8</v>
      </c>
      <c r="B1235" s="4">
        <v>33521</v>
      </c>
      <c r="C1235" s="5">
        <f t="shared" si="24"/>
        <v>1991</v>
      </c>
      <c r="D1235" s="5">
        <f t="shared" si="25"/>
        <v>10</v>
      </c>
      <c r="E1235" s="4" t="s">
        <v>38</v>
      </c>
      <c r="F1235" s="6">
        <v>2100</v>
      </c>
    </row>
    <row r="1236" spans="1:6" x14ac:dyDescent="0.25">
      <c r="A1236" t="s">
        <v>8</v>
      </c>
      <c r="B1236" s="4">
        <v>33521</v>
      </c>
      <c r="C1236" s="5">
        <f t="shared" si="24"/>
        <v>1991</v>
      </c>
      <c r="D1236" s="5">
        <f t="shared" si="25"/>
        <v>10</v>
      </c>
      <c r="E1236" s="4" t="s">
        <v>4</v>
      </c>
      <c r="F1236" s="6">
        <v>0</v>
      </c>
    </row>
    <row r="1237" spans="1:6" x14ac:dyDescent="0.25">
      <c r="A1237" t="s">
        <v>8</v>
      </c>
      <c r="B1237" s="4">
        <v>33521</v>
      </c>
      <c r="C1237" s="5">
        <f t="shared" si="24"/>
        <v>1991</v>
      </c>
      <c r="D1237" s="5">
        <f t="shared" si="25"/>
        <v>10</v>
      </c>
      <c r="E1237" s="4" t="s">
        <v>37</v>
      </c>
      <c r="F1237" s="6">
        <v>2800</v>
      </c>
    </row>
    <row r="1238" spans="1:6" x14ac:dyDescent="0.25">
      <c r="A1238" t="s">
        <v>8</v>
      </c>
      <c r="B1238" s="4">
        <v>33522</v>
      </c>
      <c r="C1238" s="5">
        <f t="shared" si="24"/>
        <v>1991</v>
      </c>
      <c r="D1238" s="5">
        <f t="shared" si="25"/>
        <v>10</v>
      </c>
      <c r="E1238" s="4" t="s">
        <v>38</v>
      </c>
      <c r="F1238" s="6">
        <v>1800</v>
      </c>
    </row>
    <row r="1239" spans="1:6" x14ac:dyDescent="0.25">
      <c r="A1239" t="s">
        <v>8</v>
      </c>
      <c r="B1239" s="4">
        <v>33522</v>
      </c>
      <c r="C1239" s="5">
        <f t="shared" si="24"/>
        <v>1991</v>
      </c>
      <c r="D1239" s="5">
        <f t="shared" si="25"/>
        <v>10</v>
      </c>
      <c r="E1239" s="4" t="s">
        <v>4</v>
      </c>
      <c r="F1239" s="6">
        <v>0</v>
      </c>
    </row>
    <row r="1240" spans="1:6" x14ac:dyDescent="0.25">
      <c r="A1240" t="s">
        <v>8</v>
      </c>
      <c r="B1240" s="4">
        <v>33522</v>
      </c>
      <c r="C1240" s="5">
        <f t="shared" si="24"/>
        <v>1991</v>
      </c>
      <c r="D1240" s="5">
        <f t="shared" si="25"/>
        <v>10</v>
      </c>
      <c r="E1240" s="4" t="s">
        <v>37</v>
      </c>
      <c r="F1240" s="6">
        <v>3632</v>
      </c>
    </row>
    <row r="1241" spans="1:6" x14ac:dyDescent="0.25">
      <c r="A1241" t="s">
        <v>5</v>
      </c>
      <c r="B1241" s="4">
        <v>33540</v>
      </c>
      <c r="C1241" s="5">
        <f t="shared" si="24"/>
        <v>1991</v>
      </c>
      <c r="D1241" s="5">
        <f t="shared" si="25"/>
        <v>10</v>
      </c>
      <c r="E1241" s="4" t="s">
        <v>38</v>
      </c>
      <c r="F1241" s="6">
        <v>50</v>
      </c>
    </row>
    <row r="1242" spans="1:6" x14ac:dyDescent="0.25">
      <c r="A1242" t="s">
        <v>5</v>
      </c>
      <c r="B1242" s="4">
        <v>33540</v>
      </c>
      <c r="C1242" s="5">
        <f t="shared" si="24"/>
        <v>1991</v>
      </c>
      <c r="D1242" s="5">
        <f t="shared" si="25"/>
        <v>10</v>
      </c>
      <c r="E1242" s="4" t="s">
        <v>4</v>
      </c>
      <c r="F1242" s="6">
        <v>0</v>
      </c>
    </row>
    <row r="1243" spans="1:6" x14ac:dyDescent="0.25">
      <c r="A1243" t="s">
        <v>5</v>
      </c>
      <c r="B1243" s="4">
        <v>33540</v>
      </c>
      <c r="C1243" s="5">
        <f t="shared" si="24"/>
        <v>1991</v>
      </c>
      <c r="D1243" s="5">
        <f t="shared" si="25"/>
        <v>10</v>
      </c>
      <c r="E1243" s="4" t="s">
        <v>37</v>
      </c>
      <c r="F1243" s="6">
        <v>2400</v>
      </c>
    </row>
    <row r="1244" spans="1:6" x14ac:dyDescent="0.25">
      <c r="A1244" t="s">
        <v>5</v>
      </c>
      <c r="B1244" s="4">
        <v>33541</v>
      </c>
      <c r="C1244" s="5">
        <f t="shared" si="24"/>
        <v>1991</v>
      </c>
      <c r="D1244" s="5">
        <f t="shared" si="25"/>
        <v>10</v>
      </c>
      <c r="E1244" s="4" t="s">
        <v>38</v>
      </c>
      <c r="F1244" s="6">
        <v>800</v>
      </c>
    </row>
    <row r="1245" spans="1:6" x14ac:dyDescent="0.25">
      <c r="A1245" t="s">
        <v>5</v>
      </c>
      <c r="B1245" s="4">
        <v>33541</v>
      </c>
      <c r="C1245" s="5">
        <f t="shared" si="24"/>
        <v>1991</v>
      </c>
      <c r="D1245" s="5">
        <f t="shared" si="25"/>
        <v>10</v>
      </c>
      <c r="E1245" s="4" t="s">
        <v>4</v>
      </c>
      <c r="F1245" s="6">
        <v>0</v>
      </c>
    </row>
    <row r="1246" spans="1:6" x14ac:dyDescent="0.25">
      <c r="A1246" t="s">
        <v>5</v>
      </c>
      <c r="B1246" s="4">
        <v>33541</v>
      </c>
      <c r="C1246" s="5">
        <f t="shared" si="24"/>
        <v>1991</v>
      </c>
      <c r="D1246" s="5">
        <f t="shared" si="25"/>
        <v>10</v>
      </c>
      <c r="E1246" s="4" t="s">
        <v>37</v>
      </c>
      <c r="F1246" s="6">
        <v>800</v>
      </c>
    </row>
    <row r="1247" spans="1:6" x14ac:dyDescent="0.25">
      <c r="A1247" t="s">
        <v>5</v>
      </c>
      <c r="B1247" s="4">
        <v>33542</v>
      </c>
      <c r="C1247" s="5">
        <f t="shared" si="24"/>
        <v>1991</v>
      </c>
      <c r="D1247" s="5">
        <f t="shared" si="25"/>
        <v>10</v>
      </c>
      <c r="E1247" s="4" t="s">
        <v>38</v>
      </c>
      <c r="F1247" s="6">
        <v>1300</v>
      </c>
    </row>
    <row r="1248" spans="1:6" x14ac:dyDescent="0.25">
      <c r="A1248" t="s">
        <v>5</v>
      </c>
      <c r="B1248" s="4">
        <v>33542</v>
      </c>
      <c r="C1248" s="5">
        <f t="shared" si="24"/>
        <v>1991</v>
      </c>
      <c r="D1248" s="5">
        <f t="shared" si="25"/>
        <v>10</v>
      </c>
      <c r="E1248" s="4" t="s">
        <v>4</v>
      </c>
      <c r="F1248" s="6">
        <v>0</v>
      </c>
    </row>
    <row r="1249" spans="1:6" x14ac:dyDescent="0.25">
      <c r="A1249" t="s">
        <v>5</v>
      </c>
      <c r="B1249" s="4">
        <v>33542</v>
      </c>
      <c r="C1249" s="5">
        <f t="shared" si="24"/>
        <v>1991</v>
      </c>
      <c r="D1249" s="5">
        <f t="shared" si="25"/>
        <v>10</v>
      </c>
      <c r="E1249" s="4" t="s">
        <v>37</v>
      </c>
      <c r="F1249" s="6">
        <v>6100</v>
      </c>
    </row>
    <row r="1250" spans="1:6" x14ac:dyDescent="0.25">
      <c r="A1250" t="s">
        <v>17</v>
      </c>
      <c r="B1250" s="4">
        <v>33612</v>
      </c>
      <c r="C1250" s="5">
        <f t="shared" si="24"/>
        <v>1992</v>
      </c>
      <c r="D1250" s="5">
        <f t="shared" si="25"/>
        <v>1</v>
      </c>
      <c r="E1250" s="4" t="s">
        <v>38</v>
      </c>
      <c r="F1250" s="6">
        <v>50</v>
      </c>
    </row>
    <row r="1251" spans="1:6" x14ac:dyDescent="0.25">
      <c r="A1251" t="s">
        <v>17</v>
      </c>
      <c r="B1251" s="4">
        <v>33612</v>
      </c>
      <c r="C1251" s="5">
        <f t="shared" si="24"/>
        <v>1992</v>
      </c>
      <c r="D1251" s="5">
        <f t="shared" si="25"/>
        <v>1</v>
      </c>
      <c r="E1251" s="4" t="s">
        <v>4</v>
      </c>
      <c r="F1251" s="6">
        <v>0</v>
      </c>
    </row>
    <row r="1252" spans="1:6" x14ac:dyDescent="0.25">
      <c r="A1252" t="s">
        <v>17</v>
      </c>
      <c r="B1252" s="4">
        <v>33612</v>
      </c>
      <c r="C1252" s="5">
        <f t="shared" si="24"/>
        <v>1992</v>
      </c>
      <c r="D1252" s="5">
        <f t="shared" si="25"/>
        <v>1</v>
      </c>
      <c r="E1252" s="4" t="s">
        <v>37</v>
      </c>
      <c r="F1252" s="6">
        <v>175</v>
      </c>
    </row>
    <row r="1253" spans="1:6" x14ac:dyDescent="0.25">
      <c r="A1253" t="s">
        <v>17</v>
      </c>
      <c r="B1253" s="4">
        <v>33613</v>
      </c>
      <c r="C1253" s="5">
        <f t="shared" si="24"/>
        <v>1992</v>
      </c>
      <c r="D1253" s="5">
        <f t="shared" si="25"/>
        <v>1</v>
      </c>
      <c r="E1253" s="4" t="s">
        <v>38</v>
      </c>
      <c r="F1253" s="6">
        <v>75</v>
      </c>
    </row>
    <row r="1254" spans="1:6" x14ac:dyDescent="0.25">
      <c r="A1254" t="s">
        <v>17</v>
      </c>
      <c r="B1254" s="4">
        <v>33613</v>
      </c>
      <c r="C1254" s="5">
        <f t="shared" si="24"/>
        <v>1992</v>
      </c>
      <c r="D1254" s="5">
        <f t="shared" si="25"/>
        <v>1</v>
      </c>
      <c r="E1254" s="4" t="s">
        <v>4</v>
      </c>
      <c r="F1254" s="6">
        <v>0</v>
      </c>
    </row>
    <row r="1255" spans="1:6" x14ac:dyDescent="0.25">
      <c r="A1255" t="s">
        <v>17</v>
      </c>
      <c r="B1255" s="4">
        <v>33613</v>
      </c>
      <c r="C1255" s="5">
        <f t="shared" si="24"/>
        <v>1992</v>
      </c>
      <c r="D1255" s="5">
        <f t="shared" si="25"/>
        <v>1</v>
      </c>
      <c r="E1255" s="4" t="s">
        <v>37</v>
      </c>
      <c r="F1255" s="6">
        <v>100</v>
      </c>
    </row>
    <row r="1256" spans="1:6" x14ac:dyDescent="0.25">
      <c r="A1256" t="s">
        <v>17</v>
      </c>
      <c r="B1256" s="4">
        <v>33614</v>
      </c>
      <c r="C1256" s="5">
        <f t="shared" si="24"/>
        <v>1992</v>
      </c>
      <c r="D1256" s="5">
        <f t="shared" si="25"/>
        <v>1</v>
      </c>
      <c r="E1256" s="4" t="s">
        <v>38</v>
      </c>
      <c r="F1256" s="6">
        <v>130</v>
      </c>
    </row>
    <row r="1257" spans="1:6" x14ac:dyDescent="0.25">
      <c r="A1257" t="s">
        <v>17</v>
      </c>
      <c r="B1257" s="4">
        <v>33614</v>
      </c>
      <c r="C1257" s="5">
        <f t="shared" si="24"/>
        <v>1992</v>
      </c>
      <c r="D1257" s="5">
        <f t="shared" si="25"/>
        <v>1</v>
      </c>
      <c r="E1257" s="4" t="s">
        <v>4</v>
      </c>
      <c r="F1257" s="6">
        <v>0</v>
      </c>
    </row>
    <row r="1258" spans="1:6" x14ac:dyDescent="0.25">
      <c r="A1258" t="s">
        <v>17</v>
      </c>
      <c r="B1258" s="4">
        <v>33614</v>
      </c>
      <c r="C1258" s="5">
        <f t="shared" si="24"/>
        <v>1992</v>
      </c>
      <c r="D1258" s="5">
        <f t="shared" si="25"/>
        <v>1</v>
      </c>
      <c r="E1258" s="4" t="s">
        <v>37</v>
      </c>
      <c r="F1258" s="6">
        <v>260</v>
      </c>
    </row>
    <row r="1259" spans="1:6" x14ac:dyDescent="0.25">
      <c r="A1259" t="s">
        <v>17</v>
      </c>
      <c r="B1259" s="4">
        <v>33623</v>
      </c>
      <c r="C1259" s="5">
        <f t="shared" si="24"/>
        <v>1992</v>
      </c>
      <c r="D1259" s="5">
        <f t="shared" si="25"/>
        <v>1</v>
      </c>
      <c r="E1259" s="4" t="s">
        <v>38</v>
      </c>
      <c r="F1259" s="6">
        <v>75</v>
      </c>
    </row>
    <row r="1260" spans="1:6" x14ac:dyDescent="0.25">
      <c r="A1260" t="s">
        <v>17</v>
      </c>
      <c r="B1260" s="4">
        <v>33623</v>
      </c>
      <c r="C1260" s="5">
        <f t="shared" si="24"/>
        <v>1992</v>
      </c>
      <c r="D1260" s="5">
        <f t="shared" si="25"/>
        <v>1</v>
      </c>
      <c r="E1260" s="4" t="s">
        <v>4</v>
      </c>
      <c r="F1260" s="6">
        <v>0</v>
      </c>
    </row>
    <row r="1261" spans="1:6" x14ac:dyDescent="0.25">
      <c r="A1261" t="s">
        <v>17</v>
      </c>
      <c r="B1261" s="4">
        <v>33623</v>
      </c>
      <c r="C1261" s="5">
        <f t="shared" si="24"/>
        <v>1992</v>
      </c>
      <c r="D1261" s="5">
        <f t="shared" si="25"/>
        <v>1</v>
      </c>
      <c r="E1261" s="4" t="s">
        <v>37</v>
      </c>
      <c r="F1261" s="6">
        <v>150</v>
      </c>
    </row>
    <row r="1262" spans="1:6" x14ac:dyDescent="0.25">
      <c r="A1262" t="s">
        <v>16</v>
      </c>
      <c r="B1262" s="4">
        <v>33708</v>
      </c>
      <c r="C1262" s="5">
        <f t="shared" si="24"/>
        <v>1992</v>
      </c>
      <c r="D1262" s="5">
        <f t="shared" si="25"/>
        <v>4</v>
      </c>
      <c r="E1262" s="4" t="s">
        <v>38</v>
      </c>
      <c r="F1262" s="6">
        <v>275</v>
      </c>
    </row>
    <row r="1263" spans="1:6" x14ac:dyDescent="0.25">
      <c r="A1263" t="s">
        <v>16</v>
      </c>
      <c r="B1263" s="4">
        <v>33708</v>
      </c>
      <c r="C1263" s="5">
        <f t="shared" si="24"/>
        <v>1992</v>
      </c>
      <c r="D1263" s="5">
        <f t="shared" si="25"/>
        <v>4</v>
      </c>
      <c r="E1263" s="4" t="s">
        <v>4</v>
      </c>
      <c r="F1263" s="6">
        <v>0</v>
      </c>
    </row>
    <row r="1264" spans="1:6" x14ac:dyDescent="0.25">
      <c r="A1264" t="s">
        <v>16</v>
      </c>
      <c r="B1264" s="4">
        <v>33708</v>
      </c>
      <c r="C1264" s="5">
        <f t="shared" si="24"/>
        <v>1992</v>
      </c>
      <c r="D1264" s="5">
        <f t="shared" si="25"/>
        <v>4</v>
      </c>
      <c r="E1264" s="4" t="s">
        <v>37</v>
      </c>
      <c r="F1264" s="6">
        <v>50</v>
      </c>
    </row>
    <row r="1265" spans="1:6" x14ac:dyDescent="0.25">
      <c r="A1265" t="s">
        <v>7</v>
      </c>
      <c r="B1265" s="4">
        <v>33715</v>
      </c>
      <c r="C1265" s="5">
        <f t="shared" si="24"/>
        <v>1992</v>
      </c>
      <c r="D1265" s="5">
        <f t="shared" si="25"/>
        <v>4</v>
      </c>
      <c r="E1265" s="4" t="s">
        <v>38</v>
      </c>
      <c r="F1265" s="6">
        <v>30</v>
      </c>
    </row>
    <row r="1266" spans="1:6" x14ac:dyDescent="0.25">
      <c r="A1266" t="s">
        <v>7</v>
      </c>
      <c r="B1266" s="4">
        <v>33715</v>
      </c>
      <c r="C1266" s="5">
        <f t="shared" si="24"/>
        <v>1992</v>
      </c>
      <c r="D1266" s="5">
        <f t="shared" si="25"/>
        <v>4</v>
      </c>
      <c r="E1266" s="4" t="s">
        <v>4</v>
      </c>
      <c r="F1266" s="6">
        <v>0</v>
      </c>
    </row>
    <row r="1267" spans="1:6" x14ac:dyDescent="0.25">
      <c r="A1267" t="s">
        <v>7</v>
      </c>
      <c r="B1267" s="4">
        <v>33715</v>
      </c>
      <c r="C1267" s="5">
        <f t="shared" si="24"/>
        <v>1992</v>
      </c>
      <c r="D1267" s="5">
        <f t="shared" si="25"/>
        <v>4</v>
      </c>
      <c r="E1267" s="4" t="s">
        <v>37</v>
      </c>
      <c r="F1267" s="6">
        <v>250</v>
      </c>
    </row>
    <row r="1268" spans="1:6" x14ac:dyDescent="0.25">
      <c r="A1268" t="s">
        <v>7</v>
      </c>
      <c r="B1268" s="4">
        <v>33716</v>
      </c>
      <c r="C1268" s="5">
        <f t="shared" si="24"/>
        <v>1992</v>
      </c>
      <c r="D1268" s="5">
        <f t="shared" si="25"/>
        <v>4</v>
      </c>
      <c r="E1268" s="4" t="s">
        <v>38</v>
      </c>
      <c r="F1268" s="6">
        <v>50</v>
      </c>
    </row>
    <row r="1269" spans="1:6" x14ac:dyDescent="0.25">
      <c r="A1269" t="s">
        <v>7</v>
      </c>
      <c r="B1269" s="4">
        <v>33716</v>
      </c>
      <c r="C1269" s="5">
        <f t="shared" si="24"/>
        <v>1992</v>
      </c>
      <c r="D1269" s="5">
        <f t="shared" si="25"/>
        <v>4</v>
      </c>
      <c r="E1269" s="4" t="s">
        <v>4</v>
      </c>
      <c r="F1269" s="6">
        <v>0</v>
      </c>
    </row>
    <row r="1270" spans="1:6" x14ac:dyDescent="0.25">
      <c r="A1270" t="s">
        <v>7</v>
      </c>
      <c r="B1270" s="4">
        <v>33716</v>
      </c>
      <c r="C1270" s="5">
        <f t="shared" si="24"/>
        <v>1992</v>
      </c>
      <c r="D1270" s="5">
        <f t="shared" si="25"/>
        <v>4</v>
      </c>
      <c r="E1270" s="4" t="s">
        <v>37</v>
      </c>
      <c r="F1270" s="6">
        <v>300</v>
      </c>
    </row>
    <row r="1271" spans="1:6" x14ac:dyDescent="0.25">
      <c r="A1271" t="s">
        <v>14</v>
      </c>
      <c r="B1271" s="4">
        <v>33717</v>
      </c>
      <c r="C1271" s="5">
        <f t="shared" si="24"/>
        <v>1992</v>
      </c>
      <c r="D1271" s="5">
        <f t="shared" si="25"/>
        <v>4</v>
      </c>
      <c r="E1271" s="4" t="s">
        <v>38</v>
      </c>
      <c r="F1271" s="6">
        <v>2900</v>
      </c>
    </row>
    <row r="1272" spans="1:6" x14ac:dyDescent="0.25">
      <c r="A1272" t="s">
        <v>14</v>
      </c>
      <c r="B1272" s="4">
        <v>33717</v>
      </c>
      <c r="C1272" s="5">
        <f t="shared" si="24"/>
        <v>1992</v>
      </c>
      <c r="D1272" s="5">
        <f t="shared" si="25"/>
        <v>4</v>
      </c>
      <c r="E1272" s="4" t="s">
        <v>38</v>
      </c>
      <c r="F1272" s="6">
        <v>1170</v>
      </c>
    </row>
    <row r="1273" spans="1:6" x14ac:dyDescent="0.25">
      <c r="A1273" t="s">
        <v>14</v>
      </c>
      <c r="B1273" s="4">
        <v>33717</v>
      </c>
      <c r="C1273" s="5">
        <f t="shared" si="24"/>
        <v>1992</v>
      </c>
      <c r="D1273" s="5">
        <f t="shared" si="25"/>
        <v>4</v>
      </c>
      <c r="E1273" s="4" t="s">
        <v>4</v>
      </c>
      <c r="F1273" s="6">
        <v>0</v>
      </c>
    </row>
    <row r="1274" spans="1:6" x14ac:dyDescent="0.25">
      <c r="A1274" t="s">
        <v>14</v>
      </c>
      <c r="B1274" s="4">
        <v>33717</v>
      </c>
      <c r="C1274" s="5">
        <f t="shared" si="24"/>
        <v>1992</v>
      </c>
      <c r="D1274" s="5">
        <f t="shared" si="25"/>
        <v>4</v>
      </c>
      <c r="E1274" s="4" t="s">
        <v>4</v>
      </c>
      <c r="F1274" s="6">
        <v>0</v>
      </c>
    </row>
    <row r="1275" spans="1:6" x14ac:dyDescent="0.25">
      <c r="A1275" t="s">
        <v>14</v>
      </c>
      <c r="B1275" s="4">
        <v>33717</v>
      </c>
      <c r="C1275" s="5">
        <f t="shared" si="24"/>
        <v>1992</v>
      </c>
      <c r="D1275" s="5">
        <f t="shared" si="25"/>
        <v>4</v>
      </c>
      <c r="E1275" s="4" t="s">
        <v>37</v>
      </c>
      <c r="F1275" s="6">
        <v>5450</v>
      </c>
    </row>
    <row r="1276" spans="1:6" x14ac:dyDescent="0.25">
      <c r="A1276" t="s">
        <v>14</v>
      </c>
      <c r="B1276" s="4">
        <v>33717</v>
      </c>
      <c r="C1276" s="5">
        <f t="shared" si="24"/>
        <v>1992</v>
      </c>
      <c r="D1276" s="5">
        <f t="shared" si="25"/>
        <v>4</v>
      </c>
      <c r="E1276" s="4" t="s">
        <v>37</v>
      </c>
      <c r="F1276" s="6">
        <v>100</v>
      </c>
    </row>
    <row r="1277" spans="1:6" x14ac:dyDescent="0.25">
      <c r="A1277" t="s">
        <v>16</v>
      </c>
      <c r="B1277" s="4">
        <v>33721</v>
      </c>
      <c r="C1277" s="5">
        <f t="shared" si="24"/>
        <v>1992</v>
      </c>
      <c r="D1277" s="5">
        <f t="shared" si="25"/>
        <v>4</v>
      </c>
      <c r="E1277" s="4" t="s">
        <v>38</v>
      </c>
      <c r="F1277" s="6">
        <v>2050</v>
      </c>
    </row>
    <row r="1278" spans="1:6" x14ac:dyDescent="0.25">
      <c r="A1278" t="s">
        <v>16</v>
      </c>
      <c r="B1278" s="4">
        <v>33721</v>
      </c>
      <c r="C1278" s="5">
        <f t="shared" si="24"/>
        <v>1992</v>
      </c>
      <c r="D1278" s="5">
        <f t="shared" si="25"/>
        <v>4</v>
      </c>
      <c r="E1278" s="4" t="s">
        <v>4</v>
      </c>
      <c r="F1278" s="6">
        <v>0</v>
      </c>
    </row>
    <row r="1279" spans="1:6" x14ac:dyDescent="0.25">
      <c r="A1279" t="s">
        <v>16</v>
      </c>
      <c r="B1279" s="4">
        <v>33721</v>
      </c>
      <c r="C1279" s="5">
        <f t="shared" si="24"/>
        <v>1992</v>
      </c>
      <c r="D1279" s="5">
        <f t="shared" si="25"/>
        <v>4</v>
      </c>
      <c r="E1279" s="4" t="s">
        <v>37</v>
      </c>
      <c r="F1279" s="6">
        <v>2000</v>
      </c>
    </row>
    <row r="1280" spans="1:6" x14ac:dyDescent="0.25">
      <c r="A1280" t="s">
        <v>16</v>
      </c>
      <c r="B1280" s="4">
        <v>33724</v>
      </c>
      <c r="C1280" s="5">
        <f t="shared" si="24"/>
        <v>1992</v>
      </c>
      <c r="D1280" s="5">
        <f t="shared" si="25"/>
        <v>4</v>
      </c>
      <c r="E1280" s="4" t="s">
        <v>38</v>
      </c>
      <c r="F1280" s="6">
        <v>30</v>
      </c>
    </row>
    <row r="1281" spans="1:6" x14ac:dyDescent="0.25">
      <c r="A1281" t="s">
        <v>16</v>
      </c>
      <c r="B1281" s="4">
        <v>33724</v>
      </c>
      <c r="C1281" s="5">
        <f t="shared" si="24"/>
        <v>1992</v>
      </c>
      <c r="D1281" s="5">
        <f t="shared" si="25"/>
        <v>4</v>
      </c>
      <c r="E1281" s="4" t="s">
        <v>38</v>
      </c>
      <c r="F1281" s="6">
        <v>225</v>
      </c>
    </row>
    <row r="1282" spans="1:6" x14ac:dyDescent="0.25">
      <c r="A1282" t="s">
        <v>16</v>
      </c>
      <c r="B1282" s="4">
        <v>33724</v>
      </c>
      <c r="C1282" s="5">
        <f t="shared" si="24"/>
        <v>1992</v>
      </c>
      <c r="D1282" s="5">
        <f t="shared" si="25"/>
        <v>4</v>
      </c>
      <c r="E1282" s="4" t="s">
        <v>4</v>
      </c>
      <c r="F1282" s="6">
        <v>0</v>
      </c>
    </row>
    <row r="1283" spans="1:6" x14ac:dyDescent="0.25">
      <c r="A1283" t="s">
        <v>16</v>
      </c>
      <c r="B1283" s="4">
        <v>33724</v>
      </c>
      <c r="C1283" s="5">
        <f t="shared" ref="C1283:C1346" si="26">YEAR(B1283)</f>
        <v>1992</v>
      </c>
      <c r="D1283" s="5">
        <f t="shared" ref="D1283:D1346" si="27">MONTH(B1283)</f>
        <v>4</v>
      </c>
      <c r="E1283" s="4" t="s">
        <v>4</v>
      </c>
      <c r="F1283" s="6">
        <v>0</v>
      </c>
    </row>
    <row r="1284" spans="1:6" x14ac:dyDescent="0.25">
      <c r="A1284" t="s">
        <v>16</v>
      </c>
      <c r="B1284" s="4">
        <v>33724</v>
      </c>
      <c r="C1284" s="5">
        <f t="shared" si="26"/>
        <v>1992</v>
      </c>
      <c r="D1284" s="5">
        <f t="shared" si="27"/>
        <v>4</v>
      </c>
      <c r="E1284" s="4" t="s">
        <v>37</v>
      </c>
      <c r="F1284" s="6">
        <v>25</v>
      </c>
    </row>
    <row r="1285" spans="1:6" x14ac:dyDescent="0.25">
      <c r="A1285" t="s">
        <v>16</v>
      </c>
      <c r="B1285" s="4">
        <v>33724</v>
      </c>
      <c r="C1285" s="5">
        <f t="shared" si="26"/>
        <v>1992</v>
      </c>
      <c r="D1285" s="5">
        <f t="shared" si="27"/>
        <v>4</v>
      </c>
      <c r="E1285" s="4" t="s">
        <v>37</v>
      </c>
      <c r="F1285" s="6">
        <v>200</v>
      </c>
    </row>
    <row r="1286" spans="1:6" x14ac:dyDescent="0.25">
      <c r="A1286" t="s">
        <v>19</v>
      </c>
      <c r="B1286" s="4">
        <v>33742</v>
      </c>
      <c r="C1286" s="5">
        <f t="shared" si="26"/>
        <v>1992</v>
      </c>
      <c r="D1286" s="5">
        <f t="shared" si="27"/>
        <v>5</v>
      </c>
      <c r="E1286" s="4" t="s">
        <v>38</v>
      </c>
      <c r="F1286" s="6">
        <v>134</v>
      </c>
    </row>
    <row r="1287" spans="1:6" x14ac:dyDescent="0.25">
      <c r="A1287" t="s">
        <v>21</v>
      </c>
      <c r="B1287" s="4">
        <v>33742</v>
      </c>
      <c r="C1287" s="5">
        <f t="shared" si="26"/>
        <v>1992</v>
      </c>
      <c r="D1287" s="5">
        <f t="shared" si="27"/>
        <v>5</v>
      </c>
      <c r="E1287" s="4" t="s">
        <v>38</v>
      </c>
      <c r="F1287" s="6">
        <v>0</v>
      </c>
    </row>
    <row r="1288" spans="1:6" x14ac:dyDescent="0.25">
      <c r="A1288" t="s">
        <v>19</v>
      </c>
      <c r="B1288" s="4">
        <v>33742</v>
      </c>
      <c r="C1288" s="5">
        <f t="shared" si="26"/>
        <v>1992</v>
      </c>
      <c r="D1288" s="5">
        <f t="shared" si="27"/>
        <v>5</v>
      </c>
      <c r="E1288" s="4" t="s">
        <v>4</v>
      </c>
      <c r="F1288" s="6">
        <v>1349</v>
      </c>
    </row>
    <row r="1289" spans="1:6" x14ac:dyDescent="0.25">
      <c r="A1289" t="s">
        <v>21</v>
      </c>
      <c r="B1289" s="4">
        <v>33742</v>
      </c>
      <c r="C1289" s="5">
        <f t="shared" si="26"/>
        <v>1992</v>
      </c>
      <c r="D1289" s="5">
        <f t="shared" si="27"/>
        <v>5</v>
      </c>
      <c r="E1289" s="4" t="s">
        <v>4</v>
      </c>
      <c r="F1289" s="6">
        <v>460</v>
      </c>
    </row>
    <row r="1290" spans="1:6" x14ac:dyDescent="0.25">
      <c r="A1290" t="s">
        <v>19</v>
      </c>
      <c r="B1290" s="4">
        <v>33742</v>
      </c>
      <c r="C1290" s="5">
        <f t="shared" si="26"/>
        <v>1992</v>
      </c>
      <c r="D1290" s="5">
        <f t="shared" si="27"/>
        <v>5</v>
      </c>
      <c r="E1290" s="4" t="s">
        <v>37</v>
      </c>
      <c r="F1290" s="6">
        <v>430</v>
      </c>
    </row>
    <row r="1291" spans="1:6" x14ac:dyDescent="0.25">
      <c r="A1291" t="s">
        <v>21</v>
      </c>
      <c r="B1291" s="4">
        <v>33742</v>
      </c>
      <c r="C1291" s="5">
        <f t="shared" si="26"/>
        <v>1992</v>
      </c>
      <c r="D1291" s="5">
        <f t="shared" si="27"/>
        <v>5</v>
      </c>
      <c r="E1291" s="4" t="s">
        <v>37</v>
      </c>
      <c r="F1291" s="6">
        <v>945</v>
      </c>
    </row>
    <row r="1292" spans="1:6" x14ac:dyDescent="0.25">
      <c r="A1292" t="s">
        <v>19</v>
      </c>
      <c r="B1292" s="4">
        <v>33743</v>
      </c>
      <c r="C1292" s="5">
        <f t="shared" si="26"/>
        <v>1992</v>
      </c>
      <c r="D1292" s="5">
        <f t="shared" si="27"/>
        <v>5</v>
      </c>
      <c r="E1292" s="4" t="s">
        <v>38</v>
      </c>
      <c r="F1292" s="6">
        <v>0</v>
      </c>
    </row>
    <row r="1293" spans="1:6" x14ac:dyDescent="0.25">
      <c r="A1293" t="s">
        <v>19</v>
      </c>
      <c r="B1293" s="4">
        <v>33743</v>
      </c>
      <c r="C1293" s="5">
        <f t="shared" si="26"/>
        <v>1992</v>
      </c>
      <c r="D1293" s="5">
        <f t="shared" si="27"/>
        <v>5</v>
      </c>
      <c r="E1293" s="4" t="s">
        <v>4</v>
      </c>
      <c r="F1293" s="6">
        <v>2196</v>
      </c>
    </row>
    <row r="1294" spans="1:6" x14ac:dyDescent="0.25">
      <c r="A1294" t="s">
        <v>19</v>
      </c>
      <c r="B1294" s="4">
        <v>33743</v>
      </c>
      <c r="C1294" s="5">
        <f t="shared" si="26"/>
        <v>1992</v>
      </c>
      <c r="D1294" s="5">
        <f t="shared" si="27"/>
        <v>5</v>
      </c>
      <c r="E1294" s="4" t="s">
        <v>37</v>
      </c>
      <c r="F1294" s="6">
        <v>960</v>
      </c>
    </row>
    <row r="1295" spans="1:6" x14ac:dyDescent="0.25">
      <c r="A1295" t="s">
        <v>19</v>
      </c>
      <c r="B1295" s="4">
        <v>33744</v>
      </c>
      <c r="C1295" s="5">
        <f t="shared" si="26"/>
        <v>1992</v>
      </c>
      <c r="D1295" s="5">
        <f t="shared" si="27"/>
        <v>5</v>
      </c>
      <c r="E1295" s="4" t="s">
        <v>38</v>
      </c>
      <c r="F1295" s="6">
        <v>880</v>
      </c>
    </row>
    <row r="1296" spans="1:6" x14ac:dyDescent="0.25">
      <c r="A1296" t="s">
        <v>24</v>
      </c>
      <c r="B1296" s="4">
        <v>33744</v>
      </c>
      <c r="C1296" s="5">
        <f t="shared" si="26"/>
        <v>1992</v>
      </c>
      <c r="D1296" s="5">
        <f t="shared" si="27"/>
        <v>5</v>
      </c>
      <c r="E1296" s="4" t="s">
        <v>38</v>
      </c>
      <c r="F1296" s="6">
        <v>47</v>
      </c>
    </row>
    <row r="1297" spans="1:6" x14ac:dyDescent="0.25">
      <c r="A1297" t="s">
        <v>19</v>
      </c>
      <c r="B1297" s="4">
        <v>33744</v>
      </c>
      <c r="C1297" s="5">
        <f t="shared" si="26"/>
        <v>1992</v>
      </c>
      <c r="D1297" s="5">
        <f t="shared" si="27"/>
        <v>5</v>
      </c>
      <c r="E1297" s="4" t="s">
        <v>4</v>
      </c>
      <c r="F1297" s="6">
        <v>0</v>
      </c>
    </row>
    <row r="1298" spans="1:6" x14ac:dyDescent="0.25">
      <c r="A1298" t="s">
        <v>24</v>
      </c>
      <c r="B1298" s="4">
        <v>33744</v>
      </c>
      <c r="C1298" s="5">
        <f t="shared" si="26"/>
        <v>1992</v>
      </c>
      <c r="D1298" s="5">
        <f t="shared" si="27"/>
        <v>5</v>
      </c>
      <c r="E1298" s="4" t="s">
        <v>4</v>
      </c>
      <c r="F1298" s="6">
        <v>96</v>
      </c>
    </row>
    <row r="1299" spans="1:6" x14ac:dyDescent="0.25">
      <c r="A1299" t="s">
        <v>19</v>
      </c>
      <c r="B1299" s="4">
        <v>33744</v>
      </c>
      <c r="C1299" s="5">
        <f t="shared" si="26"/>
        <v>1992</v>
      </c>
      <c r="D1299" s="5">
        <f t="shared" si="27"/>
        <v>5</v>
      </c>
      <c r="E1299" s="4" t="s">
        <v>37</v>
      </c>
      <c r="F1299" s="6">
        <v>0</v>
      </c>
    </row>
    <row r="1300" spans="1:6" x14ac:dyDescent="0.25">
      <c r="A1300" t="s">
        <v>24</v>
      </c>
      <c r="B1300" s="4">
        <v>33744</v>
      </c>
      <c r="C1300" s="5">
        <f t="shared" si="26"/>
        <v>1992</v>
      </c>
      <c r="D1300" s="5">
        <f t="shared" si="27"/>
        <v>5</v>
      </c>
      <c r="E1300" s="4" t="s">
        <v>37</v>
      </c>
      <c r="F1300" s="6">
        <v>1425</v>
      </c>
    </row>
    <row r="1301" spans="1:6" x14ac:dyDescent="0.25">
      <c r="A1301" t="s">
        <v>19</v>
      </c>
      <c r="B1301" s="4">
        <v>33745</v>
      </c>
      <c r="C1301" s="5">
        <f t="shared" si="26"/>
        <v>1992</v>
      </c>
      <c r="D1301" s="5">
        <f t="shared" si="27"/>
        <v>5</v>
      </c>
      <c r="E1301" s="4" t="s">
        <v>38</v>
      </c>
      <c r="F1301" s="6">
        <v>65</v>
      </c>
    </row>
    <row r="1302" spans="1:6" x14ac:dyDescent="0.25">
      <c r="A1302" t="s">
        <v>21</v>
      </c>
      <c r="B1302" s="4">
        <v>33745</v>
      </c>
      <c r="C1302" s="5">
        <f t="shared" si="26"/>
        <v>1992</v>
      </c>
      <c r="D1302" s="5">
        <f t="shared" si="27"/>
        <v>5</v>
      </c>
      <c r="E1302" s="4" t="s">
        <v>38</v>
      </c>
      <c r="F1302" s="6">
        <v>0</v>
      </c>
    </row>
    <row r="1303" spans="1:6" x14ac:dyDescent="0.25">
      <c r="A1303" t="s">
        <v>19</v>
      </c>
      <c r="B1303" s="4">
        <v>33745</v>
      </c>
      <c r="C1303" s="5">
        <f t="shared" si="26"/>
        <v>1992</v>
      </c>
      <c r="D1303" s="5">
        <f t="shared" si="27"/>
        <v>5</v>
      </c>
      <c r="E1303" s="4" t="s">
        <v>4</v>
      </c>
      <c r="F1303" s="6">
        <v>64</v>
      </c>
    </row>
    <row r="1304" spans="1:6" x14ac:dyDescent="0.25">
      <c r="A1304" t="s">
        <v>21</v>
      </c>
      <c r="B1304" s="4">
        <v>33745</v>
      </c>
      <c r="C1304" s="5">
        <f t="shared" si="26"/>
        <v>1992</v>
      </c>
      <c r="D1304" s="5">
        <f t="shared" si="27"/>
        <v>5</v>
      </c>
      <c r="E1304" s="4" t="s">
        <v>4</v>
      </c>
      <c r="F1304" s="6">
        <v>85</v>
      </c>
    </row>
    <row r="1305" spans="1:6" x14ac:dyDescent="0.25">
      <c r="A1305" t="s">
        <v>19</v>
      </c>
      <c r="B1305" s="4">
        <v>33745</v>
      </c>
      <c r="C1305" s="5">
        <f t="shared" si="26"/>
        <v>1992</v>
      </c>
      <c r="D1305" s="5">
        <f t="shared" si="27"/>
        <v>5</v>
      </c>
      <c r="E1305" s="4" t="s">
        <v>37</v>
      </c>
      <c r="F1305" s="6">
        <v>52</v>
      </c>
    </row>
    <row r="1306" spans="1:6" x14ac:dyDescent="0.25">
      <c r="A1306" t="s">
        <v>21</v>
      </c>
      <c r="B1306" s="4">
        <v>33745</v>
      </c>
      <c r="C1306" s="5">
        <f t="shared" si="26"/>
        <v>1992</v>
      </c>
      <c r="D1306" s="5">
        <f t="shared" si="27"/>
        <v>5</v>
      </c>
      <c r="E1306" s="4" t="s">
        <v>37</v>
      </c>
      <c r="F1306" s="6">
        <v>136</v>
      </c>
    </row>
    <row r="1307" spans="1:6" x14ac:dyDescent="0.25">
      <c r="A1307" t="s">
        <v>20</v>
      </c>
      <c r="B1307" s="4">
        <v>33750</v>
      </c>
      <c r="C1307" s="5">
        <f t="shared" si="26"/>
        <v>1992</v>
      </c>
      <c r="D1307" s="5">
        <f t="shared" si="27"/>
        <v>5</v>
      </c>
      <c r="E1307" s="4" t="s">
        <v>38</v>
      </c>
      <c r="F1307" s="6">
        <v>0</v>
      </c>
    </row>
    <row r="1308" spans="1:6" x14ac:dyDescent="0.25">
      <c r="A1308" t="s">
        <v>20</v>
      </c>
      <c r="B1308" s="4">
        <v>33750</v>
      </c>
      <c r="C1308" s="5">
        <f t="shared" si="26"/>
        <v>1992</v>
      </c>
      <c r="D1308" s="5">
        <f t="shared" si="27"/>
        <v>5</v>
      </c>
      <c r="E1308" s="4" t="s">
        <v>4</v>
      </c>
      <c r="F1308" s="6">
        <v>414</v>
      </c>
    </row>
    <row r="1309" spans="1:6" x14ac:dyDescent="0.25">
      <c r="A1309" t="s">
        <v>20</v>
      </c>
      <c r="B1309" s="4">
        <v>33750</v>
      </c>
      <c r="C1309" s="5">
        <f t="shared" si="26"/>
        <v>1992</v>
      </c>
      <c r="D1309" s="5">
        <f t="shared" si="27"/>
        <v>5</v>
      </c>
      <c r="E1309" s="4" t="s">
        <v>37</v>
      </c>
      <c r="F1309" s="6">
        <v>80</v>
      </c>
    </row>
    <row r="1310" spans="1:6" x14ac:dyDescent="0.25">
      <c r="A1310" t="s">
        <v>19</v>
      </c>
      <c r="B1310" s="4">
        <v>33758</v>
      </c>
      <c r="C1310" s="5">
        <f t="shared" si="26"/>
        <v>1992</v>
      </c>
      <c r="D1310" s="5">
        <f t="shared" si="27"/>
        <v>6</v>
      </c>
      <c r="E1310" s="4" t="s">
        <v>38</v>
      </c>
      <c r="F1310" s="6">
        <v>98</v>
      </c>
    </row>
    <row r="1311" spans="1:6" x14ac:dyDescent="0.25">
      <c r="A1311" t="s">
        <v>19</v>
      </c>
      <c r="B1311" s="4">
        <v>33758</v>
      </c>
      <c r="C1311" s="5">
        <f t="shared" si="26"/>
        <v>1992</v>
      </c>
      <c r="D1311" s="5">
        <f t="shared" si="27"/>
        <v>6</v>
      </c>
      <c r="E1311" s="4" t="s">
        <v>4</v>
      </c>
      <c r="F1311" s="6">
        <v>78</v>
      </c>
    </row>
    <row r="1312" spans="1:6" x14ac:dyDescent="0.25">
      <c r="A1312" t="s">
        <v>19</v>
      </c>
      <c r="B1312" s="4">
        <v>33758</v>
      </c>
      <c r="C1312" s="5">
        <f t="shared" si="26"/>
        <v>1992</v>
      </c>
      <c r="D1312" s="5">
        <f t="shared" si="27"/>
        <v>6</v>
      </c>
      <c r="E1312" s="4" t="s">
        <v>37</v>
      </c>
      <c r="F1312" s="6">
        <v>90</v>
      </c>
    </row>
    <row r="1313" spans="1:6" x14ac:dyDescent="0.25">
      <c r="A1313" t="s">
        <v>11</v>
      </c>
      <c r="B1313" s="4">
        <v>33822</v>
      </c>
      <c r="C1313" s="5">
        <f t="shared" si="26"/>
        <v>1992</v>
      </c>
      <c r="D1313" s="5">
        <f t="shared" si="27"/>
        <v>8</v>
      </c>
      <c r="E1313" s="4" t="s">
        <v>38</v>
      </c>
      <c r="F1313" s="6">
        <v>0</v>
      </c>
    </row>
    <row r="1314" spans="1:6" x14ac:dyDescent="0.25">
      <c r="A1314" t="s">
        <v>11</v>
      </c>
      <c r="B1314" s="4">
        <v>33822</v>
      </c>
      <c r="C1314" s="5">
        <f t="shared" si="26"/>
        <v>1992</v>
      </c>
      <c r="D1314" s="5">
        <f t="shared" si="27"/>
        <v>8</v>
      </c>
      <c r="E1314" s="4" t="s">
        <v>4</v>
      </c>
      <c r="F1314" s="6">
        <v>0</v>
      </c>
    </row>
    <row r="1315" spans="1:6" x14ac:dyDescent="0.25">
      <c r="A1315" t="s">
        <v>11</v>
      </c>
      <c r="B1315" s="4">
        <v>33822</v>
      </c>
      <c r="C1315" s="5">
        <f t="shared" si="26"/>
        <v>1992</v>
      </c>
      <c r="D1315" s="5">
        <f t="shared" si="27"/>
        <v>8</v>
      </c>
      <c r="E1315" s="4" t="s">
        <v>37</v>
      </c>
      <c r="F1315" s="6">
        <v>1200</v>
      </c>
    </row>
    <row r="1316" spans="1:6" x14ac:dyDescent="0.25">
      <c r="A1316" t="s">
        <v>11</v>
      </c>
      <c r="B1316" s="4">
        <v>33823</v>
      </c>
      <c r="C1316" s="5">
        <f t="shared" si="26"/>
        <v>1992</v>
      </c>
      <c r="D1316" s="5">
        <f t="shared" si="27"/>
        <v>8</v>
      </c>
      <c r="E1316" s="4" t="s">
        <v>38</v>
      </c>
      <c r="F1316" s="6">
        <v>0</v>
      </c>
    </row>
    <row r="1317" spans="1:6" x14ac:dyDescent="0.25">
      <c r="A1317" t="s">
        <v>11</v>
      </c>
      <c r="B1317" s="4">
        <v>33823</v>
      </c>
      <c r="C1317" s="5">
        <f t="shared" si="26"/>
        <v>1992</v>
      </c>
      <c r="D1317" s="5">
        <f t="shared" si="27"/>
        <v>8</v>
      </c>
      <c r="E1317" s="4" t="s">
        <v>4</v>
      </c>
      <c r="F1317" s="6">
        <v>0</v>
      </c>
    </row>
    <row r="1318" spans="1:6" x14ac:dyDescent="0.25">
      <c r="A1318" t="s">
        <v>11</v>
      </c>
      <c r="B1318" s="4">
        <v>33823</v>
      </c>
      <c r="C1318" s="5">
        <f t="shared" si="26"/>
        <v>1992</v>
      </c>
      <c r="D1318" s="5">
        <f t="shared" si="27"/>
        <v>8</v>
      </c>
      <c r="E1318" s="4" t="s">
        <v>37</v>
      </c>
      <c r="F1318" s="6">
        <v>8500</v>
      </c>
    </row>
    <row r="1319" spans="1:6" x14ac:dyDescent="0.25">
      <c r="A1319" t="s">
        <v>5</v>
      </c>
      <c r="B1319" s="4">
        <v>33868</v>
      </c>
      <c r="C1319" s="5">
        <f t="shared" si="26"/>
        <v>1992</v>
      </c>
      <c r="D1319" s="5">
        <f t="shared" si="27"/>
        <v>9</v>
      </c>
      <c r="E1319" s="4" t="s">
        <v>38</v>
      </c>
      <c r="F1319" s="6">
        <v>2700</v>
      </c>
    </row>
    <row r="1320" spans="1:6" x14ac:dyDescent="0.25">
      <c r="A1320" t="s">
        <v>5</v>
      </c>
      <c r="B1320" s="4">
        <v>33868</v>
      </c>
      <c r="C1320" s="5">
        <f t="shared" si="26"/>
        <v>1992</v>
      </c>
      <c r="D1320" s="5">
        <f t="shared" si="27"/>
        <v>9</v>
      </c>
      <c r="E1320" s="4" t="s">
        <v>4</v>
      </c>
      <c r="F1320" s="6">
        <v>0</v>
      </c>
    </row>
    <row r="1321" spans="1:6" x14ac:dyDescent="0.25">
      <c r="A1321" t="s">
        <v>5</v>
      </c>
      <c r="B1321" s="4">
        <v>33868</v>
      </c>
      <c r="C1321" s="5">
        <f t="shared" si="26"/>
        <v>1992</v>
      </c>
      <c r="D1321" s="5">
        <f t="shared" si="27"/>
        <v>9</v>
      </c>
      <c r="E1321" s="4" t="s">
        <v>37</v>
      </c>
      <c r="F1321" s="6">
        <v>900</v>
      </c>
    </row>
    <row r="1322" spans="1:6" x14ac:dyDescent="0.25">
      <c r="A1322" t="s">
        <v>5</v>
      </c>
      <c r="B1322" s="4">
        <v>33869</v>
      </c>
      <c r="C1322" s="5">
        <f t="shared" si="26"/>
        <v>1992</v>
      </c>
      <c r="D1322" s="5">
        <f t="shared" si="27"/>
        <v>9</v>
      </c>
      <c r="E1322" s="4" t="s">
        <v>38</v>
      </c>
      <c r="F1322" s="6">
        <v>15700</v>
      </c>
    </row>
    <row r="1323" spans="1:6" x14ac:dyDescent="0.25">
      <c r="A1323" t="s">
        <v>5</v>
      </c>
      <c r="B1323" s="4">
        <v>33869</v>
      </c>
      <c r="C1323" s="5">
        <f t="shared" si="26"/>
        <v>1992</v>
      </c>
      <c r="D1323" s="5">
        <f t="shared" si="27"/>
        <v>9</v>
      </c>
      <c r="E1323" s="4" t="s">
        <v>4</v>
      </c>
      <c r="F1323" s="6">
        <v>0</v>
      </c>
    </row>
    <row r="1324" spans="1:6" x14ac:dyDescent="0.25">
      <c r="A1324" t="s">
        <v>5</v>
      </c>
      <c r="B1324" s="4">
        <v>33869</v>
      </c>
      <c r="C1324" s="5">
        <f t="shared" si="26"/>
        <v>1992</v>
      </c>
      <c r="D1324" s="5">
        <f t="shared" si="27"/>
        <v>9</v>
      </c>
      <c r="E1324" s="4" t="s">
        <v>37</v>
      </c>
      <c r="F1324" s="6">
        <v>700</v>
      </c>
    </row>
    <row r="1325" spans="1:6" x14ac:dyDescent="0.25">
      <c r="A1325" t="s">
        <v>7</v>
      </c>
      <c r="B1325" s="4">
        <v>33875</v>
      </c>
      <c r="C1325" s="5">
        <f t="shared" si="26"/>
        <v>1992</v>
      </c>
      <c r="D1325" s="5">
        <f t="shared" si="27"/>
        <v>9</v>
      </c>
      <c r="E1325" s="4" t="s">
        <v>38</v>
      </c>
      <c r="F1325" s="6">
        <v>4100</v>
      </c>
    </row>
    <row r="1326" spans="1:6" x14ac:dyDescent="0.25">
      <c r="A1326" t="s">
        <v>7</v>
      </c>
      <c r="B1326" s="4">
        <v>33875</v>
      </c>
      <c r="C1326" s="5">
        <f t="shared" si="26"/>
        <v>1992</v>
      </c>
      <c r="D1326" s="5">
        <f t="shared" si="27"/>
        <v>9</v>
      </c>
      <c r="E1326" s="4" t="s">
        <v>4</v>
      </c>
      <c r="F1326" s="6">
        <v>0</v>
      </c>
    </row>
    <row r="1327" spans="1:6" x14ac:dyDescent="0.25">
      <c r="A1327" t="s">
        <v>7</v>
      </c>
      <c r="B1327" s="4">
        <v>33875</v>
      </c>
      <c r="C1327" s="5">
        <f t="shared" si="26"/>
        <v>1992</v>
      </c>
      <c r="D1327" s="5">
        <f t="shared" si="27"/>
        <v>9</v>
      </c>
      <c r="E1327" s="4" t="s">
        <v>37</v>
      </c>
      <c r="F1327" s="6">
        <v>50</v>
      </c>
    </row>
    <row r="1328" spans="1:6" x14ac:dyDescent="0.25">
      <c r="A1328" t="s">
        <v>7</v>
      </c>
      <c r="B1328" s="4">
        <v>33876</v>
      </c>
      <c r="C1328" s="5">
        <f t="shared" si="26"/>
        <v>1992</v>
      </c>
      <c r="D1328" s="5">
        <f t="shared" si="27"/>
        <v>9</v>
      </c>
      <c r="E1328" s="4" t="s">
        <v>38</v>
      </c>
      <c r="F1328" s="6">
        <v>2975</v>
      </c>
    </row>
    <row r="1329" spans="1:6" x14ac:dyDescent="0.25">
      <c r="A1329" t="s">
        <v>7</v>
      </c>
      <c r="B1329" s="4">
        <v>33876</v>
      </c>
      <c r="C1329" s="5">
        <f t="shared" si="26"/>
        <v>1992</v>
      </c>
      <c r="D1329" s="5">
        <f t="shared" si="27"/>
        <v>9</v>
      </c>
      <c r="E1329" s="4" t="s">
        <v>4</v>
      </c>
      <c r="F1329" s="6">
        <v>0</v>
      </c>
    </row>
    <row r="1330" spans="1:6" x14ac:dyDescent="0.25">
      <c r="A1330" t="s">
        <v>7</v>
      </c>
      <c r="B1330" s="4">
        <v>33876</v>
      </c>
      <c r="C1330" s="5">
        <f t="shared" si="26"/>
        <v>1992</v>
      </c>
      <c r="D1330" s="5">
        <f t="shared" si="27"/>
        <v>9</v>
      </c>
      <c r="E1330" s="4" t="s">
        <v>37</v>
      </c>
      <c r="F1330" s="6">
        <v>675</v>
      </c>
    </row>
    <row r="1331" spans="1:6" x14ac:dyDescent="0.25">
      <c r="A1331" t="s">
        <v>7</v>
      </c>
      <c r="B1331" s="4">
        <v>33877</v>
      </c>
      <c r="C1331" s="5">
        <f t="shared" si="26"/>
        <v>1992</v>
      </c>
      <c r="D1331" s="5">
        <f t="shared" si="27"/>
        <v>9</v>
      </c>
      <c r="E1331" s="4" t="s">
        <v>38</v>
      </c>
      <c r="F1331" s="6">
        <v>3000</v>
      </c>
    </row>
    <row r="1332" spans="1:6" x14ac:dyDescent="0.25">
      <c r="A1332" t="s">
        <v>16</v>
      </c>
      <c r="B1332" s="4">
        <v>33877</v>
      </c>
      <c r="C1332" s="5">
        <f t="shared" si="26"/>
        <v>1992</v>
      </c>
      <c r="D1332" s="5">
        <f t="shared" si="27"/>
        <v>9</v>
      </c>
      <c r="E1332" s="4" t="s">
        <v>38</v>
      </c>
      <c r="F1332" s="6">
        <v>100</v>
      </c>
    </row>
    <row r="1333" spans="1:6" x14ac:dyDescent="0.25">
      <c r="A1333" t="s">
        <v>7</v>
      </c>
      <c r="B1333" s="4">
        <v>33877</v>
      </c>
      <c r="C1333" s="5">
        <f t="shared" si="26"/>
        <v>1992</v>
      </c>
      <c r="D1333" s="5">
        <f t="shared" si="27"/>
        <v>9</v>
      </c>
      <c r="E1333" s="4" t="s">
        <v>4</v>
      </c>
      <c r="F1333" s="6">
        <v>0</v>
      </c>
    </row>
    <row r="1334" spans="1:6" x14ac:dyDescent="0.25">
      <c r="A1334" t="s">
        <v>16</v>
      </c>
      <c r="B1334" s="4">
        <v>33877</v>
      </c>
      <c r="C1334" s="5">
        <f t="shared" si="26"/>
        <v>1992</v>
      </c>
      <c r="D1334" s="5">
        <f t="shared" si="27"/>
        <v>9</v>
      </c>
      <c r="E1334" s="4" t="s">
        <v>4</v>
      </c>
      <c r="F1334" s="6">
        <v>0</v>
      </c>
    </row>
    <row r="1335" spans="1:6" x14ac:dyDescent="0.25">
      <c r="A1335" t="s">
        <v>7</v>
      </c>
      <c r="B1335" s="4">
        <v>33877</v>
      </c>
      <c r="C1335" s="5">
        <f t="shared" si="26"/>
        <v>1992</v>
      </c>
      <c r="D1335" s="5">
        <f t="shared" si="27"/>
        <v>9</v>
      </c>
      <c r="E1335" s="4" t="s">
        <v>37</v>
      </c>
      <c r="F1335" s="6">
        <v>425</v>
      </c>
    </row>
    <row r="1336" spans="1:6" x14ac:dyDescent="0.25">
      <c r="A1336" t="s">
        <v>16</v>
      </c>
      <c r="B1336" s="4">
        <v>33877</v>
      </c>
      <c r="C1336" s="5">
        <f t="shared" si="26"/>
        <v>1992</v>
      </c>
      <c r="D1336" s="5">
        <f t="shared" si="27"/>
        <v>9</v>
      </c>
      <c r="E1336" s="4" t="s">
        <v>37</v>
      </c>
      <c r="F1336" s="6">
        <v>200</v>
      </c>
    </row>
    <row r="1337" spans="1:6" x14ac:dyDescent="0.25">
      <c r="A1337" t="s">
        <v>16</v>
      </c>
      <c r="B1337" s="4">
        <v>33878</v>
      </c>
      <c r="C1337" s="5">
        <f t="shared" si="26"/>
        <v>1992</v>
      </c>
      <c r="D1337" s="5">
        <f t="shared" si="27"/>
        <v>10</v>
      </c>
      <c r="E1337" s="4" t="s">
        <v>38</v>
      </c>
      <c r="F1337" s="6">
        <v>550</v>
      </c>
    </row>
    <row r="1338" spans="1:6" x14ac:dyDescent="0.25">
      <c r="A1338" t="s">
        <v>16</v>
      </c>
      <c r="B1338" s="4">
        <v>33878</v>
      </c>
      <c r="C1338" s="5">
        <f t="shared" si="26"/>
        <v>1992</v>
      </c>
      <c r="D1338" s="5">
        <f t="shared" si="27"/>
        <v>10</v>
      </c>
      <c r="E1338" s="4" t="s">
        <v>4</v>
      </c>
      <c r="F1338" s="6">
        <v>0</v>
      </c>
    </row>
    <row r="1339" spans="1:6" x14ac:dyDescent="0.25">
      <c r="A1339" t="s">
        <v>16</v>
      </c>
      <c r="B1339" s="4">
        <v>33878</v>
      </c>
      <c r="C1339" s="5">
        <f t="shared" si="26"/>
        <v>1992</v>
      </c>
      <c r="D1339" s="5">
        <f t="shared" si="27"/>
        <v>10</v>
      </c>
      <c r="E1339" s="4" t="s">
        <v>37</v>
      </c>
      <c r="F1339" s="6">
        <v>300</v>
      </c>
    </row>
    <row r="1340" spans="1:6" x14ac:dyDescent="0.25">
      <c r="A1340" t="s">
        <v>16</v>
      </c>
      <c r="B1340" s="4">
        <v>33880</v>
      </c>
      <c r="C1340" s="5">
        <f t="shared" si="26"/>
        <v>1992</v>
      </c>
      <c r="D1340" s="5">
        <f t="shared" si="27"/>
        <v>10</v>
      </c>
      <c r="E1340" s="4" t="s">
        <v>38</v>
      </c>
      <c r="F1340" s="6">
        <v>3500</v>
      </c>
    </row>
    <row r="1341" spans="1:6" x14ac:dyDescent="0.25">
      <c r="A1341" t="s">
        <v>16</v>
      </c>
      <c r="B1341" s="4">
        <v>33880</v>
      </c>
      <c r="C1341" s="5">
        <f t="shared" si="26"/>
        <v>1992</v>
      </c>
      <c r="D1341" s="5">
        <f t="shared" si="27"/>
        <v>10</v>
      </c>
      <c r="E1341" s="4" t="s">
        <v>4</v>
      </c>
      <c r="F1341" s="6">
        <v>0</v>
      </c>
    </row>
    <row r="1342" spans="1:6" x14ac:dyDescent="0.25">
      <c r="A1342" t="s">
        <v>16</v>
      </c>
      <c r="B1342" s="4">
        <v>33880</v>
      </c>
      <c r="C1342" s="5">
        <f t="shared" si="26"/>
        <v>1992</v>
      </c>
      <c r="D1342" s="5">
        <f t="shared" si="27"/>
        <v>10</v>
      </c>
      <c r="E1342" s="4" t="s">
        <v>37</v>
      </c>
      <c r="F1342" s="6">
        <v>1000</v>
      </c>
    </row>
    <row r="1343" spans="1:6" x14ac:dyDescent="0.25">
      <c r="A1343" t="s">
        <v>16</v>
      </c>
      <c r="B1343" s="4">
        <v>33882</v>
      </c>
      <c r="C1343" s="5">
        <f t="shared" si="26"/>
        <v>1992</v>
      </c>
      <c r="D1343" s="5">
        <f t="shared" si="27"/>
        <v>10</v>
      </c>
      <c r="E1343" s="4" t="s">
        <v>38</v>
      </c>
      <c r="F1343" s="6">
        <v>1000</v>
      </c>
    </row>
    <row r="1344" spans="1:6" x14ac:dyDescent="0.25">
      <c r="A1344" t="s">
        <v>16</v>
      </c>
      <c r="B1344" s="4">
        <v>33882</v>
      </c>
      <c r="C1344" s="5">
        <f t="shared" si="26"/>
        <v>1992</v>
      </c>
      <c r="D1344" s="5">
        <f t="shared" si="27"/>
        <v>10</v>
      </c>
      <c r="E1344" s="4" t="s">
        <v>4</v>
      </c>
      <c r="F1344" s="6">
        <v>0</v>
      </c>
    </row>
    <row r="1345" spans="1:6" x14ac:dyDescent="0.25">
      <c r="A1345" t="s">
        <v>16</v>
      </c>
      <c r="B1345" s="4">
        <v>33882</v>
      </c>
      <c r="C1345" s="5">
        <f t="shared" si="26"/>
        <v>1992</v>
      </c>
      <c r="D1345" s="5">
        <f t="shared" si="27"/>
        <v>10</v>
      </c>
      <c r="E1345" s="4" t="s">
        <v>37</v>
      </c>
      <c r="F1345" s="6">
        <v>300</v>
      </c>
    </row>
    <row r="1346" spans="1:6" x14ac:dyDescent="0.25">
      <c r="A1346" t="s">
        <v>14</v>
      </c>
      <c r="B1346" s="4">
        <v>33896</v>
      </c>
      <c r="C1346" s="5">
        <f t="shared" si="26"/>
        <v>1992</v>
      </c>
      <c r="D1346" s="5">
        <f t="shared" si="27"/>
        <v>10</v>
      </c>
      <c r="E1346" s="4" t="s">
        <v>38</v>
      </c>
      <c r="F1346" s="6">
        <v>1200</v>
      </c>
    </row>
    <row r="1347" spans="1:6" x14ac:dyDescent="0.25">
      <c r="A1347" t="s">
        <v>14</v>
      </c>
      <c r="B1347" s="4">
        <v>33896</v>
      </c>
      <c r="C1347" s="5">
        <f t="shared" ref="C1347:C1410" si="28">YEAR(B1347)</f>
        <v>1992</v>
      </c>
      <c r="D1347" s="5">
        <f t="shared" ref="D1347:D1410" si="29">MONTH(B1347)</f>
        <v>10</v>
      </c>
      <c r="E1347" s="4" t="s">
        <v>4</v>
      </c>
      <c r="F1347" s="6">
        <v>0</v>
      </c>
    </row>
    <row r="1348" spans="1:6" x14ac:dyDescent="0.25">
      <c r="A1348" t="s">
        <v>14</v>
      </c>
      <c r="B1348" s="4">
        <v>33896</v>
      </c>
      <c r="C1348" s="5">
        <f t="shared" si="28"/>
        <v>1992</v>
      </c>
      <c r="D1348" s="5">
        <f t="shared" si="29"/>
        <v>10</v>
      </c>
      <c r="E1348" s="4" t="s">
        <v>37</v>
      </c>
      <c r="F1348" s="6">
        <v>1400</v>
      </c>
    </row>
    <row r="1349" spans="1:6" x14ac:dyDescent="0.25">
      <c r="A1349" t="s">
        <v>14</v>
      </c>
      <c r="B1349" s="4">
        <v>33897</v>
      </c>
      <c r="C1349" s="5">
        <f t="shared" si="28"/>
        <v>1992</v>
      </c>
      <c r="D1349" s="5">
        <f t="shared" si="29"/>
        <v>10</v>
      </c>
      <c r="E1349" s="4" t="s">
        <v>38</v>
      </c>
      <c r="F1349" s="6">
        <v>0</v>
      </c>
    </row>
    <row r="1350" spans="1:6" x14ac:dyDescent="0.25">
      <c r="A1350" t="s">
        <v>14</v>
      </c>
      <c r="B1350" s="4">
        <v>33897</v>
      </c>
      <c r="C1350" s="5">
        <f t="shared" si="28"/>
        <v>1992</v>
      </c>
      <c r="D1350" s="5">
        <f t="shared" si="29"/>
        <v>10</v>
      </c>
      <c r="E1350" s="4" t="s">
        <v>4</v>
      </c>
      <c r="F1350" s="6">
        <v>0</v>
      </c>
    </row>
    <row r="1351" spans="1:6" x14ac:dyDescent="0.25">
      <c r="A1351" t="s">
        <v>14</v>
      </c>
      <c r="B1351" s="4">
        <v>33897</v>
      </c>
      <c r="C1351" s="5">
        <f t="shared" si="28"/>
        <v>1992</v>
      </c>
      <c r="D1351" s="5">
        <f t="shared" si="29"/>
        <v>10</v>
      </c>
      <c r="E1351" s="4" t="s">
        <v>37</v>
      </c>
      <c r="F1351" s="6">
        <v>0</v>
      </c>
    </row>
    <row r="1352" spans="1:6" x14ac:dyDescent="0.25">
      <c r="A1352" t="s">
        <v>5</v>
      </c>
      <c r="B1352" s="4">
        <v>33898</v>
      </c>
      <c r="C1352" s="5">
        <f t="shared" si="28"/>
        <v>1992</v>
      </c>
      <c r="D1352" s="5">
        <f t="shared" si="29"/>
        <v>10</v>
      </c>
      <c r="E1352" s="4" t="s">
        <v>38</v>
      </c>
      <c r="F1352" s="6">
        <v>1100</v>
      </c>
    </row>
    <row r="1353" spans="1:6" x14ac:dyDescent="0.25">
      <c r="A1353" t="s">
        <v>5</v>
      </c>
      <c r="B1353" s="4">
        <v>33898</v>
      </c>
      <c r="C1353" s="5">
        <f t="shared" si="28"/>
        <v>1992</v>
      </c>
      <c r="D1353" s="5">
        <f t="shared" si="29"/>
        <v>10</v>
      </c>
      <c r="E1353" s="4" t="s">
        <v>4</v>
      </c>
      <c r="F1353" s="6">
        <v>0</v>
      </c>
    </row>
    <row r="1354" spans="1:6" x14ac:dyDescent="0.25">
      <c r="A1354" t="s">
        <v>5</v>
      </c>
      <c r="B1354" s="4">
        <v>33898</v>
      </c>
      <c r="C1354" s="5">
        <f t="shared" si="28"/>
        <v>1992</v>
      </c>
      <c r="D1354" s="5">
        <f t="shared" si="29"/>
        <v>10</v>
      </c>
      <c r="E1354" s="4" t="s">
        <v>37</v>
      </c>
      <c r="F1354" s="6">
        <v>200</v>
      </c>
    </row>
    <row r="1355" spans="1:6" x14ac:dyDescent="0.25">
      <c r="A1355" t="s">
        <v>5</v>
      </c>
      <c r="B1355" s="4">
        <v>33899</v>
      </c>
      <c r="C1355" s="5">
        <f t="shared" si="28"/>
        <v>1992</v>
      </c>
      <c r="D1355" s="5">
        <f t="shared" si="29"/>
        <v>10</v>
      </c>
      <c r="E1355" s="4" t="s">
        <v>38</v>
      </c>
      <c r="F1355" s="6">
        <v>1200</v>
      </c>
    </row>
    <row r="1356" spans="1:6" x14ac:dyDescent="0.25">
      <c r="A1356" t="s">
        <v>5</v>
      </c>
      <c r="B1356" s="4">
        <v>33899</v>
      </c>
      <c r="C1356" s="5">
        <f t="shared" si="28"/>
        <v>1992</v>
      </c>
      <c r="D1356" s="5">
        <f t="shared" si="29"/>
        <v>10</v>
      </c>
      <c r="E1356" s="4" t="s">
        <v>4</v>
      </c>
      <c r="F1356" s="6">
        <v>0</v>
      </c>
    </row>
    <row r="1357" spans="1:6" x14ac:dyDescent="0.25">
      <c r="A1357" t="s">
        <v>5</v>
      </c>
      <c r="B1357" s="4">
        <v>33899</v>
      </c>
      <c r="C1357" s="5">
        <f t="shared" si="28"/>
        <v>1992</v>
      </c>
      <c r="D1357" s="5">
        <f t="shared" si="29"/>
        <v>10</v>
      </c>
      <c r="E1357" s="4" t="s">
        <v>37</v>
      </c>
      <c r="F1357" s="6">
        <v>800</v>
      </c>
    </row>
    <row r="1358" spans="1:6" x14ac:dyDescent="0.25">
      <c r="A1358" t="s">
        <v>7</v>
      </c>
      <c r="B1358" s="4">
        <v>33903</v>
      </c>
      <c r="C1358" s="5">
        <f t="shared" si="28"/>
        <v>1992</v>
      </c>
      <c r="D1358" s="5">
        <f t="shared" si="29"/>
        <v>10</v>
      </c>
      <c r="E1358" s="4" t="s">
        <v>38</v>
      </c>
      <c r="F1358" s="6">
        <v>1700</v>
      </c>
    </row>
    <row r="1359" spans="1:6" x14ac:dyDescent="0.25">
      <c r="A1359" t="s">
        <v>7</v>
      </c>
      <c r="B1359" s="4">
        <v>33903</v>
      </c>
      <c r="C1359" s="5">
        <f t="shared" si="28"/>
        <v>1992</v>
      </c>
      <c r="D1359" s="5">
        <f t="shared" si="29"/>
        <v>10</v>
      </c>
      <c r="E1359" s="4" t="s">
        <v>4</v>
      </c>
      <c r="F1359" s="6">
        <v>0</v>
      </c>
    </row>
    <row r="1360" spans="1:6" x14ac:dyDescent="0.25">
      <c r="A1360" t="s">
        <v>7</v>
      </c>
      <c r="B1360" s="4">
        <v>33903</v>
      </c>
      <c r="C1360" s="5">
        <f t="shared" si="28"/>
        <v>1992</v>
      </c>
      <c r="D1360" s="5">
        <f t="shared" si="29"/>
        <v>10</v>
      </c>
      <c r="E1360" s="4" t="s">
        <v>37</v>
      </c>
      <c r="F1360" s="6">
        <v>300</v>
      </c>
    </row>
    <row r="1361" spans="1:6" x14ac:dyDescent="0.25">
      <c r="A1361" t="s">
        <v>7</v>
      </c>
      <c r="B1361" s="4">
        <v>33904</v>
      </c>
      <c r="C1361" s="5">
        <f t="shared" si="28"/>
        <v>1992</v>
      </c>
      <c r="D1361" s="5">
        <f t="shared" si="29"/>
        <v>10</v>
      </c>
      <c r="E1361" s="4" t="s">
        <v>38</v>
      </c>
      <c r="F1361" s="6">
        <v>2700</v>
      </c>
    </row>
    <row r="1362" spans="1:6" x14ac:dyDescent="0.25">
      <c r="A1362" t="s">
        <v>7</v>
      </c>
      <c r="B1362" s="4">
        <v>33904</v>
      </c>
      <c r="C1362" s="5">
        <f t="shared" si="28"/>
        <v>1992</v>
      </c>
      <c r="D1362" s="5">
        <f t="shared" si="29"/>
        <v>10</v>
      </c>
      <c r="E1362" s="4" t="s">
        <v>4</v>
      </c>
      <c r="F1362" s="6">
        <v>0</v>
      </c>
    </row>
    <row r="1363" spans="1:6" x14ac:dyDescent="0.25">
      <c r="A1363" t="s">
        <v>7</v>
      </c>
      <c r="B1363" s="4">
        <v>33904</v>
      </c>
      <c r="C1363" s="5">
        <f t="shared" si="28"/>
        <v>1992</v>
      </c>
      <c r="D1363" s="5">
        <f t="shared" si="29"/>
        <v>10</v>
      </c>
      <c r="E1363" s="4" t="s">
        <v>37</v>
      </c>
      <c r="F1363" s="6">
        <v>500</v>
      </c>
    </row>
    <row r="1364" spans="1:6" x14ac:dyDescent="0.25">
      <c r="A1364" t="s">
        <v>7</v>
      </c>
      <c r="B1364" s="4">
        <v>33905</v>
      </c>
      <c r="C1364" s="5">
        <f t="shared" si="28"/>
        <v>1992</v>
      </c>
      <c r="D1364" s="5">
        <f t="shared" si="29"/>
        <v>10</v>
      </c>
      <c r="E1364" s="4" t="s">
        <v>38</v>
      </c>
      <c r="F1364" s="6">
        <v>500</v>
      </c>
    </row>
    <row r="1365" spans="1:6" x14ac:dyDescent="0.25">
      <c r="A1365" t="s">
        <v>7</v>
      </c>
      <c r="B1365" s="4">
        <v>33905</v>
      </c>
      <c r="C1365" s="5">
        <f t="shared" si="28"/>
        <v>1992</v>
      </c>
      <c r="D1365" s="5">
        <f t="shared" si="29"/>
        <v>10</v>
      </c>
      <c r="E1365" s="4" t="s">
        <v>4</v>
      </c>
      <c r="F1365" s="6">
        <v>0</v>
      </c>
    </row>
    <row r="1366" spans="1:6" x14ac:dyDescent="0.25">
      <c r="A1366" t="s">
        <v>7</v>
      </c>
      <c r="B1366" s="4">
        <v>33905</v>
      </c>
      <c r="C1366" s="5">
        <f t="shared" si="28"/>
        <v>1992</v>
      </c>
      <c r="D1366" s="5">
        <f t="shared" si="29"/>
        <v>10</v>
      </c>
      <c r="E1366" s="4" t="s">
        <v>37</v>
      </c>
      <c r="F1366" s="6">
        <v>300</v>
      </c>
    </row>
    <row r="1367" spans="1:6" x14ac:dyDescent="0.25">
      <c r="A1367" t="s">
        <v>5</v>
      </c>
      <c r="B1367" s="4">
        <v>33927</v>
      </c>
      <c r="C1367" s="5">
        <f t="shared" si="28"/>
        <v>1992</v>
      </c>
      <c r="D1367" s="5">
        <f t="shared" si="29"/>
        <v>11</v>
      </c>
      <c r="E1367" s="4" t="s">
        <v>38</v>
      </c>
      <c r="F1367" s="6">
        <v>5100</v>
      </c>
    </row>
    <row r="1368" spans="1:6" x14ac:dyDescent="0.25">
      <c r="A1368" t="s">
        <v>5</v>
      </c>
      <c r="B1368" s="4">
        <v>33927</v>
      </c>
      <c r="C1368" s="5">
        <f t="shared" si="28"/>
        <v>1992</v>
      </c>
      <c r="D1368" s="5">
        <f t="shared" si="29"/>
        <v>11</v>
      </c>
      <c r="E1368" s="4" t="s">
        <v>4</v>
      </c>
      <c r="F1368" s="6">
        <v>0</v>
      </c>
    </row>
    <row r="1369" spans="1:6" x14ac:dyDescent="0.25">
      <c r="A1369" t="s">
        <v>5</v>
      </c>
      <c r="B1369" s="4">
        <v>33927</v>
      </c>
      <c r="C1369" s="5">
        <f t="shared" si="28"/>
        <v>1992</v>
      </c>
      <c r="D1369" s="5">
        <f t="shared" si="29"/>
        <v>11</v>
      </c>
      <c r="E1369" s="4" t="s">
        <v>37</v>
      </c>
      <c r="F1369" s="6">
        <v>3800</v>
      </c>
    </row>
    <row r="1370" spans="1:6" x14ac:dyDescent="0.25">
      <c r="A1370" t="s">
        <v>5</v>
      </c>
      <c r="B1370" s="4">
        <v>33928</v>
      </c>
      <c r="C1370" s="5">
        <f t="shared" si="28"/>
        <v>1992</v>
      </c>
      <c r="D1370" s="5">
        <f t="shared" si="29"/>
        <v>11</v>
      </c>
      <c r="E1370" s="4" t="s">
        <v>38</v>
      </c>
      <c r="F1370" s="6">
        <v>5600</v>
      </c>
    </row>
    <row r="1371" spans="1:6" x14ac:dyDescent="0.25">
      <c r="A1371" t="s">
        <v>5</v>
      </c>
      <c r="B1371" s="4">
        <v>33928</v>
      </c>
      <c r="C1371" s="5">
        <f t="shared" si="28"/>
        <v>1992</v>
      </c>
      <c r="D1371" s="5">
        <f t="shared" si="29"/>
        <v>11</v>
      </c>
      <c r="E1371" s="4" t="s">
        <v>4</v>
      </c>
      <c r="F1371" s="6">
        <v>0</v>
      </c>
    </row>
    <row r="1372" spans="1:6" x14ac:dyDescent="0.25">
      <c r="A1372" t="s">
        <v>5</v>
      </c>
      <c r="B1372" s="4">
        <v>33928</v>
      </c>
      <c r="C1372" s="5">
        <f t="shared" si="28"/>
        <v>1992</v>
      </c>
      <c r="D1372" s="5">
        <f t="shared" si="29"/>
        <v>11</v>
      </c>
      <c r="E1372" s="4" t="s">
        <v>37</v>
      </c>
      <c r="F1372" s="6">
        <v>18300</v>
      </c>
    </row>
    <row r="1373" spans="1:6" x14ac:dyDescent="0.25">
      <c r="A1373" t="s">
        <v>19</v>
      </c>
      <c r="B1373" s="4">
        <v>34088</v>
      </c>
      <c r="C1373" s="5">
        <f t="shared" si="28"/>
        <v>1993</v>
      </c>
      <c r="D1373" s="5">
        <f t="shared" si="29"/>
        <v>4</v>
      </c>
      <c r="E1373" s="4" t="s">
        <v>38</v>
      </c>
      <c r="F1373" s="6">
        <v>6500</v>
      </c>
    </row>
    <row r="1374" spans="1:6" x14ac:dyDescent="0.25">
      <c r="A1374" t="s">
        <v>19</v>
      </c>
      <c r="B1374" s="4">
        <v>34088</v>
      </c>
      <c r="C1374" s="5">
        <f t="shared" si="28"/>
        <v>1993</v>
      </c>
      <c r="D1374" s="5">
        <f t="shared" si="29"/>
        <v>4</v>
      </c>
      <c r="E1374" s="4" t="s">
        <v>4</v>
      </c>
      <c r="F1374" s="6">
        <v>12145</v>
      </c>
    </row>
    <row r="1375" spans="1:6" x14ac:dyDescent="0.25">
      <c r="A1375" t="s">
        <v>19</v>
      </c>
      <c r="B1375" s="4">
        <v>34088</v>
      </c>
      <c r="C1375" s="5">
        <f t="shared" si="28"/>
        <v>1993</v>
      </c>
      <c r="D1375" s="5">
        <f t="shared" si="29"/>
        <v>4</v>
      </c>
      <c r="E1375" s="4" t="s">
        <v>37</v>
      </c>
      <c r="F1375" s="6">
        <v>13190</v>
      </c>
    </row>
    <row r="1376" spans="1:6" x14ac:dyDescent="0.25">
      <c r="A1376" t="s">
        <v>19</v>
      </c>
      <c r="B1376" s="4">
        <v>34089</v>
      </c>
      <c r="C1376" s="5">
        <f t="shared" si="28"/>
        <v>1993</v>
      </c>
      <c r="D1376" s="5">
        <f t="shared" si="29"/>
        <v>4</v>
      </c>
      <c r="E1376" s="4" t="s">
        <v>38</v>
      </c>
      <c r="F1376" s="6">
        <v>3600</v>
      </c>
    </row>
    <row r="1377" spans="1:6" x14ac:dyDescent="0.25">
      <c r="A1377" t="s">
        <v>19</v>
      </c>
      <c r="B1377" s="4">
        <v>34089</v>
      </c>
      <c r="C1377" s="5">
        <f t="shared" si="28"/>
        <v>1993</v>
      </c>
      <c r="D1377" s="5">
        <f t="shared" si="29"/>
        <v>4</v>
      </c>
      <c r="E1377" s="4" t="s">
        <v>4</v>
      </c>
      <c r="F1377" s="6">
        <v>650</v>
      </c>
    </row>
    <row r="1378" spans="1:6" x14ac:dyDescent="0.25">
      <c r="A1378" t="s">
        <v>19</v>
      </c>
      <c r="B1378" s="4">
        <v>34089</v>
      </c>
      <c r="C1378" s="5">
        <f t="shared" si="28"/>
        <v>1993</v>
      </c>
      <c r="D1378" s="5">
        <f t="shared" si="29"/>
        <v>4</v>
      </c>
      <c r="E1378" s="4" t="s">
        <v>37</v>
      </c>
      <c r="F1378" s="6">
        <v>2340</v>
      </c>
    </row>
    <row r="1379" spans="1:6" x14ac:dyDescent="0.25">
      <c r="A1379" t="s">
        <v>14</v>
      </c>
      <c r="B1379" s="4">
        <v>34092</v>
      </c>
      <c r="C1379" s="5">
        <f t="shared" si="28"/>
        <v>1993</v>
      </c>
      <c r="D1379" s="5">
        <f t="shared" si="29"/>
        <v>5</v>
      </c>
      <c r="E1379" s="4" t="s">
        <v>38</v>
      </c>
      <c r="F1379" s="6">
        <v>666</v>
      </c>
    </row>
    <row r="1380" spans="1:6" x14ac:dyDescent="0.25">
      <c r="A1380" t="s">
        <v>20</v>
      </c>
      <c r="B1380" s="4">
        <v>34092</v>
      </c>
      <c r="C1380" s="5">
        <f t="shared" si="28"/>
        <v>1993</v>
      </c>
      <c r="D1380" s="5">
        <f t="shared" si="29"/>
        <v>5</v>
      </c>
      <c r="E1380" s="4" t="s">
        <v>38</v>
      </c>
      <c r="F1380" s="6">
        <v>650</v>
      </c>
    </row>
    <row r="1381" spans="1:6" x14ac:dyDescent="0.25">
      <c r="A1381" t="s">
        <v>14</v>
      </c>
      <c r="B1381" s="4">
        <v>34092</v>
      </c>
      <c r="C1381" s="5">
        <f t="shared" si="28"/>
        <v>1993</v>
      </c>
      <c r="D1381" s="5">
        <f t="shared" si="29"/>
        <v>5</v>
      </c>
      <c r="E1381" s="4" t="s">
        <v>4</v>
      </c>
      <c r="F1381" s="6">
        <v>500</v>
      </c>
    </row>
    <row r="1382" spans="1:6" x14ac:dyDescent="0.25">
      <c r="A1382" t="s">
        <v>20</v>
      </c>
      <c r="B1382" s="4">
        <v>34092</v>
      </c>
      <c r="C1382" s="5">
        <f t="shared" si="28"/>
        <v>1993</v>
      </c>
      <c r="D1382" s="5">
        <f t="shared" si="29"/>
        <v>5</v>
      </c>
      <c r="E1382" s="4" t="s">
        <v>4</v>
      </c>
      <c r="F1382" s="6">
        <v>250</v>
      </c>
    </row>
    <row r="1383" spans="1:6" x14ac:dyDescent="0.25">
      <c r="A1383" t="s">
        <v>14</v>
      </c>
      <c r="B1383" s="4">
        <v>34092</v>
      </c>
      <c r="C1383" s="5">
        <f t="shared" si="28"/>
        <v>1993</v>
      </c>
      <c r="D1383" s="5">
        <f t="shared" si="29"/>
        <v>5</v>
      </c>
      <c r="E1383" s="4" t="s">
        <v>37</v>
      </c>
      <c r="F1383" s="6">
        <v>2140</v>
      </c>
    </row>
    <row r="1384" spans="1:6" x14ac:dyDescent="0.25">
      <c r="A1384" t="s">
        <v>20</v>
      </c>
      <c r="B1384" s="4">
        <v>34092</v>
      </c>
      <c r="C1384" s="5">
        <f t="shared" si="28"/>
        <v>1993</v>
      </c>
      <c r="D1384" s="5">
        <f t="shared" si="29"/>
        <v>5</v>
      </c>
      <c r="E1384" s="4" t="s">
        <v>37</v>
      </c>
      <c r="F1384" s="6">
        <v>860</v>
      </c>
    </row>
    <row r="1385" spans="1:6" x14ac:dyDescent="0.25">
      <c r="A1385" t="s">
        <v>14</v>
      </c>
      <c r="B1385" s="4">
        <v>34093</v>
      </c>
      <c r="C1385" s="5">
        <f t="shared" si="28"/>
        <v>1993</v>
      </c>
      <c r="D1385" s="5">
        <f t="shared" si="29"/>
        <v>5</v>
      </c>
      <c r="E1385" s="4" t="s">
        <v>38</v>
      </c>
      <c r="F1385" s="6">
        <v>1600</v>
      </c>
    </row>
    <row r="1386" spans="1:6" x14ac:dyDescent="0.25">
      <c r="A1386" t="s">
        <v>14</v>
      </c>
      <c r="B1386" s="4">
        <v>34093</v>
      </c>
      <c r="C1386" s="5">
        <f t="shared" si="28"/>
        <v>1993</v>
      </c>
      <c r="D1386" s="5">
        <f t="shared" si="29"/>
        <v>5</v>
      </c>
      <c r="E1386" s="4" t="s">
        <v>4</v>
      </c>
      <c r="F1386" s="6">
        <v>200</v>
      </c>
    </row>
    <row r="1387" spans="1:6" x14ac:dyDescent="0.25">
      <c r="A1387" t="s">
        <v>14</v>
      </c>
      <c r="B1387" s="4">
        <v>34093</v>
      </c>
      <c r="C1387" s="5">
        <f t="shared" si="28"/>
        <v>1993</v>
      </c>
      <c r="D1387" s="5">
        <f t="shared" si="29"/>
        <v>5</v>
      </c>
      <c r="E1387" s="4" t="s">
        <v>37</v>
      </c>
      <c r="F1387" s="6">
        <v>2900</v>
      </c>
    </row>
    <row r="1388" spans="1:6" x14ac:dyDescent="0.25">
      <c r="A1388" t="s">
        <v>14</v>
      </c>
      <c r="B1388" s="4">
        <v>34094</v>
      </c>
      <c r="C1388" s="5">
        <f t="shared" si="28"/>
        <v>1993</v>
      </c>
      <c r="D1388" s="5">
        <f t="shared" si="29"/>
        <v>5</v>
      </c>
      <c r="E1388" s="4" t="s">
        <v>38</v>
      </c>
      <c r="F1388" s="6">
        <v>800</v>
      </c>
    </row>
    <row r="1389" spans="1:6" x14ac:dyDescent="0.25">
      <c r="A1389" t="s">
        <v>18</v>
      </c>
      <c r="B1389" s="4">
        <v>34094</v>
      </c>
      <c r="C1389" s="5">
        <f t="shared" si="28"/>
        <v>1993</v>
      </c>
      <c r="D1389" s="5">
        <f t="shared" si="29"/>
        <v>5</v>
      </c>
      <c r="E1389" s="4" t="s">
        <v>38</v>
      </c>
      <c r="F1389" s="6">
        <v>1650</v>
      </c>
    </row>
    <row r="1390" spans="1:6" x14ac:dyDescent="0.25">
      <c r="A1390" t="s">
        <v>14</v>
      </c>
      <c r="B1390" s="4">
        <v>34094</v>
      </c>
      <c r="C1390" s="5">
        <f t="shared" si="28"/>
        <v>1993</v>
      </c>
      <c r="D1390" s="5">
        <f t="shared" si="29"/>
        <v>5</v>
      </c>
      <c r="E1390" s="4" t="s">
        <v>4</v>
      </c>
      <c r="F1390" s="6">
        <v>70</v>
      </c>
    </row>
    <row r="1391" spans="1:6" x14ac:dyDescent="0.25">
      <c r="A1391" t="s">
        <v>18</v>
      </c>
      <c r="B1391" s="4">
        <v>34094</v>
      </c>
      <c r="C1391" s="5">
        <f t="shared" si="28"/>
        <v>1993</v>
      </c>
      <c r="D1391" s="5">
        <f t="shared" si="29"/>
        <v>5</v>
      </c>
      <c r="E1391" s="4" t="s">
        <v>4</v>
      </c>
      <c r="F1391" s="6">
        <v>100</v>
      </c>
    </row>
    <row r="1392" spans="1:6" x14ac:dyDescent="0.25">
      <c r="A1392" t="s">
        <v>14</v>
      </c>
      <c r="B1392" s="4">
        <v>34094</v>
      </c>
      <c r="C1392" s="5">
        <f t="shared" si="28"/>
        <v>1993</v>
      </c>
      <c r="D1392" s="5">
        <f t="shared" si="29"/>
        <v>5</v>
      </c>
      <c r="E1392" s="4" t="s">
        <v>37</v>
      </c>
      <c r="F1392" s="6">
        <v>1300</v>
      </c>
    </row>
    <row r="1393" spans="1:6" x14ac:dyDescent="0.25">
      <c r="A1393" t="s">
        <v>18</v>
      </c>
      <c r="B1393" s="4">
        <v>34094</v>
      </c>
      <c r="C1393" s="5">
        <f t="shared" si="28"/>
        <v>1993</v>
      </c>
      <c r="D1393" s="5">
        <f t="shared" si="29"/>
        <v>5</v>
      </c>
      <c r="E1393" s="4" t="s">
        <v>37</v>
      </c>
      <c r="F1393" s="6">
        <v>2300</v>
      </c>
    </row>
    <row r="1394" spans="1:6" x14ac:dyDescent="0.25">
      <c r="A1394" t="s">
        <v>18</v>
      </c>
      <c r="B1394" s="4">
        <v>34096</v>
      </c>
      <c r="C1394" s="5">
        <f t="shared" si="28"/>
        <v>1993</v>
      </c>
      <c r="D1394" s="5">
        <f t="shared" si="29"/>
        <v>5</v>
      </c>
      <c r="E1394" s="4" t="s">
        <v>38</v>
      </c>
      <c r="F1394" s="6">
        <v>4500</v>
      </c>
    </row>
    <row r="1395" spans="1:6" x14ac:dyDescent="0.25">
      <c r="A1395" t="s">
        <v>18</v>
      </c>
      <c r="B1395" s="4">
        <v>34096</v>
      </c>
      <c r="C1395" s="5">
        <f t="shared" si="28"/>
        <v>1993</v>
      </c>
      <c r="D1395" s="5">
        <f t="shared" si="29"/>
        <v>5</v>
      </c>
      <c r="E1395" s="4" t="s">
        <v>4</v>
      </c>
      <c r="F1395" s="6">
        <v>0</v>
      </c>
    </row>
    <row r="1396" spans="1:6" x14ac:dyDescent="0.25">
      <c r="A1396" t="s">
        <v>18</v>
      </c>
      <c r="B1396" s="4">
        <v>34096</v>
      </c>
      <c r="C1396" s="5">
        <f t="shared" si="28"/>
        <v>1993</v>
      </c>
      <c r="D1396" s="5">
        <f t="shared" si="29"/>
        <v>5</v>
      </c>
      <c r="E1396" s="4" t="s">
        <v>37</v>
      </c>
      <c r="F1396" s="6">
        <v>11200</v>
      </c>
    </row>
    <row r="1397" spans="1:6" x14ac:dyDescent="0.25">
      <c r="A1397" t="s">
        <v>18</v>
      </c>
      <c r="B1397" s="4">
        <v>34097</v>
      </c>
      <c r="C1397" s="5">
        <f t="shared" si="28"/>
        <v>1993</v>
      </c>
      <c r="D1397" s="5">
        <f t="shared" si="29"/>
        <v>5</v>
      </c>
      <c r="E1397" s="4" t="s">
        <v>38</v>
      </c>
      <c r="F1397" s="6">
        <v>1500</v>
      </c>
    </row>
    <row r="1398" spans="1:6" x14ac:dyDescent="0.25">
      <c r="A1398" t="s">
        <v>18</v>
      </c>
      <c r="B1398" s="4">
        <v>34097</v>
      </c>
      <c r="C1398" s="5">
        <f t="shared" si="28"/>
        <v>1993</v>
      </c>
      <c r="D1398" s="5">
        <f t="shared" si="29"/>
        <v>5</v>
      </c>
      <c r="E1398" s="4" t="s">
        <v>4</v>
      </c>
      <c r="F1398" s="6">
        <v>0</v>
      </c>
    </row>
    <row r="1399" spans="1:6" x14ac:dyDescent="0.25">
      <c r="A1399" t="s">
        <v>18</v>
      </c>
      <c r="B1399" s="4">
        <v>34097</v>
      </c>
      <c r="C1399" s="5">
        <f t="shared" si="28"/>
        <v>1993</v>
      </c>
      <c r="D1399" s="5">
        <f t="shared" si="29"/>
        <v>5</v>
      </c>
      <c r="E1399" s="4" t="s">
        <v>37</v>
      </c>
      <c r="F1399" s="6">
        <v>10300</v>
      </c>
    </row>
    <row r="1400" spans="1:6" x14ac:dyDescent="0.25">
      <c r="A1400" t="s">
        <v>18</v>
      </c>
      <c r="B1400" s="4">
        <v>34099</v>
      </c>
      <c r="C1400" s="5">
        <f t="shared" si="28"/>
        <v>1993</v>
      </c>
      <c r="D1400" s="5">
        <f t="shared" si="29"/>
        <v>5</v>
      </c>
      <c r="E1400" s="4" t="s">
        <v>38</v>
      </c>
      <c r="F1400" s="6">
        <v>3400</v>
      </c>
    </row>
    <row r="1401" spans="1:6" x14ac:dyDescent="0.25">
      <c r="A1401" t="s">
        <v>18</v>
      </c>
      <c r="B1401" s="4">
        <v>34099</v>
      </c>
      <c r="C1401" s="5">
        <f t="shared" si="28"/>
        <v>1993</v>
      </c>
      <c r="D1401" s="5">
        <f t="shared" si="29"/>
        <v>5</v>
      </c>
      <c r="E1401" s="4" t="s">
        <v>4</v>
      </c>
      <c r="F1401" s="6">
        <v>0</v>
      </c>
    </row>
    <row r="1402" spans="1:6" x14ac:dyDescent="0.25">
      <c r="A1402" t="s">
        <v>18</v>
      </c>
      <c r="B1402" s="4">
        <v>34099</v>
      </c>
      <c r="C1402" s="5">
        <f t="shared" si="28"/>
        <v>1993</v>
      </c>
      <c r="D1402" s="5">
        <f t="shared" si="29"/>
        <v>5</v>
      </c>
      <c r="E1402" s="4" t="s">
        <v>37</v>
      </c>
      <c r="F1402" s="6">
        <v>2100</v>
      </c>
    </row>
    <row r="1403" spans="1:6" x14ac:dyDescent="0.25">
      <c r="A1403" t="s">
        <v>18</v>
      </c>
      <c r="B1403" s="4">
        <v>34102</v>
      </c>
      <c r="C1403" s="5">
        <f t="shared" si="28"/>
        <v>1993</v>
      </c>
      <c r="D1403" s="5">
        <f t="shared" si="29"/>
        <v>5</v>
      </c>
      <c r="E1403" s="4" t="s">
        <v>38</v>
      </c>
      <c r="F1403" s="6">
        <v>4400</v>
      </c>
    </row>
    <row r="1404" spans="1:6" x14ac:dyDescent="0.25">
      <c r="A1404" t="s">
        <v>18</v>
      </c>
      <c r="B1404" s="4">
        <v>34102</v>
      </c>
      <c r="C1404" s="5">
        <f t="shared" si="28"/>
        <v>1993</v>
      </c>
      <c r="D1404" s="5">
        <f t="shared" si="29"/>
        <v>5</v>
      </c>
      <c r="E1404" s="4" t="s">
        <v>4</v>
      </c>
      <c r="F1404" s="6">
        <v>0</v>
      </c>
    </row>
    <row r="1405" spans="1:6" x14ac:dyDescent="0.25">
      <c r="A1405" t="s">
        <v>18</v>
      </c>
      <c r="B1405" s="4">
        <v>34102</v>
      </c>
      <c r="C1405" s="5">
        <f t="shared" si="28"/>
        <v>1993</v>
      </c>
      <c r="D1405" s="5">
        <f t="shared" si="29"/>
        <v>5</v>
      </c>
      <c r="E1405" s="4" t="s">
        <v>37</v>
      </c>
      <c r="F1405" s="6">
        <v>1300</v>
      </c>
    </row>
    <row r="1406" spans="1:6" x14ac:dyDescent="0.25">
      <c r="A1406" t="s">
        <v>19</v>
      </c>
      <c r="B1406" s="4">
        <v>34109</v>
      </c>
      <c r="C1406" s="5">
        <f t="shared" si="28"/>
        <v>1993</v>
      </c>
      <c r="D1406" s="5">
        <f t="shared" si="29"/>
        <v>5</v>
      </c>
      <c r="E1406" s="4" t="s">
        <v>38</v>
      </c>
      <c r="F1406" s="6">
        <v>1400</v>
      </c>
    </row>
    <row r="1407" spans="1:6" x14ac:dyDescent="0.25">
      <c r="A1407" t="s">
        <v>19</v>
      </c>
      <c r="B1407" s="4">
        <v>34109</v>
      </c>
      <c r="C1407" s="5">
        <f t="shared" si="28"/>
        <v>1993</v>
      </c>
      <c r="D1407" s="5">
        <f t="shared" si="29"/>
        <v>5</v>
      </c>
      <c r="E1407" s="4" t="s">
        <v>4</v>
      </c>
      <c r="F1407" s="6">
        <v>0</v>
      </c>
    </row>
    <row r="1408" spans="1:6" x14ac:dyDescent="0.25">
      <c r="A1408" t="s">
        <v>19</v>
      </c>
      <c r="B1408" s="4">
        <v>34109</v>
      </c>
      <c r="C1408" s="5">
        <f t="shared" si="28"/>
        <v>1993</v>
      </c>
      <c r="D1408" s="5">
        <f t="shared" si="29"/>
        <v>5</v>
      </c>
      <c r="E1408" s="4" t="s">
        <v>37</v>
      </c>
      <c r="F1408" s="6">
        <v>6800</v>
      </c>
    </row>
    <row r="1409" spans="1:6" x14ac:dyDescent="0.25">
      <c r="A1409" t="s">
        <v>19</v>
      </c>
      <c r="B1409" s="4">
        <v>34116</v>
      </c>
      <c r="C1409" s="5">
        <f t="shared" si="28"/>
        <v>1993</v>
      </c>
      <c r="D1409" s="5">
        <f t="shared" si="29"/>
        <v>5</v>
      </c>
      <c r="E1409" s="4" t="s">
        <v>38</v>
      </c>
      <c r="F1409" s="6">
        <v>1100</v>
      </c>
    </row>
    <row r="1410" spans="1:6" x14ac:dyDescent="0.25">
      <c r="A1410" t="s">
        <v>19</v>
      </c>
      <c r="B1410" s="4">
        <v>34116</v>
      </c>
      <c r="C1410" s="5">
        <f t="shared" si="28"/>
        <v>1993</v>
      </c>
      <c r="D1410" s="5">
        <f t="shared" si="29"/>
        <v>5</v>
      </c>
      <c r="E1410" s="4" t="s">
        <v>4</v>
      </c>
      <c r="F1410" s="6">
        <v>0</v>
      </c>
    </row>
    <row r="1411" spans="1:6" x14ac:dyDescent="0.25">
      <c r="A1411" t="s">
        <v>19</v>
      </c>
      <c r="B1411" s="4">
        <v>34116</v>
      </c>
      <c r="C1411" s="5">
        <f t="shared" ref="C1411:C1474" si="30">YEAR(B1411)</f>
        <v>1993</v>
      </c>
      <c r="D1411" s="5">
        <f t="shared" ref="D1411:D1474" si="31">MONTH(B1411)</f>
        <v>5</v>
      </c>
      <c r="E1411" s="4" t="s">
        <v>37</v>
      </c>
      <c r="F1411" s="6">
        <v>1250</v>
      </c>
    </row>
    <row r="1412" spans="1:6" x14ac:dyDescent="0.25">
      <c r="A1412" t="s">
        <v>18</v>
      </c>
      <c r="B1412" s="4">
        <v>34123</v>
      </c>
      <c r="C1412" s="5">
        <f t="shared" si="30"/>
        <v>1993</v>
      </c>
      <c r="D1412" s="5">
        <f t="shared" si="31"/>
        <v>6</v>
      </c>
      <c r="E1412" s="4" t="s">
        <v>38</v>
      </c>
      <c r="F1412" s="6">
        <v>9400</v>
      </c>
    </row>
    <row r="1413" spans="1:6" x14ac:dyDescent="0.25">
      <c r="A1413" t="s">
        <v>18</v>
      </c>
      <c r="B1413" s="4">
        <v>34123</v>
      </c>
      <c r="C1413" s="5">
        <f t="shared" si="30"/>
        <v>1993</v>
      </c>
      <c r="D1413" s="5">
        <f t="shared" si="31"/>
        <v>6</v>
      </c>
      <c r="E1413" s="4" t="s">
        <v>4</v>
      </c>
      <c r="F1413" s="6">
        <v>0</v>
      </c>
    </row>
    <row r="1414" spans="1:6" x14ac:dyDescent="0.25">
      <c r="A1414" t="s">
        <v>18</v>
      </c>
      <c r="B1414" s="4">
        <v>34123</v>
      </c>
      <c r="C1414" s="5">
        <f t="shared" si="30"/>
        <v>1993</v>
      </c>
      <c r="D1414" s="5">
        <f t="shared" si="31"/>
        <v>6</v>
      </c>
      <c r="E1414" s="4" t="s">
        <v>37</v>
      </c>
      <c r="F1414" s="6">
        <v>1100</v>
      </c>
    </row>
    <row r="1415" spans="1:6" x14ac:dyDescent="0.25">
      <c r="A1415" t="s">
        <v>19</v>
      </c>
      <c r="B1415" s="4">
        <v>34130</v>
      </c>
      <c r="C1415" s="5">
        <f t="shared" si="30"/>
        <v>1993</v>
      </c>
      <c r="D1415" s="5">
        <f t="shared" si="31"/>
        <v>6</v>
      </c>
      <c r="E1415" s="4" t="s">
        <v>38</v>
      </c>
      <c r="F1415" s="6">
        <v>8800</v>
      </c>
    </row>
    <row r="1416" spans="1:6" x14ac:dyDescent="0.25">
      <c r="A1416" t="s">
        <v>19</v>
      </c>
      <c r="B1416" s="4">
        <v>34130</v>
      </c>
      <c r="C1416" s="5">
        <f t="shared" si="30"/>
        <v>1993</v>
      </c>
      <c r="D1416" s="5">
        <f t="shared" si="31"/>
        <v>6</v>
      </c>
      <c r="E1416" s="4" t="s">
        <v>4</v>
      </c>
      <c r="F1416" s="6">
        <v>0</v>
      </c>
    </row>
    <row r="1417" spans="1:6" x14ac:dyDescent="0.25">
      <c r="A1417" t="s">
        <v>19</v>
      </c>
      <c r="B1417" s="4">
        <v>34130</v>
      </c>
      <c r="C1417" s="5">
        <f t="shared" si="30"/>
        <v>1993</v>
      </c>
      <c r="D1417" s="5">
        <f t="shared" si="31"/>
        <v>6</v>
      </c>
      <c r="E1417" s="4" t="s">
        <v>37</v>
      </c>
      <c r="F1417" s="6">
        <v>6200</v>
      </c>
    </row>
    <row r="1418" spans="1:6" x14ac:dyDescent="0.25">
      <c r="A1418" t="s">
        <v>11</v>
      </c>
      <c r="B1418" s="4">
        <v>34177</v>
      </c>
      <c r="C1418" s="5">
        <f t="shared" si="30"/>
        <v>1993</v>
      </c>
      <c r="D1418" s="5">
        <f t="shared" si="31"/>
        <v>7</v>
      </c>
      <c r="E1418" s="4" t="s">
        <v>38</v>
      </c>
      <c r="F1418" s="6">
        <v>0</v>
      </c>
    </row>
    <row r="1419" spans="1:6" x14ac:dyDescent="0.25">
      <c r="A1419" t="s">
        <v>11</v>
      </c>
      <c r="B1419" s="4">
        <v>34177</v>
      </c>
      <c r="C1419" s="5">
        <f t="shared" si="30"/>
        <v>1993</v>
      </c>
      <c r="D1419" s="5">
        <f t="shared" si="31"/>
        <v>7</v>
      </c>
      <c r="E1419" s="4" t="s">
        <v>4</v>
      </c>
      <c r="F1419" s="6">
        <v>0</v>
      </c>
    </row>
    <row r="1420" spans="1:6" x14ac:dyDescent="0.25">
      <c r="A1420" t="s">
        <v>11</v>
      </c>
      <c r="B1420" s="4">
        <v>34177</v>
      </c>
      <c r="C1420" s="5">
        <f t="shared" si="30"/>
        <v>1993</v>
      </c>
      <c r="D1420" s="5">
        <f t="shared" si="31"/>
        <v>7</v>
      </c>
      <c r="E1420" s="4" t="s">
        <v>37</v>
      </c>
      <c r="F1420" s="6">
        <v>9000</v>
      </c>
    </row>
    <row r="1421" spans="1:6" x14ac:dyDescent="0.25">
      <c r="A1421" t="s">
        <v>11</v>
      </c>
      <c r="B1421" s="4">
        <v>34178</v>
      </c>
      <c r="C1421" s="5">
        <f t="shared" si="30"/>
        <v>1993</v>
      </c>
      <c r="D1421" s="5">
        <f t="shared" si="31"/>
        <v>7</v>
      </c>
      <c r="E1421" s="4" t="s">
        <v>38</v>
      </c>
      <c r="F1421" s="6">
        <v>0</v>
      </c>
    </row>
    <row r="1422" spans="1:6" x14ac:dyDescent="0.25">
      <c r="A1422" t="s">
        <v>11</v>
      </c>
      <c r="B1422" s="4">
        <v>34178</v>
      </c>
      <c r="C1422" s="5">
        <f t="shared" si="30"/>
        <v>1993</v>
      </c>
      <c r="D1422" s="5">
        <f t="shared" si="31"/>
        <v>7</v>
      </c>
      <c r="E1422" s="4" t="s">
        <v>4</v>
      </c>
      <c r="F1422" s="6">
        <v>0</v>
      </c>
    </row>
    <row r="1423" spans="1:6" x14ac:dyDescent="0.25">
      <c r="A1423" t="s">
        <v>11</v>
      </c>
      <c r="B1423" s="4">
        <v>34178</v>
      </c>
      <c r="C1423" s="5">
        <f t="shared" si="30"/>
        <v>1993</v>
      </c>
      <c r="D1423" s="5">
        <f t="shared" si="31"/>
        <v>7</v>
      </c>
      <c r="E1423" s="4" t="s">
        <v>37</v>
      </c>
      <c r="F1423" s="6">
        <v>7500</v>
      </c>
    </row>
    <row r="1424" spans="1:6" x14ac:dyDescent="0.25">
      <c r="A1424" t="s">
        <v>5</v>
      </c>
      <c r="B1424" s="4">
        <v>34227</v>
      </c>
      <c r="C1424" s="5">
        <f t="shared" si="30"/>
        <v>1993</v>
      </c>
      <c r="D1424" s="5">
        <f t="shared" si="31"/>
        <v>9</v>
      </c>
      <c r="E1424" s="4" t="s">
        <v>38</v>
      </c>
      <c r="F1424" s="6">
        <v>1486</v>
      </c>
    </row>
    <row r="1425" spans="1:6" x14ac:dyDescent="0.25">
      <c r="A1425" t="s">
        <v>5</v>
      </c>
      <c r="B1425" s="4">
        <v>34227</v>
      </c>
      <c r="C1425" s="5">
        <f t="shared" si="30"/>
        <v>1993</v>
      </c>
      <c r="D1425" s="5">
        <f t="shared" si="31"/>
        <v>9</v>
      </c>
      <c r="E1425" s="4" t="s">
        <v>4</v>
      </c>
      <c r="F1425" s="6">
        <v>0</v>
      </c>
    </row>
    <row r="1426" spans="1:6" x14ac:dyDescent="0.25">
      <c r="A1426" t="s">
        <v>5</v>
      </c>
      <c r="B1426" s="4">
        <v>34227</v>
      </c>
      <c r="C1426" s="5">
        <f t="shared" si="30"/>
        <v>1993</v>
      </c>
      <c r="D1426" s="5">
        <f t="shared" si="31"/>
        <v>9</v>
      </c>
      <c r="E1426" s="4" t="s">
        <v>37</v>
      </c>
      <c r="F1426" s="6">
        <v>3100</v>
      </c>
    </row>
    <row r="1427" spans="1:6" x14ac:dyDescent="0.25">
      <c r="A1427" t="s">
        <v>7</v>
      </c>
      <c r="B1427" s="4">
        <v>34233</v>
      </c>
      <c r="C1427" s="5">
        <f t="shared" si="30"/>
        <v>1993</v>
      </c>
      <c r="D1427" s="5">
        <f t="shared" si="31"/>
        <v>9</v>
      </c>
      <c r="E1427" s="4" t="s">
        <v>38</v>
      </c>
      <c r="F1427" s="6">
        <v>9700</v>
      </c>
    </row>
    <row r="1428" spans="1:6" x14ac:dyDescent="0.25">
      <c r="A1428" t="s">
        <v>7</v>
      </c>
      <c r="B1428" s="4">
        <v>34233</v>
      </c>
      <c r="C1428" s="5">
        <f t="shared" si="30"/>
        <v>1993</v>
      </c>
      <c r="D1428" s="5">
        <f t="shared" si="31"/>
        <v>9</v>
      </c>
      <c r="E1428" s="4" t="s">
        <v>4</v>
      </c>
      <c r="F1428" s="6">
        <v>0</v>
      </c>
    </row>
    <row r="1429" spans="1:6" x14ac:dyDescent="0.25">
      <c r="A1429" t="s">
        <v>7</v>
      </c>
      <c r="B1429" s="4">
        <v>34233</v>
      </c>
      <c r="C1429" s="5">
        <f t="shared" si="30"/>
        <v>1993</v>
      </c>
      <c r="D1429" s="5">
        <f t="shared" si="31"/>
        <v>9</v>
      </c>
      <c r="E1429" s="4" t="s">
        <v>37</v>
      </c>
      <c r="F1429" s="6">
        <v>275</v>
      </c>
    </row>
    <row r="1430" spans="1:6" x14ac:dyDescent="0.25">
      <c r="A1430" t="s">
        <v>7</v>
      </c>
      <c r="B1430" s="4">
        <v>34234</v>
      </c>
      <c r="C1430" s="5">
        <f t="shared" si="30"/>
        <v>1993</v>
      </c>
      <c r="D1430" s="5">
        <f t="shared" si="31"/>
        <v>9</v>
      </c>
      <c r="E1430" s="4" t="s">
        <v>38</v>
      </c>
      <c r="F1430" s="6">
        <v>2750</v>
      </c>
    </row>
    <row r="1431" spans="1:6" x14ac:dyDescent="0.25">
      <c r="A1431" t="s">
        <v>7</v>
      </c>
      <c r="B1431" s="4">
        <v>34234</v>
      </c>
      <c r="C1431" s="5">
        <f t="shared" si="30"/>
        <v>1993</v>
      </c>
      <c r="D1431" s="5">
        <f t="shared" si="31"/>
        <v>9</v>
      </c>
      <c r="E1431" s="4" t="s">
        <v>4</v>
      </c>
      <c r="F1431" s="6">
        <v>0</v>
      </c>
    </row>
    <row r="1432" spans="1:6" x14ac:dyDescent="0.25">
      <c r="A1432" t="s">
        <v>7</v>
      </c>
      <c r="B1432" s="4">
        <v>34234</v>
      </c>
      <c r="C1432" s="5">
        <f t="shared" si="30"/>
        <v>1993</v>
      </c>
      <c r="D1432" s="5">
        <f t="shared" si="31"/>
        <v>9</v>
      </c>
      <c r="E1432" s="4" t="s">
        <v>37</v>
      </c>
      <c r="F1432" s="6">
        <v>750</v>
      </c>
    </row>
    <row r="1433" spans="1:6" x14ac:dyDescent="0.25">
      <c r="A1433" t="s">
        <v>7</v>
      </c>
      <c r="B1433" s="4">
        <v>34235</v>
      </c>
      <c r="C1433" s="5">
        <f t="shared" si="30"/>
        <v>1993</v>
      </c>
      <c r="D1433" s="5">
        <f t="shared" si="31"/>
        <v>9</v>
      </c>
      <c r="E1433" s="4" t="s">
        <v>38</v>
      </c>
      <c r="F1433" s="6">
        <v>2200</v>
      </c>
    </row>
    <row r="1434" spans="1:6" x14ac:dyDescent="0.25">
      <c r="A1434" t="s">
        <v>7</v>
      </c>
      <c r="B1434" s="4">
        <v>34235</v>
      </c>
      <c r="C1434" s="5">
        <f t="shared" si="30"/>
        <v>1993</v>
      </c>
      <c r="D1434" s="5">
        <f t="shared" si="31"/>
        <v>9</v>
      </c>
      <c r="E1434" s="4" t="s">
        <v>4</v>
      </c>
      <c r="F1434" s="6">
        <v>0</v>
      </c>
    </row>
    <row r="1435" spans="1:6" x14ac:dyDescent="0.25">
      <c r="A1435" t="s">
        <v>7</v>
      </c>
      <c r="B1435" s="4">
        <v>34235</v>
      </c>
      <c r="C1435" s="5">
        <f t="shared" si="30"/>
        <v>1993</v>
      </c>
      <c r="D1435" s="5">
        <f t="shared" si="31"/>
        <v>9</v>
      </c>
      <c r="E1435" s="4" t="s">
        <v>37</v>
      </c>
      <c r="F1435" s="6">
        <v>50</v>
      </c>
    </row>
    <row r="1436" spans="1:6" x14ac:dyDescent="0.25">
      <c r="A1436" t="s">
        <v>7</v>
      </c>
      <c r="B1436" s="4">
        <v>34240</v>
      </c>
      <c r="C1436" s="5">
        <f t="shared" si="30"/>
        <v>1993</v>
      </c>
      <c r="D1436" s="5">
        <f t="shared" si="31"/>
        <v>9</v>
      </c>
      <c r="E1436" s="4" t="s">
        <v>38</v>
      </c>
      <c r="F1436" s="6">
        <v>250</v>
      </c>
    </row>
    <row r="1437" spans="1:6" x14ac:dyDescent="0.25">
      <c r="A1437" t="s">
        <v>7</v>
      </c>
      <c r="B1437" s="4">
        <v>34240</v>
      </c>
      <c r="C1437" s="5">
        <f t="shared" si="30"/>
        <v>1993</v>
      </c>
      <c r="D1437" s="5">
        <f t="shared" si="31"/>
        <v>9</v>
      </c>
      <c r="E1437" s="4" t="s">
        <v>4</v>
      </c>
      <c r="F1437" s="6">
        <v>0</v>
      </c>
    </row>
    <row r="1438" spans="1:6" x14ac:dyDescent="0.25">
      <c r="A1438" t="s">
        <v>7</v>
      </c>
      <c r="B1438" s="4">
        <v>34240</v>
      </c>
      <c r="C1438" s="5">
        <f t="shared" si="30"/>
        <v>1993</v>
      </c>
      <c r="D1438" s="5">
        <f t="shared" si="31"/>
        <v>9</v>
      </c>
      <c r="E1438" s="4" t="s">
        <v>37</v>
      </c>
      <c r="F1438" s="6">
        <v>30</v>
      </c>
    </row>
    <row r="1439" spans="1:6" x14ac:dyDescent="0.25">
      <c r="A1439" t="s">
        <v>7</v>
      </c>
      <c r="B1439" s="4">
        <v>34241</v>
      </c>
      <c r="C1439" s="5">
        <f t="shared" si="30"/>
        <v>1993</v>
      </c>
      <c r="D1439" s="5">
        <f t="shared" si="31"/>
        <v>9</v>
      </c>
      <c r="E1439" s="4" t="s">
        <v>38</v>
      </c>
      <c r="F1439" s="6">
        <v>8600</v>
      </c>
    </row>
    <row r="1440" spans="1:6" x14ac:dyDescent="0.25">
      <c r="A1440" t="s">
        <v>7</v>
      </c>
      <c r="B1440" s="4">
        <v>34241</v>
      </c>
      <c r="C1440" s="5">
        <f t="shared" si="30"/>
        <v>1993</v>
      </c>
      <c r="D1440" s="5">
        <f t="shared" si="31"/>
        <v>9</v>
      </c>
      <c r="E1440" s="4" t="s">
        <v>4</v>
      </c>
      <c r="F1440" s="6">
        <v>0</v>
      </c>
    </row>
    <row r="1441" spans="1:6" x14ac:dyDescent="0.25">
      <c r="A1441" t="s">
        <v>7</v>
      </c>
      <c r="B1441" s="4">
        <v>34241</v>
      </c>
      <c r="C1441" s="5">
        <f t="shared" si="30"/>
        <v>1993</v>
      </c>
      <c r="D1441" s="5">
        <f t="shared" si="31"/>
        <v>9</v>
      </c>
      <c r="E1441" s="4" t="s">
        <v>37</v>
      </c>
      <c r="F1441" s="6">
        <v>200</v>
      </c>
    </row>
    <row r="1442" spans="1:6" x14ac:dyDescent="0.25">
      <c r="A1442" t="s">
        <v>5</v>
      </c>
      <c r="B1442" s="4">
        <v>34242</v>
      </c>
      <c r="C1442" s="5">
        <f t="shared" si="30"/>
        <v>1993</v>
      </c>
      <c r="D1442" s="5">
        <f t="shared" si="31"/>
        <v>9</v>
      </c>
      <c r="E1442" s="4" t="s">
        <v>38</v>
      </c>
      <c r="F1442" s="6">
        <v>35</v>
      </c>
    </row>
    <row r="1443" spans="1:6" x14ac:dyDescent="0.25">
      <c r="A1443" t="s">
        <v>5</v>
      </c>
      <c r="B1443" s="4">
        <v>34242</v>
      </c>
      <c r="C1443" s="5">
        <f t="shared" si="30"/>
        <v>1993</v>
      </c>
      <c r="D1443" s="5">
        <f t="shared" si="31"/>
        <v>9</v>
      </c>
      <c r="E1443" s="4" t="s">
        <v>4</v>
      </c>
      <c r="F1443" s="6">
        <v>0</v>
      </c>
    </row>
    <row r="1444" spans="1:6" x14ac:dyDescent="0.25">
      <c r="A1444" t="s">
        <v>5</v>
      </c>
      <c r="B1444" s="4">
        <v>34242</v>
      </c>
      <c r="C1444" s="5">
        <f t="shared" si="30"/>
        <v>1993</v>
      </c>
      <c r="D1444" s="5">
        <f t="shared" si="31"/>
        <v>9</v>
      </c>
      <c r="E1444" s="4" t="s">
        <v>37</v>
      </c>
      <c r="F1444" s="6">
        <v>300</v>
      </c>
    </row>
    <row r="1445" spans="1:6" x14ac:dyDescent="0.25">
      <c r="A1445" t="s">
        <v>5</v>
      </c>
      <c r="B1445" s="4">
        <v>34275</v>
      </c>
      <c r="C1445" s="5">
        <f t="shared" si="30"/>
        <v>1993</v>
      </c>
      <c r="D1445" s="5">
        <f t="shared" si="31"/>
        <v>11</v>
      </c>
      <c r="E1445" s="4" t="s">
        <v>38</v>
      </c>
      <c r="F1445" s="6">
        <v>1600</v>
      </c>
    </row>
    <row r="1446" spans="1:6" x14ac:dyDescent="0.25">
      <c r="A1446" t="s">
        <v>5</v>
      </c>
      <c r="B1446" s="4">
        <v>34275</v>
      </c>
      <c r="C1446" s="5">
        <f t="shared" si="30"/>
        <v>1993</v>
      </c>
      <c r="D1446" s="5">
        <f t="shared" si="31"/>
        <v>11</v>
      </c>
      <c r="E1446" s="4" t="s">
        <v>4</v>
      </c>
      <c r="F1446" s="6">
        <v>0</v>
      </c>
    </row>
    <row r="1447" spans="1:6" x14ac:dyDescent="0.25">
      <c r="A1447" t="s">
        <v>5</v>
      </c>
      <c r="B1447" s="4">
        <v>34275</v>
      </c>
      <c r="C1447" s="5">
        <f t="shared" si="30"/>
        <v>1993</v>
      </c>
      <c r="D1447" s="5">
        <f t="shared" si="31"/>
        <v>11</v>
      </c>
      <c r="E1447" s="4" t="s">
        <v>37</v>
      </c>
      <c r="F1447" s="6">
        <v>5800</v>
      </c>
    </row>
    <row r="1448" spans="1:6" x14ac:dyDescent="0.25">
      <c r="A1448" t="s">
        <v>5</v>
      </c>
      <c r="B1448" s="4">
        <v>34276</v>
      </c>
      <c r="C1448" s="5">
        <f t="shared" si="30"/>
        <v>1993</v>
      </c>
      <c r="D1448" s="5">
        <f t="shared" si="31"/>
        <v>11</v>
      </c>
      <c r="E1448" s="4" t="s">
        <v>38</v>
      </c>
      <c r="F1448" s="6">
        <v>1300</v>
      </c>
    </row>
    <row r="1449" spans="1:6" x14ac:dyDescent="0.25">
      <c r="A1449" t="s">
        <v>5</v>
      </c>
      <c r="B1449" s="4">
        <v>34276</v>
      </c>
      <c r="C1449" s="5">
        <f t="shared" si="30"/>
        <v>1993</v>
      </c>
      <c r="D1449" s="5">
        <f t="shared" si="31"/>
        <v>11</v>
      </c>
      <c r="E1449" s="4" t="s">
        <v>4</v>
      </c>
      <c r="F1449" s="6">
        <v>0</v>
      </c>
    </row>
    <row r="1450" spans="1:6" x14ac:dyDescent="0.25">
      <c r="A1450" t="s">
        <v>5</v>
      </c>
      <c r="B1450" s="4">
        <v>34276</v>
      </c>
      <c r="C1450" s="5">
        <f t="shared" si="30"/>
        <v>1993</v>
      </c>
      <c r="D1450" s="5">
        <f t="shared" si="31"/>
        <v>11</v>
      </c>
      <c r="E1450" s="4" t="s">
        <v>37</v>
      </c>
      <c r="F1450" s="6">
        <v>3000</v>
      </c>
    </row>
    <row r="1451" spans="1:6" x14ac:dyDescent="0.25">
      <c r="A1451" t="s">
        <v>7</v>
      </c>
      <c r="B1451" s="4">
        <v>34289</v>
      </c>
      <c r="C1451" s="5">
        <f t="shared" si="30"/>
        <v>1993</v>
      </c>
      <c r="D1451" s="5">
        <f t="shared" si="31"/>
        <v>11</v>
      </c>
      <c r="E1451" s="4" t="s">
        <v>38</v>
      </c>
      <c r="F1451" s="6">
        <v>8500</v>
      </c>
    </row>
    <row r="1452" spans="1:6" x14ac:dyDescent="0.25">
      <c r="A1452" t="s">
        <v>7</v>
      </c>
      <c r="B1452" s="4">
        <v>34289</v>
      </c>
      <c r="C1452" s="5">
        <f t="shared" si="30"/>
        <v>1993</v>
      </c>
      <c r="D1452" s="5">
        <f t="shared" si="31"/>
        <v>11</v>
      </c>
      <c r="E1452" s="4" t="s">
        <v>4</v>
      </c>
      <c r="F1452" s="6">
        <v>0</v>
      </c>
    </row>
    <row r="1453" spans="1:6" x14ac:dyDescent="0.25">
      <c r="A1453" t="s">
        <v>7</v>
      </c>
      <c r="B1453" s="4">
        <v>34289</v>
      </c>
      <c r="C1453" s="5">
        <f t="shared" si="30"/>
        <v>1993</v>
      </c>
      <c r="D1453" s="5">
        <f t="shared" si="31"/>
        <v>11</v>
      </c>
      <c r="E1453" s="4" t="s">
        <v>37</v>
      </c>
      <c r="F1453" s="6">
        <v>1400</v>
      </c>
    </row>
    <row r="1454" spans="1:6" x14ac:dyDescent="0.25">
      <c r="A1454" t="s">
        <v>5</v>
      </c>
      <c r="B1454" s="4">
        <v>34290</v>
      </c>
      <c r="C1454" s="5">
        <f t="shared" si="30"/>
        <v>1993</v>
      </c>
      <c r="D1454" s="5">
        <f t="shared" si="31"/>
        <v>11</v>
      </c>
      <c r="E1454" s="4" t="s">
        <v>38</v>
      </c>
      <c r="F1454" s="6">
        <v>2900</v>
      </c>
    </row>
    <row r="1455" spans="1:6" x14ac:dyDescent="0.25">
      <c r="A1455" t="s">
        <v>5</v>
      </c>
      <c r="B1455" s="4">
        <v>34290</v>
      </c>
      <c r="C1455" s="5">
        <f t="shared" si="30"/>
        <v>1993</v>
      </c>
      <c r="D1455" s="5">
        <f t="shared" si="31"/>
        <v>11</v>
      </c>
      <c r="E1455" s="4" t="s">
        <v>4</v>
      </c>
      <c r="F1455" s="6">
        <v>0</v>
      </c>
    </row>
    <row r="1456" spans="1:6" x14ac:dyDescent="0.25">
      <c r="A1456" t="s">
        <v>5</v>
      </c>
      <c r="B1456" s="4">
        <v>34290</v>
      </c>
      <c r="C1456" s="5">
        <f t="shared" si="30"/>
        <v>1993</v>
      </c>
      <c r="D1456" s="5">
        <f t="shared" si="31"/>
        <v>11</v>
      </c>
      <c r="E1456" s="4" t="s">
        <v>37</v>
      </c>
      <c r="F1456" s="6">
        <v>800</v>
      </c>
    </row>
    <row r="1457" spans="1:6" x14ac:dyDescent="0.25">
      <c r="A1457" t="s">
        <v>17</v>
      </c>
      <c r="B1457" s="4">
        <v>34428</v>
      </c>
      <c r="C1457" s="5">
        <f t="shared" si="30"/>
        <v>1994</v>
      </c>
      <c r="D1457" s="5">
        <f t="shared" si="31"/>
        <v>4</v>
      </c>
      <c r="E1457" s="4" t="s">
        <v>38</v>
      </c>
      <c r="F1457" s="6">
        <v>8000</v>
      </c>
    </row>
    <row r="1458" spans="1:6" x14ac:dyDescent="0.25">
      <c r="A1458" t="s">
        <v>17</v>
      </c>
      <c r="B1458" s="4">
        <v>34428</v>
      </c>
      <c r="C1458" s="5">
        <f t="shared" si="30"/>
        <v>1994</v>
      </c>
      <c r="D1458" s="5">
        <f t="shared" si="31"/>
        <v>4</v>
      </c>
      <c r="E1458" s="4" t="s">
        <v>4</v>
      </c>
      <c r="F1458" s="6">
        <v>0</v>
      </c>
    </row>
    <row r="1459" spans="1:6" x14ac:dyDescent="0.25">
      <c r="A1459" t="s">
        <v>17</v>
      </c>
      <c r="B1459" s="4">
        <v>34428</v>
      </c>
      <c r="C1459" s="5">
        <f t="shared" si="30"/>
        <v>1994</v>
      </c>
      <c r="D1459" s="5">
        <f t="shared" si="31"/>
        <v>4</v>
      </c>
      <c r="E1459" s="4" t="s">
        <v>37</v>
      </c>
      <c r="F1459" s="6">
        <v>1000</v>
      </c>
    </row>
    <row r="1460" spans="1:6" x14ac:dyDescent="0.25">
      <c r="A1460" t="s">
        <v>17</v>
      </c>
      <c r="B1460" s="4">
        <v>34430</v>
      </c>
      <c r="C1460" s="5">
        <f t="shared" si="30"/>
        <v>1994</v>
      </c>
      <c r="D1460" s="5">
        <f t="shared" si="31"/>
        <v>4</v>
      </c>
      <c r="E1460" s="4" t="s">
        <v>38</v>
      </c>
      <c r="F1460" s="6">
        <v>35500</v>
      </c>
    </row>
    <row r="1461" spans="1:6" x14ac:dyDescent="0.25">
      <c r="A1461" t="s">
        <v>17</v>
      </c>
      <c r="B1461" s="4">
        <v>34430</v>
      </c>
      <c r="C1461" s="5">
        <f t="shared" si="30"/>
        <v>1994</v>
      </c>
      <c r="D1461" s="5">
        <f t="shared" si="31"/>
        <v>4</v>
      </c>
      <c r="E1461" s="4" t="s">
        <v>4</v>
      </c>
      <c r="F1461" s="6">
        <v>0</v>
      </c>
    </row>
    <row r="1462" spans="1:6" x14ac:dyDescent="0.25">
      <c r="A1462" t="s">
        <v>17</v>
      </c>
      <c r="B1462" s="4">
        <v>34430</v>
      </c>
      <c r="C1462" s="5">
        <f t="shared" si="30"/>
        <v>1994</v>
      </c>
      <c r="D1462" s="5">
        <f t="shared" si="31"/>
        <v>4</v>
      </c>
      <c r="E1462" s="4" t="s">
        <v>37</v>
      </c>
      <c r="F1462" s="6">
        <v>33900</v>
      </c>
    </row>
    <row r="1463" spans="1:6" x14ac:dyDescent="0.25">
      <c r="A1463" t="s">
        <v>19</v>
      </c>
      <c r="B1463" s="4">
        <v>34454</v>
      </c>
      <c r="C1463" s="5">
        <f t="shared" si="30"/>
        <v>1994</v>
      </c>
      <c r="D1463" s="5">
        <f t="shared" si="31"/>
        <v>4</v>
      </c>
      <c r="E1463" s="4" t="s">
        <v>38</v>
      </c>
      <c r="F1463" s="6">
        <v>100</v>
      </c>
    </row>
    <row r="1464" spans="1:6" x14ac:dyDescent="0.25">
      <c r="A1464" t="s">
        <v>19</v>
      </c>
      <c r="B1464" s="4">
        <v>34454</v>
      </c>
      <c r="C1464" s="5">
        <f t="shared" si="30"/>
        <v>1994</v>
      </c>
      <c r="D1464" s="5">
        <f t="shared" si="31"/>
        <v>4</v>
      </c>
      <c r="E1464" s="4" t="s">
        <v>4</v>
      </c>
      <c r="F1464" s="6">
        <v>100</v>
      </c>
    </row>
    <row r="1465" spans="1:6" x14ac:dyDescent="0.25">
      <c r="A1465" t="s">
        <v>19</v>
      </c>
      <c r="B1465" s="4">
        <v>34454</v>
      </c>
      <c r="C1465" s="5">
        <f t="shared" si="30"/>
        <v>1994</v>
      </c>
      <c r="D1465" s="5">
        <f t="shared" si="31"/>
        <v>4</v>
      </c>
      <c r="E1465" s="4" t="s">
        <v>37</v>
      </c>
      <c r="F1465" s="6">
        <v>500</v>
      </c>
    </row>
    <row r="1466" spans="1:6" x14ac:dyDescent="0.25">
      <c r="A1466" t="s">
        <v>19</v>
      </c>
      <c r="B1466" s="4">
        <v>34456</v>
      </c>
      <c r="C1466" s="5">
        <f t="shared" si="30"/>
        <v>1994</v>
      </c>
      <c r="D1466" s="5">
        <f t="shared" si="31"/>
        <v>5</v>
      </c>
      <c r="E1466" s="4" t="s">
        <v>38</v>
      </c>
      <c r="F1466" s="6">
        <v>200</v>
      </c>
    </row>
    <row r="1467" spans="1:6" x14ac:dyDescent="0.25">
      <c r="A1467" t="s">
        <v>19</v>
      </c>
      <c r="B1467" s="4">
        <v>34456</v>
      </c>
      <c r="C1467" s="5">
        <f t="shared" si="30"/>
        <v>1994</v>
      </c>
      <c r="D1467" s="5">
        <f t="shared" si="31"/>
        <v>5</v>
      </c>
      <c r="E1467" s="4" t="s">
        <v>4</v>
      </c>
      <c r="F1467" s="6">
        <v>150</v>
      </c>
    </row>
    <row r="1468" spans="1:6" x14ac:dyDescent="0.25">
      <c r="A1468" t="s">
        <v>19</v>
      </c>
      <c r="B1468" s="4">
        <v>34456</v>
      </c>
      <c r="C1468" s="5">
        <f t="shared" si="30"/>
        <v>1994</v>
      </c>
      <c r="D1468" s="5">
        <f t="shared" si="31"/>
        <v>5</v>
      </c>
      <c r="E1468" s="4" t="s">
        <v>37</v>
      </c>
      <c r="F1468" s="6">
        <v>2200</v>
      </c>
    </row>
    <row r="1469" spans="1:6" x14ac:dyDescent="0.25">
      <c r="A1469" t="s">
        <v>20</v>
      </c>
      <c r="B1469" s="4">
        <v>34457</v>
      </c>
      <c r="C1469" s="5">
        <f t="shared" si="30"/>
        <v>1994</v>
      </c>
      <c r="D1469" s="5">
        <f t="shared" si="31"/>
        <v>5</v>
      </c>
      <c r="E1469" s="4" t="s">
        <v>38</v>
      </c>
      <c r="F1469" s="6">
        <v>800</v>
      </c>
    </row>
    <row r="1470" spans="1:6" x14ac:dyDescent="0.25">
      <c r="A1470" t="s">
        <v>20</v>
      </c>
      <c r="B1470" s="4">
        <v>34457</v>
      </c>
      <c r="C1470" s="5">
        <f t="shared" si="30"/>
        <v>1994</v>
      </c>
      <c r="D1470" s="5">
        <f t="shared" si="31"/>
        <v>5</v>
      </c>
      <c r="E1470" s="4" t="s">
        <v>4</v>
      </c>
      <c r="F1470" s="6">
        <v>100</v>
      </c>
    </row>
    <row r="1471" spans="1:6" x14ac:dyDescent="0.25">
      <c r="A1471" t="s">
        <v>20</v>
      </c>
      <c r="B1471" s="4">
        <v>34457</v>
      </c>
      <c r="C1471" s="5">
        <f t="shared" si="30"/>
        <v>1994</v>
      </c>
      <c r="D1471" s="5">
        <f t="shared" si="31"/>
        <v>5</v>
      </c>
      <c r="E1471" s="4" t="s">
        <v>37</v>
      </c>
      <c r="F1471" s="6">
        <v>3600</v>
      </c>
    </row>
    <row r="1472" spans="1:6" x14ac:dyDescent="0.25">
      <c r="A1472" t="s">
        <v>11</v>
      </c>
      <c r="B1472" s="4">
        <v>34463</v>
      </c>
      <c r="C1472" s="5">
        <f t="shared" si="30"/>
        <v>1994</v>
      </c>
      <c r="D1472" s="5">
        <f t="shared" si="31"/>
        <v>5</v>
      </c>
      <c r="E1472" s="4" t="s">
        <v>38</v>
      </c>
      <c r="F1472" s="6">
        <v>0</v>
      </c>
    </row>
    <row r="1473" spans="1:6" x14ac:dyDescent="0.25">
      <c r="A1473" t="s">
        <v>11</v>
      </c>
      <c r="B1473" s="4">
        <v>34463</v>
      </c>
      <c r="C1473" s="5">
        <f t="shared" si="30"/>
        <v>1994</v>
      </c>
      <c r="D1473" s="5">
        <f t="shared" si="31"/>
        <v>5</v>
      </c>
      <c r="E1473" s="4" t="s">
        <v>4</v>
      </c>
      <c r="F1473" s="6">
        <v>0</v>
      </c>
    </row>
    <row r="1474" spans="1:6" x14ac:dyDescent="0.25">
      <c r="A1474" t="s">
        <v>11</v>
      </c>
      <c r="B1474" s="4">
        <v>34463</v>
      </c>
      <c r="C1474" s="5">
        <f t="shared" si="30"/>
        <v>1994</v>
      </c>
      <c r="D1474" s="5">
        <f t="shared" si="31"/>
        <v>5</v>
      </c>
      <c r="E1474" s="4" t="s">
        <v>37</v>
      </c>
      <c r="F1474" s="6">
        <v>12000</v>
      </c>
    </row>
    <row r="1475" spans="1:6" x14ac:dyDescent="0.25">
      <c r="A1475" t="s">
        <v>11</v>
      </c>
      <c r="B1475" s="4">
        <v>34464</v>
      </c>
      <c r="C1475" s="5">
        <f t="shared" ref="C1475:C1538" si="32">YEAR(B1475)</f>
        <v>1994</v>
      </c>
      <c r="D1475" s="5">
        <f t="shared" ref="D1475:D1538" si="33">MONTH(B1475)</f>
        <v>5</v>
      </c>
      <c r="E1475" s="4" t="s">
        <v>38</v>
      </c>
      <c r="F1475" s="6">
        <v>0</v>
      </c>
    </row>
    <row r="1476" spans="1:6" x14ac:dyDescent="0.25">
      <c r="A1476" t="s">
        <v>11</v>
      </c>
      <c r="B1476" s="4">
        <v>34464</v>
      </c>
      <c r="C1476" s="5">
        <f t="shared" si="32"/>
        <v>1994</v>
      </c>
      <c r="D1476" s="5">
        <f t="shared" si="33"/>
        <v>5</v>
      </c>
      <c r="E1476" s="4" t="s">
        <v>4</v>
      </c>
      <c r="F1476" s="6">
        <v>0</v>
      </c>
    </row>
    <row r="1477" spans="1:6" x14ac:dyDescent="0.25">
      <c r="A1477" t="s">
        <v>11</v>
      </c>
      <c r="B1477" s="4">
        <v>34464</v>
      </c>
      <c r="C1477" s="5">
        <f t="shared" si="32"/>
        <v>1994</v>
      </c>
      <c r="D1477" s="5">
        <f t="shared" si="33"/>
        <v>5</v>
      </c>
      <c r="E1477" s="4" t="s">
        <v>37</v>
      </c>
      <c r="F1477" s="6">
        <v>400</v>
      </c>
    </row>
    <row r="1478" spans="1:6" x14ac:dyDescent="0.25">
      <c r="A1478" t="s">
        <v>20</v>
      </c>
      <c r="B1478" s="4">
        <v>34466</v>
      </c>
      <c r="C1478" s="5">
        <f t="shared" si="32"/>
        <v>1994</v>
      </c>
      <c r="D1478" s="5">
        <f t="shared" si="33"/>
        <v>5</v>
      </c>
      <c r="E1478" s="4" t="s">
        <v>38</v>
      </c>
      <c r="F1478" s="6">
        <v>650</v>
      </c>
    </row>
    <row r="1479" spans="1:6" x14ac:dyDescent="0.25">
      <c r="A1479" t="s">
        <v>20</v>
      </c>
      <c r="B1479" s="4">
        <v>34466</v>
      </c>
      <c r="C1479" s="5">
        <f t="shared" si="32"/>
        <v>1994</v>
      </c>
      <c r="D1479" s="5">
        <f t="shared" si="33"/>
        <v>5</v>
      </c>
      <c r="E1479" s="4" t="s">
        <v>4</v>
      </c>
      <c r="F1479" s="6">
        <v>100</v>
      </c>
    </row>
    <row r="1480" spans="1:6" x14ac:dyDescent="0.25">
      <c r="A1480" t="s">
        <v>20</v>
      </c>
      <c r="B1480" s="4">
        <v>34466</v>
      </c>
      <c r="C1480" s="5">
        <f t="shared" si="32"/>
        <v>1994</v>
      </c>
      <c r="D1480" s="5">
        <f t="shared" si="33"/>
        <v>5</v>
      </c>
      <c r="E1480" s="4" t="s">
        <v>37</v>
      </c>
      <c r="F1480" s="6">
        <v>2900</v>
      </c>
    </row>
    <row r="1481" spans="1:6" x14ac:dyDescent="0.25">
      <c r="A1481" t="s">
        <v>22</v>
      </c>
      <c r="B1481" s="4">
        <v>34467</v>
      </c>
      <c r="C1481" s="5">
        <f t="shared" si="32"/>
        <v>1994</v>
      </c>
      <c r="D1481" s="5">
        <f t="shared" si="33"/>
        <v>5</v>
      </c>
      <c r="E1481" s="4" t="s">
        <v>38</v>
      </c>
      <c r="F1481" s="6">
        <v>200</v>
      </c>
    </row>
    <row r="1482" spans="1:6" x14ac:dyDescent="0.25">
      <c r="A1482" t="s">
        <v>22</v>
      </c>
      <c r="B1482" s="4">
        <v>34467</v>
      </c>
      <c r="C1482" s="5">
        <f t="shared" si="32"/>
        <v>1994</v>
      </c>
      <c r="D1482" s="5">
        <f t="shared" si="33"/>
        <v>5</v>
      </c>
      <c r="E1482" s="4" t="s">
        <v>4</v>
      </c>
      <c r="F1482" s="6">
        <v>0</v>
      </c>
    </row>
    <row r="1483" spans="1:6" x14ac:dyDescent="0.25">
      <c r="A1483" t="s">
        <v>22</v>
      </c>
      <c r="B1483" s="4">
        <v>34467</v>
      </c>
      <c r="C1483" s="5">
        <f t="shared" si="32"/>
        <v>1994</v>
      </c>
      <c r="D1483" s="5">
        <f t="shared" si="33"/>
        <v>5</v>
      </c>
      <c r="E1483" s="4" t="s">
        <v>37</v>
      </c>
      <c r="F1483" s="6">
        <v>1600</v>
      </c>
    </row>
    <row r="1484" spans="1:6" x14ac:dyDescent="0.25">
      <c r="A1484" t="s">
        <v>20</v>
      </c>
      <c r="B1484" s="4">
        <v>34468</v>
      </c>
      <c r="C1484" s="5">
        <f t="shared" si="32"/>
        <v>1994</v>
      </c>
      <c r="D1484" s="5">
        <f t="shared" si="33"/>
        <v>5</v>
      </c>
      <c r="E1484" s="4" t="s">
        <v>38</v>
      </c>
      <c r="F1484" s="6">
        <v>450</v>
      </c>
    </row>
    <row r="1485" spans="1:6" x14ac:dyDescent="0.25">
      <c r="A1485" t="s">
        <v>20</v>
      </c>
      <c r="B1485" s="4">
        <v>34468</v>
      </c>
      <c r="C1485" s="5">
        <f t="shared" si="32"/>
        <v>1994</v>
      </c>
      <c r="D1485" s="5">
        <f t="shared" si="33"/>
        <v>5</v>
      </c>
      <c r="E1485" s="4" t="s">
        <v>4</v>
      </c>
      <c r="F1485" s="6">
        <v>250</v>
      </c>
    </row>
    <row r="1486" spans="1:6" x14ac:dyDescent="0.25">
      <c r="A1486" t="s">
        <v>20</v>
      </c>
      <c r="B1486" s="4">
        <v>34468</v>
      </c>
      <c r="C1486" s="5">
        <f t="shared" si="32"/>
        <v>1994</v>
      </c>
      <c r="D1486" s="5">
        <f t="shared" si="33"/>
        <v>5</v>
      </c>
      <c r="E1486" s="4" t="s">
        <v>37</v>
      </c>
      <c r="F1486" s="6">
        <v>2250</v>
      </c>
    </row>
    <row r="1487" spans="1:6" x14ac:dyDescent="0.25">
      <c r="A1487" t="s">
        <v>11</v>
      </c>
      <c r="B1487" s="4">
        <v>34470</v>
      </c>
      <c r="C1487" s="5">
        <f t="shared" si="32"/>
        <v>1994</v>
      </c>
      <c r="D1487" s="5">
        <f t="shared" si="33"/>
        <v>5</v>
      </c>
      <c r="E1487" s="4" t="s">
        <v>38</v>
      </c>
      <c r="F1487" s="6">
        <v>0</v>
      </c>
    </row>
    <row r="1488" spans="1:6" x14ac:dyDescent="0.25">
      <c r="A1488" t="s">
        <v>19</v>
      </c>
      <c r="B1488" s="4">
        <v>34470</v>
      </c>
      <c r="C1488" s="5">
        <f t="shared" si="32"/>
        <v>1994</v>
      </c>
      <c r="D1488" s="5">
        <f t="shared" si="33"/>
        <v>5</v>
      </c>
      <c r="E1488" s="4" t="s">
        <v>38</v>
      </c>
      <c r="F1488" s="6">
        <v>250</v>
      </c>
    </row>
    <row r="1489" spans="1:6" x14ac:dyDescent="0.25">
      <c r="A1489" t="s">
        <v>11</v>
      </c>
      <c r="B1489" s="4">
        <v>34470</v>
      </c>
      <c r="C1489" s="5">
        <f t="shared" si="32"/>
        <v>1994</v>
      </c>
      <c r="D1489" s="5">
        <f t="shared" si="33"/>
        <v>5</v>
      </c>
      <c r="E1489" s="4" t="s">
        <v>4</v>
      </c>
      <c r="F1489" s="6">
        <v>0</v>
      </c>
    </row>
    <row r="1490" spans="1:6" x14ac:dyDescent="0.25">
      <c r="A1490" t="s">
        <v>19</v>
      </c>
      <c r="B1490" s="4">
        <v>34470</v>
      </c>
      <c r="C1490" s="5">
        <f t="shared" si="32"/>
        <v>1994</v>
      </c>
      <c r="D1490" s="5">
        <f t="shared" si="33"/>
        <v>5</v>
      </c>
      <c r="E1490" s="4" t="s">
        <v>4</v>
      </c>
      <c r="F1490" s="6">
        <v>200</v>
      </c>
    </row>
    <row r="1491" spans="1:6" x14ac:dyDescent="0.25">
      <c r="A1491" t="s">
        <v>11</v>
      </c>
      <c r="B1491" s="4">
        <v>34470</v>
      </c>
      <c r="C1491" s="5">
        <f t="shared" si="32"/>
        <v>1994</v>
      </c>
      <c r="D1491" s="5">
        <f t="shared" si="33"/>
        <v>5</v>
      </c>
      <c r="E1491" s="4" t="s">
        <v>37</v>
      </c>
      <c r="F1491" s="6">
        <v>8000</v>
      </c>
    </row>
    <row r="1492" spans="1:6" x14ac:dyDescent="0.25">
      <c r="A1492" t="s">
        <v>19</v>
      </c>
      <c r="B1492" s="4">
        <v>34470</v>
      </c>
      <c r="C1492" s="5">
        <f t="shared" si="32"/>
        <v>1994</v>
      </c>
      <c r="D1492" s="5">
        <f t="shared" si="33"/>
        <v>5</v>
      </c>
      <c r="E1492" s="4" t="s">
        <v>37</v>
      </c>
      <c r="F1492" s="6">
        <v>3450</v>
      </c>
    </row>
    <row r="1493" spans="1:6" x14ac:dyDescent="0.25">
      <c r="A1493" t="s">
        <v>11</v>
      </c>
      <c r="B1493" s="4">
        <v>34471</v>
      </c>
      <c r="C1493" s="5">
        <f t="shared" si="32"/>
        <v>1994</v>
      </c>
      <c r="D1493" s="5">
        <f t="shared" si="33"/>
        <v>5</v>
      </c>
      <c r="E1493" s="4" t="s">
        <v>38</v>
      </c>
      <c r="F1493" s="6">
        <v>0</v>
      </c>
    </row>
    <row r="1494" spans="1:6" x14ac:dyDescent="0.25">
      <c r="A1494" t="s">
        <v>11</v>
      </c>
      <c r="B1494" s="4">
        <v>34471</v>
      </c>
      <c r="C1494" s="5">
        <f t="shared" si="32"/>
        <v>1994</v>
      </c>
      <c r="D1494" s="5">
        <f t="shared" si="33"/>
        <v>5</v>
      </c>
      <c r="E1494" s="4" t="s">
        <v>4</v>
      </c>
      <c r="F1494" s="6">
        <v>0</v>
      </c>
    </row>
    <row r="1495" spans="1:6" x14ac:dyDescent="0.25">
      <c r="A1495" t="s">
        <v>11</v>
      </c>
      <c r="B1495" s="4">
        <v>34471</v>
      </c>
      <c r="C1495" s="5">
        <f t="shared" si="32"/>
        <v>1994</v>
      </c>
      <c r="D1495" s="5">
        <f t="shared" si="33"/>
        <v>5</v>
      </c>
      <c r="E1495" s="4" t="s">
        <v>37</v>
      </c>
      <c r="F1495" s="6">
        <v>1000</v>
      </c>
    </row>
    <row r="1496" spans="1:6" x14ac:dyDescent="0.25">
      <c r="A1496" t="s">
        <v>22</v>
      </c>
      <c r="B1496" s="4">
        <v>34472</v>
      </c>
      <c r="C1496" s="5">
        <f t="shared" si="32"/>
        <v>1994</v>
      </c>
      <c r="D1496" s="5">
        <f t="shared" si="33"/>
        <v>5</v>
      </c>
      <c r="E1496" s="4" t="s">
        <v>38</v>
      </c>
      <c r="F1496" s="6">
        <v>450</v>
      </c>
    </row>
    <row r="1497" spans="1:6" x14ac:dyDescent="0.25">
      <c r="A1497" t="s">
        <v>22</v>
      </c>
      <c r="B1497" s="4">
        <v>34472</v>
      </c>
      <c r="C1497" s="5">
        <f t="shared" si="32"/>
        <v>1994</v>
      </c>
      <c r="D1497" s="5">
        <f t="shared" si="33"/>
        <v>5</v>
      </c>
      <c r="E1497" s="4" t="s">
        <v>4</v>
      </c>
      <c r="F1497" s="6">
        <v>200</v>
      </c>
    </row>
    <row r="1498" spans="1:6" x14ac:dyDescent="0.25">
      <c r="A1498" t="s">
        <v>22</v>
      </c>
      <c r="B1498" s="4">
        <v>34472</v>
      </c>
      <c r="C1498" s="5">
        <f t="shared" si="32"/>
        <v>1994</v>
      </c>
      <c r="D1498" s="5">
        <f t="shared" si="33"/>
        <v>5</v>
      </c>
      <c r="E1498" s="4" t="s">
        <v>37</v>
      </c>
      <c r="F1498" s="6">
        <v>2850</v>
      </c>
    </row>
    <row r="1499" spans="1:6" x14ac:dyDescent="0.25">
      <c r="A1499" t="s">
        <v>22</v>
      </c>
      <c r="B1499" s="4">
        <v>34473</v>
      </c>
      <c r="C1499" s="5">
        <f t="shared" si="32"/>
        <v>1994</v>
      </c>
      <c r="D1499" s="5">
        <f t="shared" si="33"/>
        <v>5</v>
      </c>
      <c r="E1499" s="4" t="s">
        <v>38</v>
      </c>
      <c r="F1499" s="6">
        <v>700</v>
      </c>
    </row>
    <row r="1500" spans="1:6" x14ac:dyDescent="0.25">
      <c r="A1500" t="s">
        <v>22</v>
      </c>
      <c r="B1500" s="4">
        <v>34473</v>
      </c>
      <c r="C1500" s="5">
        <f t="shared" si="32"/>
        <v>1994</v>
      </c>
      <c r="D1500" s="5">
        <f t="shared" si="33"/>
        <v>5</v>
      </c>
      <c r="E1500" s="4" t="s">
        <v>4</v>
      </c>
      <c r="F1500" s="6">
        <v>100</v>
      </c>
    </row>
    <row r="1501" spans="1:6" x14ac:dyDescent="0.25">
      <c r="A1501" t="s">
        <v>22</v>
      </c>
      <c r="B1501" s="4">
        <v>34473</v>
      </c>
      <c r="C1501" s="5">
        <f t="shared" si="32"/>
        <v>1994</v>
      </c>
      <c r="D1501" s="5">
        <f t="shared" si="33"/>
        <v>5</v>
      </c>
      <c r="E1501" s="4" t="s">
        <v>37</v>
      </c>
      <c r="F1501" s="6">
        <v>5100</v>
      </c>
    </row>
    <row r="1502" spans="1:6" x14ac:dyDescent="0.25">
      <c r="A1502" t="s">
        <v>20</v>
      </c>
      <c r="B1502" s="4">
        <v>34474</v>
      </c>
      <c r="C1502" s="5">
        <f t="shared" si="32"/>
        <v>1994</v>
      </c>
      <c r="D1502" s="5">
        <f t="shared" si="33"/>
        <v>5</v>
      </c>
      <c r="E1502" s="4" t="s">
        <v>38</v>
      </c>
      <c r="F1502" s="6">
        <v>850</v>
      </c>
    </row>
    <row r="1503" spans="1:6" x14ac:dyDescent="0.25">
      <c r="A1503" t="s">
        <v>20</v>
      </c>
      <c r="B1503" s="4">
        <v>34474</v>
      </c>
      <c r="C1503" s="5">
        <f t="shared" si="32"/>
        <v>1994</v>
      </c>
      <c r="D1503" s="5">
        <f t="shared" si="33"/>
        <v>5</v>
      </c>
      <c r="E1503" s="4" t="s">
        <v>4</v>
      </c>
      <c r="F1503" s="6">
        <v>250</v>
      </c>
    </row>
    <row r="1504" spans="1:6" x14ac:dyDescent="0.25">
      <c r="A1504" t="s">
        <v>20</v>
      </c>
      <c r="B1504" s="4">
        <v>34474</v>
      </c>
      <c r="C1504" s="5">
        <f t="shared" si="32"/>
        <v>1994</v>
      </c>
      <c r="D1504" s="5">
        <f t="shared" si="33"/>
        <v>5</v>
      </c>
      <c r="E1504" s="4" t="s">
        <v>37</v>
      </c>
      <c r="F1504" s="6">
        <v>7200</v>
      </c>
    </row>
    <row r="1505" spans="1:6" x14ac:dyDescent="0.25">
      <c r="A1505" t="s">
        <v>20</v>
      </c>
      <c r="B1505" s="4">
        <v>34475</v>
      </c>
      <c r="C1505" s="5">
        <f t="shared" si="32"/>
        <v>1994</v>
      </c>
      <c r="D1505" s="5">
        <f t="shared" si="33"/>
        <v>5</v>
      </c>
      <c r="E1505" s="4" t="s">
        <v>38</v>
      </c>
      <c r="F1505" s="6">
        <v>900</v>
      </c>
    </row>
    <row r="1506" spans="1:6" x14ac:dyDescent="0.25">
      <c r="A1506" t="s">
        <v>20</v>
      </c>
      <c r="B1506" s="4">
        <v>34475</v>
      </c>
      <c r="C1506" s="5">
        <f t="shared" si="32"/>
        <v>1994</v>
      </c>
      <c r="D1506" s="5">
        <f t="shared" si="33"/>
        <v>5</v>
      </c>
      <c r="E1506" s="4" t="s">
        <v>4</v>
      </c>
      <c r="F1506" s="6">
        <v>300</v>
      </c>
    </row>
    <row r="1507" spans="1:6" x14ac:dyDescent="0.25">
      <c r="A1507" t="s">
        <v>20</v>
      </c>
      <c r="B1507" s="4">
        <v>34475</v>
      </c>
      <c r="C1507" s="5">
        <f t="shared" si="32"/>
        <v>1994</v>
      </c>
      <c r="D1507" s="5">
        <f t="shared" si="33"/>
        <v>5</v>
      </c>
      <c r="E1507" s="4" t="s">
        <v>37</v>
      </c>
      <c r="F1507" s="6">
        <v>4400</v>
      </c>
    </row>
    <row r="1508" spans="1:6" x14ac:dyDescent="0.25">
      <c r="A1508" t="s">
        <v>20</v>
      </c>
      <c r="B1508" s="4">
        <v>34478</v>
      </c>
      <c r="C1508" s="5">
        <f t="shared" si="32"/>
        <v>1994</v>
      </c>
      <c r="D1508" s="5">
        <f t="shared" si="33"/>
        <v>5</v>
      </c>
      <c r="E1508" s="4" t="s">
        <v>38</v>
      </c>
      <c r="F1508" s="6">
        <v>1200</v>
      </c>
    </row>
    <row r="1509" spans="1:6" x14ac:dyDescent="0.25">
      <c r="A1509" t="s">
        <v>20</v>
      </c>
      <c r="B1509" s="4">
        <v>34478</v>
      </c>
      <c r="C1509" s="5">
        <f t="shared" si="32"/>
        <v>1994</v>
      </c>
      <c r="D1509" s="5">
        <f t="shared" si="33"/>
        <v>5</v>
      </c>
      <c r="E1509" s="4" t="s">
        <v>4</v>
      </c>
      <c r="F1509" s="6">
        <v>300</v>
      </c>
    </row>
    <row r="1510" spans="1:6" x14ac:dyDescent="0.25">
      <c r="A1510" t="s">
        <v>20</v>
      </c>
      <c r="B1510" s="4">
        <v>34478</v>
      </c>
      <c r="C1510" s="5">
        <f t="shared" si="32"/>
        <v>1994</v>
      </c>
      <c r="D1510" s="5">
        <f t="shared" si="33"/>
        <v>5</v>
      </c>
      <c r="E1510" s="4" t="s">
        <v>37</v>
      </c>
      <c r="F1510" s="6">
        <v>6850</v>
      </c>
    </row>
    <row r="1511" spans="1:6" x14ac:dyDescent="0.25">
      <c r="A1511" t="s">
        <v>15</v>
      </c>
      <c r="B1511" s="4">
        <v>34596</v>
      </c>
      <c r="C1511" s="5">
        <f t="shared" si="32"/>
        <v>1994</v>
      </c>
      <c r="D1511" s="5">
        <f t="shared" si="33"/>
        <v>9</v>
      </c>
      <c r="E1511" s="4" t="s">
        <v>38</v>
      </c>
      <c r="F1511" s="6">
        <v>10535</v>
      </c>
    </row>
    <row r="1512" spans="1:6" x14ac:dyDescent="0.25">
      <c r="A1512" t="s">
        <v>15</v>
      </c>
      <c r="B1512" s="4">
        <v>34596</v>
      </c>
      <c r="C1512" s="5">
        <f t="shared" si="32"/>
        <v>1994</v>
      </c>
      <c r="D1512" s="5">
        <f t="shared" si="33"/>
        <v>9</v>
      </c>
      <c r="E1512" s="4" t="s">
        <v>4</v>
      </c>
      <c r="F1512" s="6">
        <v>0</v>
      </c>
    </row>
    <row r="1513" spans="1:6" x14ac:dyDescent="0.25">
      <c r="A1513" t="s">
        <v>15</v>
      </c>
      <c r="B1513" s="4">
        <v>34596</v>
      </c>
      <c r="C1513" s="5">
        <f t="shared" si="32"/>
        <v>1994</v>
      </c>
      <c r="D1513" s="5">
        <f t="shared" si="33"/>
        <v>9</v>
      </c>
      <c r="E1513" s="4" t="s">
        <v>37</v>
      </c>
      <c r="F1513" s="6">
        <v>150</v>
      </c>
    </row>
    <row r="1514" spans="1:6" x14ac:dyDescent="0.25">
      <c r="A1514" t="s">
        <v>15</v>
      </c>
      <c r="B1514" s="4">
        <v>34603</v>
      </c>
      <c r="C1514" s="5">
        <f t="shared" si="32"/>
        <v>1994</v>
      </c>
      <c r="D1514" s="5">
        <f t="shared" si="33"/>
        <v>9</v>
      </c>
      <c r="E1514" s="4" t="s">
        <v>38</v>
      </c>
      <c r="F1514" s="6">
        <v>10800</v>
      </c>
    </row>
    <row r="1515" spans="1:6" x14ac:dyDescent="0.25">
      <c r="A1515" t="s">
        <v>15</v>
      </c>
      <c r="B1515" s="4">
        <v>34603</v>
      </c>
      <c r="C1515" s="5">
        <f t="shared" si="32"/>
        <v>1994</v>
      </c>
      <c r="D1515" s="5">
        <f t="shared" si="33"/>
        <v>9</v>
      </c>
      <c r="E1515" s="4" t="s">
        <v>4</v>
      </c>
      <c r="F1515" s="6">
        <v>0</v>
      </c>
    </row>
    <row r="1516" spans="1:6" x14ac:dyDescent="0.25">
      <c r="A1516" t="s">
        <v>15</v>
      </c>
      <c r="B1516" s="4">
        <v>34603</v>
      </c>
      <c r="C1516" s="5">
        <f t="shared" si="32"/>
        <v>1994</v>
      </c>
      <c r="D1516" s="5">
        <f t="shared" si="33"/>
        <v>9</v>
      </c>
      <c r="E1516" s="4" t="s">
        <v>37</v>
      </c>
      <c r="F1516" s="6">
        <v>3500</v>
      </c>
    </row>
    <row r="1517" spans="1:6" x14ac:dyDescent="0.25">
      <c r="A1517" t="s">
        <v>15</v>
      </c>
      <c r="B1517" s="4">
        <v>34604</v>
      </c>
      <c r="C1517" s="5">
        <f t="shared" si="32"/>
        <v>1994</v>
      </c>
      <c r="D1517" s="5">
        <f t="shared" si="33"/>
        <v>9</v>
      </c>
      <c r="E1517" s="4" t="s">
        <v>38</v>
      </c>
      <c r="F1517" s="6">
        <v>5100</v>
      </c>
    </row>
    <row r="1518" spans="1:6" x14ac:dyDescent="0.25">
      <c r="A1518" t="s">
        <v>15</v>
      </c>
      <c r="B1518" s="4">
        <v>34604</v>
      </c>
      <c r="C1518" s="5">
        <f t="shared" si="32"/>
        <v>1994</v>
      </c>
      <c r="D1518" s="5">
        <f t="shared" si="33"/>
        <v>9</v>
      </c>
      <c r="E1518" s="4" t="s">
        <v>4</v>
      </c>
      <c r="F1518" s="6">
        <v>0</v>
      </c>
    </row>
    <row r="1519" spans="1:6" x14ac:dyDescent="0.25">
      <c r="A1519" t="s">
        <v>15</v>
      </c>
      <c r="B1519" s="4">
        <v>34604</v>
      </c>
      <c r="C1519" s="5">
        <f t="shared" si="32"/>
        <v>1994</v>
      </c>
      <c r="D1519" s="5">
        <f t="shared" si="33"/>
        <v>9</v>
      </c>
      <c r="E1519" s="4" t="s">
        <v>37</v>
      </c>
      <c r="F1519" s="6">
        <v>6100</v>
      </c>
    </row>
    <row r="1520" spans="1:6" x14ac:dyDescent="0.25">
      <c r="A1520" t="s">
        <v>16</v>
      </c>
      <c r="B1520" s="4">
        <v>34610</v>
      </c>
      <c r="C1520" s="5">
        <f t="shared" si="32"/>
        <v>1994</v>
      </c>
      <c r="D1520" s="5">
        <f t="shared" si="33"/>
        <v>10</v>
      </c>
      <c r="E1520" s="4" t="s">
        <v>38</v>
      </c>
      <c r="F1520" s="6">
        <v>6900</v>
      </c>
    </row>
    <row r="1521" spans="1:6" x14ac:dyDescent="0.25">
      <c r="A1521" t="s">
        <v>16</v>
      </c>
      <c r="B1521" s="4">
        <v>34610</v>
      </c>
      <c r="C1521" s="5">
        <f t="shared" si="32"/>
        <v>1994</v>
      </c>
      <c r="D1521" s="5">
        <f t="shared" si="33"/>
        <v>10</v>
      </c>
      <c r="E1521" s="4" t="s">
        <v>4</v>
      </c>
      <c r="F1521" s="6">
        <v>0</v>
      </c>
    </row>
    <row r="1522" spans="1:6" x14ac:dyDescent="0.25">
      <c r="A1522" t="s">
        <v>16</v>
      </c>
      <c r="B1522" s="4">
        <v>34610</v>
      </c>
      <c r="C1522" s="5">
        <f t="shared" si="32"/>
        <v>1994</v>
      </c>
      <c r="D1522" s="5">
        <f t="shared" si="33"/>
        <v>10</v>
      </c>
      <c r="E1522" s="4" t="s">
        <v>37</v>
      </c>
      <c r="F1522" s="6">
        <v>300</v>
      </c>
    </row>
    <row r="1523" spans="1:6" x14ac:dyDescent="0.25">
      <c r="A1523" t="s">
        <v>16</v>
      </c>
      <c r="B1523" s="4">
        <v>34611</v>
      </c>
      <c r="C1523" s="5">
        <f t="shared" si="32"/>
        <v>1994</v>
      </c>
      <c r="D1523" s="5">
        <f t="shared" si="33"/>
        <v>10</v>
      </c>
      <c r="E1523" s="4" t="s">
        <v>38</v>
      </c>
      <c r="F1523" s="6">
        <v>12700</v>
      </c>
    </row>
    <row r="1524" spans="1:6" x14ac:dyDescent="0.25">
      <c r="A1524" t="s">
        <v>16</v>
      </c>
      <c r="B1524" s="4">
        <v>34611</v>
      </c>
      <c r="C1524" s="5">
        <f t="shared" si="32"/>
        <v>1994</v>
      </c>
      <c r="D1524" s="5">
        <f t="shared" si="33"/>
        <v>10</v>
      </c>
      <c r="E1524" s="4" t="s">
        <v>4</v>
      </c>
      <c r="F1524" s="6">
        <v>0</v>
      </c>
    </row>
    <row r="1525" spans="1:6" x14ac:dyDescent="0.25">
      <c r="A1525" t="s">
        <v>16</v>
      </c>
      <c r="B1525" s="4">
        <v>34611</v>
      </c>
      <c r="C1525" s="5">
        <f t="shared" si="32"/>
        <v>1994</v>
      </c>
      <c r="D1525" s="5">
        <f t="shared" si="33"/>
        <v>10</v>
      </c>
      <c r="E1525" s="4" t="s">
        <v>37</v>
      </c>
      <c r="F1525" s="6">
        <v>900</v>
      </c>
    </row>
    <row r="1526" spans="1:6" x14ac:dyDescent="0.25">
      <c r="A1526" t="s">
        <v>7</v>
      </c>
      <c r="B1526" s="4">
        <v>34612</v>
      </c>
      <c r="C1526" s="5">
        <f t="shared" si="32"/>
        <v>1994</v>
      </c>
      <c r="D1526" s="5">
        <f t="shared" si="33"/>
        <v>10</v>
      </c>
      <c r="E1526" s="4" t="s">
        <v>38</v>
      </c>
      <c r="F1526" s="6">
        <v>3200</v>
      </c>
    </row>
    <row r="1527" spans="1:6" x14ac:dyDescent="0.25">
      <c r="A1527" t="s">
        <v>7</v>
      </c>
      <c r="B1527" s="4">
        <v>34612</v>
      </c>
      <c r="C1527" s="5">
        <f t="shared" si="32"/>
        <v>1994</v>
      </c>
      <c r="D1527" s="5">
        <f t="shared" si="33"/>
        <v>10</v>
      </c>
      <c r="E1527" s="4" t="s">
        <v>4</v>
      </c>
      <c r="F1527" s="6">
        <v>0</v>
      </c>
    </row>
    <row r="1528" spans="1:6" x14ac:dyDescent="0.25">
      <c r="A1528" t="s">
        <v>7</v>
      </c>
      <c r="B1528" s="4">
        <v>34612</v>
      </c>
      <c r="C1528" s="5">
        <f t="shared" si="32"/>
        <v>1994</v>
      </c>
      <c r="D1528" s="5">
        <f t="shared" si="33"/>
        <v>10</v>
      </c>
      <c r="E1528" s="4" t="s">
        <v>37</v>
      </c>
      <c r="F1528" s="6">
        <v>1300</v>
      </c>
    </row>
    <row r="1529" spans="1:6" x14ac:dyDescent="0.25">
      <c r="A1529" t="s">
        <v>15</v>
      </c>
      <c r="B1529" s="4">
        <v>34613</v>
      </c>
      <c r="C1529" s="5">
        <f t="shared" si="32"/>
        <v>1994</v>
      </c>
      <c r="D1529" s="5">
        <f t="shared" si="33"/>
        <v>10</v>
      </c>
      <c r="E1529" s="4" t="s">
        <v>38</v>
      </c>
      <c r="F1529" s="6">
        <v>3800</v>
      </c>
    </row>
    <row r="1530" spans="1:6" x14ac:dyDescent="0.25">
      <c r="A1530" t="s">
        <v>15</v>
      </c>
      <c r="B1530" s="4">
        <v>34613</v>
      </c>
      <c r="C1530" s="5">
        <f t="shared" si="32"/>
        <v>1994</v>
      </c>
      <c r="D1530" s="5">
        <f t="shared" si="33"/>
        <v>10</v>
      </c>
      <c r="E1530" s="4" t="s">
        <v>4</v>
      </c>
      <c r="F1530" s="6">
        <v>0</v>
      </c>
    </row>
    <row r="1531" spans="1:6" x14ac:dyDescent="0.25">
      <c r="A1531" t="s">
        <v>15</v>
      </c>
      <c r="B1531" s="4">
        <v>34613</v>
      </c>
      <c r="C1531" s="5">
        <f t="shared" si="32"/>
        <v>1994</v>
      </c>
      <c r="D1531" s="5">
        <f t="shared" si="33"/>
        <v>10</v>
      </c>
      <c r="E1531" s="4" t="s">
        <v>37</v>
      </c>
      <c r="F1531" s="6">
        <v>240</v>
      </c>
    </row>
    <row r="1532" spans="1:6" x14ac:dyDescent="0.25">
      <c r="A1532" t="s">
        <v>11</v>
      </c>
      <c r="B1532" s="4">
        <v>34631</v>
      </c>
      <c r="C1532" s="5">
        <f t="shared" si="32"/>
        <v>1994</v>
      </c>
      <c r="D1532" s="5">
        <f t="shared" si="33"/>
        <v>10</v>
      </c>
      <c r="E1532" s="4" t="s">
        <v>38</v>
      </c>
      <c r="F1532" s="6">
        <v>0</v>
      </c>
    </row>
    <row r="1533" spans="1:6" x14ac:dyDescent="0.25">
      <c r="A1533" t="s">
        <v>16</v>
      </c>
      <c r="B1533" s="4">
        <v>34631</v>
      </c>
      <c r="C1533" s="5">
        <f t="shared" si="32"/>
        <v>1994</v>
      </c>
      <c r="D1533" s="5">
        <f t="shared" si="33"/>
        <v>10</v>
      </c>
      <c r="E1533" s="4" t="s">
        <v>38</v>
      </c>
      <c r="F1533" s="6">
        <v>16700</v>
      </c>
    </row>
    <row r="1534" spans="1:6" x14ac:dyDescent="0.25">
      <c r="A1534" t="s">
        <v>11</v>
      </c>
      <c r="B1534" s="4">
        <v>34631</v>
      </c>
      <c r="C1534" s="5">
        <f t="shared" si="32"/>
        <v>1994</v>
      </c>
      <c r="D1534" s="5">
        <f t="shared" si="33"/>
        <v>10</v>
      </c>
      <c r="E1534" s="4" t="s">
        <v>4</v>
      </c>
      <c r="F1534" s="6">
        <v>0</v>
      </c>
    </row>
    <row r="1535" spans="1:6" x14ac:dyDescent="0.25">
      <c r="A1535" t="s">
        <v>16</v>
      </c>
      <c r="B1535" s="4">
        <v>34631</v>
      </c>
      <c r="C1535" s="5">
        <f t="shared" si="32"/>
        <v>1994</v>
      </c>
      <c r="D1535" s="5">
        <f t="shared" si="33"/>
        <v>10</v>
      </c>
      <c r="E1535" s="4" t="s">
        <v>4</v>
      </c>
      <c r="F1535" s="6">
        <v>0</v>
      </c>
    </row>
    <row r="1536" spans="1:6" x14ac:dyDescent="0.25">
      <c r="A1536" t="s">
        <v>11</v>
      </c>
      <c r="B1536" s="4">
        <v>34631</v>
      </c>
      <c r="C1536" s="5">
        <f t="shared" si="32"/>
        <v>1994</v>
      </c>
      <c r="D1536" s="5">
        <f t="shared" si="33"/>
        <v>10</v>
      </c>
      <c r="E1536" s="4" t="s">
        <v>37</v>
      </c>
      <c r="F1536" s="6">
        <v>22900</v>
      </c>
    </row>
    <row r="1537" spans="1:6" x14ac:dyDescent="0.25">
      <c r="A1537" t="s">
        <v>16</v>
      </c>
      <c r="B1537" s="4">
        <v>34631</v>
      </c>
      <c r="C1537" s="5">
        <f t="shared" si="32"/>
        <v>1994</v>
      </c>
      <c r="D1537" s="5">
        <f t="shared" si="33"/>
        <v>10</v>
      </c>
      <c r="E1537" s="4" t="s">
        <v>37</v>
      </c>
      <c r="F1537" s="6">
        <v>1100</v>
      </c>
    </row>
    <row r="1538" spans="1:6" x14ac:dyDescent="0.25">
      <c r="A1538" t="s">
        <v>7</v>
      </c>
      <c r="B1538" s="4">
        <v>34633</v>
      </c>
      <c r="C1538" s="5">
        <f t="shared" si="32"/>
        <v>1994</v>
      </c>
      <c r="D1538" s="5">
        <f t="shared" si="33"/>
        <v>10</v>
      </c>
      <c r="E1538" s="4" t="s">
        <v>38</v>
      </c>
      <c r="F1538" s="6">
        <v>4900</v>
      </c>
    </row>
    <row r="1539" spans="1:6" x14ac:dyDescent="0.25">
      <c r="A1539" t="s">
        <v>7</v>
      </c>
      <c r="B1539" s="4">
        <v>34633</v>
      </c>
      <c r="C1539" s="5">
        <f t="shared" ref="C1539:C1602" si="34">YEAR(B1539)</f>
        <v>1994</v>
      </c>
      <c r="D1539" s="5">
        <f t="shared" ref="D1539:D1602" si="35">MONTH(B1539)</f>
        <v>10</v>
      </c>
      <c r="E1539" s="4" t="s">
        <v>4</v>
      </c>
      <c r="F1539" s="6">
        <v>0</v>
      </c>
    </row>
    <row r="1540" spans="1:6" x14ac:dyDescent="0.25">
      <c r="A1540" t="s">
        <v>7</v>
      </c>
      <c r="B1540" s="4">
        <v>34633</v>
      </c>
      <c r="C1540" s="5">
        <f t="shared" si="34"/>
        <v>1994</v>
      </c>
      <c r="D1540" s="5">
        <f t="shared" si="35"/>
        <v>10</v>
      </c>
      <c r="E1540" s="4" t="s">
        <v>37</v>
      </c>
      <c r="F1540" s="6">
        <v>1300</v>
      </c>
    </row>
    <row r="1541" spans="1:6" x14ac:dyDescent="0.25">
      <c r="A1541" t="s">
        <v>16</v>
      </c>
      <c r="B1541" s="4">
        <v>34634</v>
      </c>
      <c r="C1541" s="5">
        <f t="shared" si="34"/>
        <v>1994</v>
      </c>
      <c r="D1541" s="5">
        <f t="shared" si="35"/>
        <v>10</v>
      </c>
      <c r="E1541" s="4" t="s">
        <v>38</v>
      </c>
      <c r="F1541" s="6">
        <v>13400</v>
      </c>
    </row>
    <row r="1542" spans="1:6" x14ac:dyDescent="0.25">
      <c r="A1542" t="s">
        <v>16</v>
      </c>
      <c r="B1542" s="4">
        <v>34634</v>
      </c>
      <c r="C1542" s="5">
        <f t="shared" si="34"/>
        <v>1994</v>
      </c>
      <c r="D1542" s="5">
        <f t="shared" si="35"/>
        <v>10</v>
      </c>
      <c r="E1542" s="4" t="s">
        <v>4</v>
      </c>
      <c r="F1542" s="6">
        <v>0</v>
      </c>
    </row>
    <row r="1543" spans="1:6" x14ac:dyDescent="0.25">
      <c r="A1543" t="s">
        <v>16</v>
      </c>
      <c r="B1543" s="4">
        <v>34634</v>
      </c>
      <c r="C1543" s="5">
        <f t="shared" si="34"/>
        <v>1994</v>
      </c>
      <c r="D1543" s="5">
        <f t="shared" si="35"/>
        <v>10</v>
      </c>
      <c r="E1543" s="4" t="s">
        <v>37</v>
      </c>
      <c r="F1543" s="6">
        <v>1300</v>
      </c>
    </row>
    <row r="1544" spans="1:6" x14ac:dyDescent="0.25">
      <c r="A1544" t="s">
        <v>11</v>
      </c>
      <c r="B1544" s="4">
        <v>34638</v>
      </c>
      <c r="C1544" s="5">
        <f t="shared" si="34"/>
        <v>1994</v>
      </c>
      <c r="D1544" s="5">
        <f t="shared" si="35"/>
        <v>10</v>
      </c>
      <c r="E1544" s="4" t="s">
        <v>38</v>
      </c>
      <c r="F1544" s="6">
        <v>0</v>
      </c>
    </row>
    <row r="1545" spans="1:6" x14ac:dyDescent="0.25">
      <c r="A1545" t="s">
        <v>11</v>
      </c>
      <c r="B1545" s="4">
        <v>34638</v>
      </c>
      <c r="C1545" s="5">
        <f t="shared" si="34"/>
        <v>1994</v>
      </c>
      <c r="D1545" s="5">
        <f t="shared" si="35"/>
        <v>10</v>
      </c>
      <c r="E1545" s="4" t="s">
        <v>4</v>
      </c>
      <c r="F1545" s="6">
        <v>0</v>
      </c>
    </row>
    <row r="1546" spans="1:6" x14ac:dyDescent="0.25">
      <c r="A1546" t="s">
        <v>11</v>
      </c>
      <c r="B1546" s="4">
        <v>34638</v>
      </c>
      <c r="C1546" s="5">
        <f t="shared" si="34"/>
        <v>1994</v>
      </c>
      <c r="D1546" s="5">
        <f t="shared" si="35"/>
        <v>10</v>
      </c>
      <c r="E1546" s="4" t="s">
        <v>37</v>
      </c>
      <c r="F1546" s="6">
        <v>4700</v>
      </c>
    </row>
    <row r="1547" spans="1:6" x14ac:dyDescent="0.25">
      <c r="A1547" t="s">
        <v>11</v>
      </c>
      <c r="B1547" s="4">
        <v>34639</v>
      </c>
      <c r="C1547" s="5">
        <f t="shared" si="34"/>
        <v>1994</v>
      </c>
      <c r="D1547" s="5">
        <f t="shared" si="35"/>
        <v>11</v>
      </c>
      <c r="E1547" s="4" t="s">
        <v>38</v>
      </c>
      <c r="F1547" s="6">
        <v>0</v>
      </c>
    </row>
    <row r="1548" spans="1:6" x14ac:dyDescent="0.25">
      <c r="A1548" t="s">
        <v>11</v>
      </c>
      <c r="B1548" s="4">
        <v>34639</v>
      </c>
      <c r="C1548" s="5">
        <f t="shared" si="34"/>
        <v>1994</v>
      </c>
      <c r="D1548" s="5">
        <f t="shared" si="35"/>
        <v>11</v>
      </c>
      <c r="E1548" s="4" t="s">
        <v>4</v>
      </c>
      <c r="F1548" s="6">
        <v>0</v>
      </c>
    </row>
    <row r="1549" spans="1:6" x14ac:dyDescent="0.25">
      <c r="A1549" t="s">
        <v>11</v>
      </c>
      <c r="B1549" s="4">
        <v>34639</v>
      </c>
      <c r="C1549" s="5">
        <f t="shared" si="34"/>
        <v>1994</v>
      </c>
      <c r="D1549" s="5">
        <f t="shared" si="35"/>
        <v>11</v>
      </c>
      <c r="E1549" s="4" t="s">
        <v>37</v>
      </c>
      <c r="F1549" s="6">
        <v>4300</v>
      </c>
    </row>
    <row r="1550" spans="1:6" x14ac:dyDescent="0.25">
      <c r="A1550" t="s">
        <v>11</v>
      </c>
      <c r="B1550" s="4">
        <v>34640</v>
      </c>
      <c r="C1550" s="5">
        <f t="shared" si="34"/>
        <v>1994</v>
      </c>
      <c r="D1550" s="5">
        <f t="shared" si="35"/>
        <v>11</v>
      </c>
      <c r="E1550" s="4" t="s">
        <v>38</v>
      </c>
      <c r="F1550" s="6">
        <v>0</v>
      </c>
    </row>
    <row r="1551" spans="1:6" x14ac:dyDescent="0.25">
      <c r="A1551" t="s">
        <v>11</v>
      </c>
      <c r="B1551" s="4">
        <v>34640</v>
      </c>
      <c r="C1551" s="5">
        <f t="shared" si="34"/>
        <v>1994</v>
      </c>
      <c r="D1551" s="5">
        <f t="shared" si="35"/>
        <v>11</v>
      </c>
      <c r="E1551" s="4" t="s">
        <v>4</v>
      </c>
      <c r="F1551" s="6">
        <v>0</v>
      </c>
    </row>
    <row r="1552" spans="1:6" x14ac:dyDescent="0.25">
      <c r="A1552" t="s">
        <v>11</v>
      </c>
      <c r="B1552" s="4">
        <v>34640</v>
      </c>
      <c r="C1552" s="5">
        <f t="shared" si="34"/>
        <v>1994</v>
      </c>
      <c r="D1552" s="5">
        <f t="shared" si="35"/>
        <v>11</v>
      </c>
      <c r="E1552" s="4" t="s">
        <v>37</v>
      </c>
      <c r="F1552" s="6">
        <v>3500</v>
      </c>
    </row>
    <row r="1553" spans="1:6" x14ac:dyDescent="0.25">
      <c r="A1553" t="s">
        <v>11</v>
      </c>
      <c r="B1553" s="4">
        <v>34645</v>
      </c>
      <c r="C1553" s="5">
        <f t="shared" si="34"/>
        <v>1994</v>
      </c>
      <c r="D1553" s="5">
        <f t="shared" si="35"/>
        <v>11</v>
      </c>
      <c r="E1553" s="4" t="s">
        <v>38</v>
      </c>
      <c r="F1553" s="6">
        <v>0</v>
      </c>
    </row>
    <row r="1554" spans="1:6" x14ac:dyDescent="0.25">
      <c r="A1554" t="s">
        <v>11</v>
      </c>
      <c r="B1554" s="4">
        <v>34645</v>
      </c>
      <c r="C1554" s="5">
        <f t="shared" si="34"/>
        <v>1994</v>
      </c>
      <c r="D1554" s="5">
        <f t="shared" si="35"/>
        <v>11</v>
      </c>
      <c r="E1554" s="4" t="s">
        <v>4</v>
      </c>
      <c r="F1554" s="6">
        <v>0</v>
      </c>
    </row>
    <row r="1555" spans="1:6" x14ac:dyDescent="0.25">
      <c r="A1555" t="s">
        <v>11</v>
      </c>
      <c r="B1555" s="4">
        <v>34645</v>
      </c>
      <c r="C1555" s="5">
        <f t="shared" si="34"/>
        <v>1994</v>
      </c>
      <c r="D1555" s="5">
        <f t="shared" si="35"/>
        <v>11</v>
      </c>
      <c r="E1555" s="4" t="s">
        <v>37</v>
      </c>
      <c r="F1555" s="6">
        <v>8500</v>
      </c>
    </row>
    <row r="1556" spans="1:6" x14ac:dyDescent="0.25">
      <c r="A1556" t="s">
        <v>11</v>
      </c>
      <c r="B1556" s="4">
        <v>34646</v>
      </c>
      <c r="C1556" s="5">
        <f t="shared" si="34"/>
        <v>1994</v>
      </c>
      <c r="D1556" s="5">
        <f t="shared" si="35"/>
        <v>11</v>
      </c>
      <c r="E1556" s="4" t="s">
        <v>38</v>
      </c>
      <c r="F1556" s="6">
        <v>0</v>
      </c>
    </row>
    <row r="1557" spans="1:6" x14ac:dyDescent="0.25">
      <c r="A1557" t="s">
        <v>13</v>
      </c>
      <c r="B1557" s="4">
        <v>34646</v>
      </c>
      <c r="C1557" s="5">
        <f t="shared" si="34"/>
        <v>1994</v>
      </c>
      <c r="D1557" s="5">
        <f t="shared" si="35"/>
        <v>11</v>
      </c>
      <c r="E1557" s="4" t="s">
        <v>38</v>
      </c>
      <c r="F1557" s="6">
        <v>400</v>
      </c>
    </row>
    <row r="1558" spans="1:6" x14ac:dyDescent="0.25">
      <c r="A1558" t="s">
        <v>14</v>
      </c>
      <c r="B1558" s="4">
        <v>34646</v>
      </c>
      <c r="C1558" s="5">
        <f t="shared" si="34"/>
        <v>1994</v>
      </c>
      <c r="D1558" s="5">
        <f t="shared" si="35"/>
        <v>11</v>
      </c>
      <c r="E1558" s="4" t="s">
        <v>38</v>
      </c>
      <c r="F1558" s="6">
        <v>100</v>
      </c>
    </row>
    <row r="1559" spans="1:6" x14ac:dyDescent="0.25">
      <c r="A1559" t="s">
        <v>11</v>
      </c>
      <c r="B1559" s="4">
        <v>34646</v>
      </c>
      <c r="C1559" s="5">
        <f t="shared" si="34"/>
        <v>1994</v>
      </c>
      <c r="D1559" s="5">
        <f t="shared" si="35"/>
        <v>11</v>
      </c>
      <c r="E1559" s="4" t="s">
        <v>4</v>
      </c>
      <c r="F1559" s="6">
        <v>0</v>
      </c>
    </row>
    <row r="1560" spans="1:6" x14ac:dyDescent="0.25">
      <c r="A1560" t="s">
        <v>13</v>
      </c>
      <c r="B1560" s="4">
        <v>34646</v>
      </c>
      <c r="C1560" s="5">
        <f t="shared" si="34"/>
        <v>1994</v>
      </c>
      <c r="D1560" s="5">
        <f t="shared" si="35"/>
        <v>11</v>
      </c>
      <c r="E1560" s="4" t="s">
        <v>4</v>
      </c>
      <c r="F1560" s="6">
        <v>0</v>
      </c>
    </row>
    <row r="1561" spans="1:6" x14ac:dyDescent="0.25">
      <c r="A1561" t="s">
        <v>14</v>
      </c>
      <c r="B1561" s="4">
        <v>34646</v>
      </c>
      <c r="C1561" s="5">
        <f t="shared" si="34"/>
        <v>1994</v>
      </c>
      <c r="D1561" s="5">
        <f t="shared" si="35"/>
        <v>11</v>
      </c>
      <c r="E1561" s="4" t="s">
        <v>4</v>
      </c>
      <c r="F1561" s="6">
        <v>0</v>
      </c>
    </row>
    <row r="1562" spans="1:6" x14ac:dyDescent="0.25">
      <c r="A1562" t="s">
        <v>11</v>
      </c>
      <c r="B1562" s="4">
        <v>34646</v>
      </c>
      <c r="C1562" s="5">
        <f t="shared" si="34"/>
        <v>1994</v>
      </c>
      <c r="D1562" s="5">
        <f t="shared" si="35"/>
        <v>11</v>
      </c>
      <c r="E1562" s="4" t="s">
        <v>37</v>
      </c>
      <c r="F1562" s="6">
        <v>17800</v>
      </c>
    </row>
    <row r="1563" spans="1:6" x14ac:dyDescent="0.25">
      <c r="A1563" t="s">
        <v>13</v>
      </c>
      <c r="B1563" s="4">
        <v>34646</v>
      </c>
      <c r="C1563" s="5">
        <f t="shared" si="34"/>
        <v>1994</v>
      </c>
      <c r="D1563" s="5">
        <f t="shared" si="35"/>
        <v>11</v>
      </c>
      <c r="E1563" s="4" t="s">
        <v>37</v>
      </c>
      <c r="F1563" s="6">
        <v>13000</v>
      </c>
    </row>
    <row r="1564" spans="1:6" x14ac:dyDescent="0.25">
      <c r="A1564" t="s">
        <v>14</v>
      </c>
      <c r="B1564" s="4">
        <v>34646</v>
      </c>
      <c r="C1564" s="5">
        <f t="shared" si="34"/>
        <v>1994</v>
      </c>
      <c r="D1564" s="5">
        <f t="shared" si="35"/>
        <v>11</v>
      </c>
      <c r="E1564" s="4" t="s">
        <v>37</v>
      </c>
      <c r="F1564" s="6">
        <v>1000</v>
      </c>
    </row>
    <row r="1565" spans="1:6" x14ac:dyDescent="0.25">
      <c r="A1565" t="s">
        <v>14</v>
      </c>
      <c r="B1565" s="4">
        <v>34647</v>
      </c>
      <c r="C1565" s="5">
        <f t="shared" si="34"/>
        <v>1994</v>
      </c>
      <c r="D1565" s="5">
        <f t="shared" si="35"/>
        <v>11</v>
      </c>
      <c r="E1565" s="4" t="s">
        <v>38</v>
      </c>
      <c r="F1565" s="6">
        <v>4300</v>
      </c>
    </row>
    <row r="1566" spans="1:6" x14ac:dyDescent="0.25">
      <c r="A1566" t="s">
        <v>14</v>
      </c>
      <c r="B1566" s="4">
        <v>34647</v>
      </c>
      <c r="C1566" s="5">
        <f t="shared" si="34"/>
        <v>1994</v>
      </c>
      <c r="D1566" s="5">
        <f t="shared" si="35"/>
        <v>11</v>
      </c>
      <c r="E1566" s="4" t="s">
        <v>4</v>
      </c>
      <c r="F1566" s="6">
        <v>0</v>
      </c>
    </row>
    <row r="1567" spans="1:6" x14ac:dyDescent="0.25">
      <c r="A1567" t="s">
        <v>14</v>
      </c>
      <c r="B1567" s="4">
        <v>34647</v>
      </c>
      <c r="C1567" s="5">
        <f t="shared" si="34"/>
        <v>1994</v>
      </c>
      <c r="D1567" s="5">
        <f t="shared" si="35"/>
        <v>11</v>
      </c>
      <c r="E1567" s="4" t="s">
        <v>37</v>
      </c>
      <c r="F1567" s="6">
        <v>1300</v>
      </c>
    </row>
    <row r="1568" spans="1:6" x14ac:dyDescent="0.25">
      <c r="A1568" t="s">
        <v>13</v>
      </c>
      <c r="B1568" s="4">
        <v>34648</v>
      </c>
      <c r="C1568" s="5">
        <f t="shared" si="34"/>
        <v>1994</v>
      </c>
      <c r="D1568" s="5">
        <f t="shared" si="35"/>
        <v>11</v>
      </c>
      <c r="E1568" s="4" t="s">
        <v>38</v>
      </c>
      <c r="F1568" s="6">
        <v>5000</v>
      </c>
    </row>
    <row r="1569" spans="1:6" x14ac:dyDescent="0.25">
      <c r="A1569" t="s">
        <v>16</v>
      </c>
      <c r="B1569" s="4">
        <v>34648</v>
      </c>
      <c r="C1569" s="5">
        <f t="shared" si="34"/>
        <v>1994</v>
      </c>
      <c r="D1569" s="5">
        <f t="shared" si="35"/>
        <v>11</v>
      </c>
      <c r="E1569" s="4" t="s">
        <v>38</v>
      </c>
      <c r="F1569" s="6">
        <v>8800</v>
      </c>
    </row>
    <row r="1570" spans="1:6" x14ac:dyDescent="0.25">
      <c r="A1570" t="s">
        <v>13</v>
      </c>
      <c r="B1570" s="4">
        <v>34648</v>
      </c>
      <c r="C1570" s="5">
        <f t="shared" si="34"/>
        <v>1994</v>
      </c>
      <c r="D1570" s="5">
        <f t="shared" si="35"/>
        <v>11</v>
      </c>
      <c r="E1570" s="4" t="s">
        <v>4</v>
      </c>
      <c r="F1570" s="6">
        <v>500</v>
      </c>
    </row>
    <row r="1571" spans="1:6" x14ac:dyDescent="0.25">
      <c r="A1571" t="s">
        <v>16</v>
      </c>
      <c r="B1571" s="4">
        <v>34648</v>
      </c>
      <c r="C1571" s="5">
        <f t="shared" si="34"/>
        <v>1994</v>
      </c>
      <c r="D1571" s="5">
        <f t="shared" si="35"/>
        <v>11</v>
      </c>
      <c r="E1571" s="4" t="s">
        <v>4</v>
      </c>
      <c r="F1571" s="6">
        <v>0</v>
      </c>
    </row>
    <row r="1572" spans="1:6" x14ac:dyDescent="0.25">
      <c r="A1572" t="s">
        <v>13</v>
      </c>
      <c r="B1572" s="4">
        <v>34648</v>
      </c>
      <c r="C1572" s="5">
        <f t="shared" si="34"/>
        <v>1994</v>
      </c>
      <c r="D1572" s="5">
        <f t="shared" si="35"/>
        <v>11</v>
      </c>
      <c r="E1572" s="4" t="s">
        <v>37</v>
      </c>
      <c r="F1572" s="6">
        <v>15000</v>
      </c>
    </row>
    <row r="1573" spans="1:6" x14ac:dyDescent="0.25">
      <c r="A1573" t="s">
        <v>16</v>
      </c>
      <c r="B1573" s="4">
        <v>34648</v>
      </c>
      <c r="C1573" s="5">
        <f t="shared" si="34"/>
        <v>1994</v>
      </c>
      <c r="D1573" s="5">
        <f t="shared" si="35"/>
        <v>11</v>
      </c>
      <c r="E1573" s="4" t="s">
        <v>37</v>
      </c>
      <c r="F1573" s="6">
        <v>22750</v>
      </c>
    </row>
    <row r="1574" spans="1:6" x14ac:dyDescent="0.25">
      <c r="A1574" t="s">
        <v>13</v>
      </c>
      <c r="B1574" s="4">
        <v>34652</v>
      </c>
      <c r="C1574" s="5">
        <f t="shared" si="34"/>
        <v>1994</v>
      </c>
      <c r="D1574" s="5">
        <f t="shared" si="35"/>
        <v>11</v>
      </c>
      <c r="E1574" s="4" t="s">
        <v>38</v>
      </c>
      <c r="F1574" s="6">
        <v>700</v>
      </c>
    </row>
    <row r="1575" spans="1:6" x14ac:dyDescent="0.25">
      <c r="A1575" t="s">
        <v>13</v>
      </c>
      <c r="B1575" s="4">
        <v>34652</v>
      </c>
      <c r="C1575" s="5">
        <f t="shared" si="34"/>
        <v>1994</v>
      </c>
      <c r="D1575" s="5">
        <f t="shared" si="35"/>
        <v>11</v>
      </c>
      <c r="E1575" s="4" t="s">
        <v>4</v>
      </c>
      <c r="F1575" s="6">
        <v>50</v>
      </c>
    </row>
    <row r="1576" spans="1:6" x14ac:dyDescent="0.25">
      <c r="A1576" t="s">
        <v>13</v>
      </c>
      <c r="B1576" s="4">
        <v>34652</v>
      </c>
      <c r="C1576" s="5">
        <f t="shared" si="34"/>
        <v>1994</v>
      </c>
      <c r="D1576" s="5">
        <f t="shared" si="35"/>
        <v>11</v>
      </c>
      <c r="E1576" s="4" t="s">
        <v>37</v>
      </c>
      <c r="F1576" s="6">
        <v>3000</v>
      </c>
    </row>
    <row r="1577" spans="1:6" x14ac:dyDescent="0.25">
      <c r="A1577" t="s">
        <v>13</v>
      </c>
      <c r="B1577" s="4">
        <v>34654</v>
      </c>
      <c r="C1577" s="5">
        <f t="shared" si="34"/>
        <v>1994</v>
      </c>
      <c r="D1577" s="5">
        <f t="shared" si="35"/>
        <v>11</v>
      </c>
      <c r="E1577" s="4" t="s">
        <v>38</v>
      </c>
      <c r="F1577" s="6">
        <v>0</v>
      </c>
    </row>
    <row r="1578" spans="1:6" x14ac:dyDescent="0.25">
      <c r="A1578" t="s">
        <v>13</v>
      </c>
      <c r="B1578" s="4">
        <v>34654</v>
      </c>
      <c r="C1578" s="5">
        <f t="shared" si="34"/>
        <v>1994</v>
      </c>
      <c r="D1578" s="5">
        <f t="shared" si="35"/>
        <v>11</v>
      </c>
      <c r="E1578" s="4" t="s">
        <v>4</v>
      </c>
      <c r="F1578" s="6">
        <v>0</v>
      </c>
    </row>
    <row r="1579" spans="1:6" x14ac:dyDescent="0.25">
      <c r="A1579" t="s">
        <v>13</v>
      </c>
      <c r="B1579" s="4">
        <v>34654</v>
      </c>
      <c r="C1579" s="5">
        <f t="shared" si="34"/>
        <v>1994</v>
      </c>
      <c r="D1579" s="5">
        <f t="shared" si="35"/>
        <v>11</v>
      </c>
      <c r="E1579" s="4" t="s">
        <v>37</v>
      </c>
      <c r="F1579" s="6">
        <v>0</v>
      </c>
    </row>
    <row r="1580" spans="1:6" x14ac:dyDescent="0.25">
      <c r="A1580" t="s">
        <v>13</v>
      </c>
      <c r="B1580" s="4">
        <v>34657</v>
      </c>
      <c r="C1580" s="5">
        <f t="shared" si="34"/>
        <v>1994</v>
      </c>
      <c r="D1580" s="5">
        <f t="shared" si="35"/>
        <v>11</v>
      </c>
      <c r="E1580" s="4" t="s">
        <v>38</v>
      </c>
      <c r="F1580" s="6">
        <v>3000</v>
      </c>
    </row>
    <row r="1581" spans="1:6" x14ac:dyDescent="0.25">
      <c r="A1581" t="s">
        <v>13</v>
      </c>
      <c r="B1581" s="4">
        <v>34657</v>
      </c>
      <c r="C1581" s="5">
        <f t="shared" si="34"/>
        <v>1994</v>
      </c>
      <c r="D1581" s="5">
        <f t="shared" si="35"/>
        <v>11</v>
      </c>
      <c r="E1581" s="4" t="s">
        <v>4</v>
      </c>
      <c r="F1581" s="6">
        <v>100</v>
      </c>
    </row>
    <row r="1582" spans="1:6" x14ac:dyDescent="0.25">
      <c r="A1582" t="s">
        <v>13</v>
      </c>
      <c r="B1582" s="4">
        <v>34657</v>
      </c>
      <c r="C1582" s="5">
        <f t="shared" si="34"/>
        <v>1994</v>
      </c>
      <c r="D1582" s="5">
        <f t="shared" si="35"/>
        <v>11</v>
      </c>
      <c r="E1582" s="4" t="s">
        <v>37</v>
      </c>
      <c r="F1582" s="6">
        <v>6000</v>
      </c>
    </row>
    <row r="1583" spans="1:6" x14ac:dyDescent="0.25">
      <c r="A1583" t="s">
        <v>17</v>
      </c>
      <c r="B1583" s="4">
        <v>34785</v>
      </c>
      <c r="C1583" s="5">
        <f t="shared" si="34"/>
        <v>1995</v>
      </c>
      <c r="D1583" s="5">
        <f t="shared" si="35"/>
        <v>3</v>
      </c>
      <c r="E1583" s="4" t="s">
        <v>38</v>
      </c>
      <c r="F1583" s="6">
        <v>600</v>
      </c>
    </row>
    <row r="1584" spans="1:6" x14ac:dyDescent="0.25">
      <c r="A1584" t="s">
        <v>17</v>
      </c>
      <c r="B1584" s="4">
        <v>34785</v>
      </c>
      <c r="C1584" s="5">
        <f t="shared" si="34"/>
        <v>1995</v>
      </c>
      <c r="D1584" s="5">
        <f t="shared" si="35"/>
        <v>3</v>
      </c>
      <c r="E1584" s="4" t="s">
        <v>4</v>
      </c>
      <c r="F1584" s="6">
        <v>0</v>
      </c>
    </row>
    <row r="1585" spans="1:6" x14ac:dyDescent="0.25">
      <c r="A1585" t="s">
        <v>17</v>
      </c>
      <c r="B1585" s="4">
        <v>34785</v>
      </c>
      <c r="C1585" s="5">
        <f t="shared" si="34"/>
        <v>1995</v>
      </c>
      <c r="D1585" s="5">
        <f t="shared" si="35"/>
        <v>3</v>
      </c>
      <c r="E1585" s="4" t="s">
        <v>37</v>
      </c>
      <c r="F1585" s="6">
        <v>1400</v>
      </c>
    </row>
    <row r="1586" spans="1:6" x14ac:dyDescent="0.25">
      <c r="A1586" t="s">
        <v>15</v>
      </c>
      <c r="B1586" s="4">
        <v>34786</v>
      </c>
      <c r="C1586" s="5">
        <f t="shared" si="34"/>
        <v>1995</v>
      </c>
      <c r="D1586" s="5">
        <f t="shared" si="35"/>
        <v>3</v>
      </c>
      <c r="E1586" s="4" t="s">
        <v>38</v>
      </c>
      <c r="F1586" s="6">
        <v>7000</v>
      </c>
    </row>
    <row r="1587" spans="1:6" x14ac:dyDescent="0.25">
      <c r="A1587" t="s">
        <v>15</v>
      </c>
      <c r="B1587" s="4">
        <v>34786</v>
      </c>
      <c r="C1587" s="5">
        <f t="shared" si="34"/>
        <v>1995</v>
      </c>
      <c r="D1587" s="5">
        <f t="shared" si="35"/>
        <v>3</v>
      </c>
      <c r="E1587" s="4" t="s">
        <v>4</v>
      </c>
      <c r="F1587" s="6">
        <v>0</v>
      </c>
    </row>
    <row r="1588" spans="1:6" x14ac:dyDescent="0.25">
      <c r="A1588" t="s">
        <v>15</v>
      </c>
      <c r="B1588" s="4">
        <v>34786</v>
      </c>
      <c r="C1588" s="5">
        <f t="shared" si="34"/>
        <v>1995</v>
      </c>
      <c r="D1588" s="5">
        <f t="shared" si="35"/>
        <v>3</v>
      </c>
      <c r="E1588" s="4" t="s">
        <v>37</v>
      </c>
      <c r="F1588" s="6">
        <v>1500</v>
      </c>
    </row>
    <row r="1589" spans="1:6" x14ac:dyDescent="0.25">
      <c r="A1589" t="s">
        <v>5</v>
      </c>
      <c r="B1589" s="4">
        <v>34792</v>
      </c>
      <c r="C1589" s="5">
        <f t="shared" si="34"/>
        <v>1995</v>
      </c>
      <c r="D1589" s="5">
        <f t="shared" si="35"/>
        <v>4</v>
      </c>
      <c r="E1589" s="4" t="s">
        <v>38</v>
      </c>
      <c r="F1589" s="6">
        <v>810</v>
      </c>
    </row>
    <row r="1590" spans="1:6" x14ac:dyDescent="0.25">
      <c r="A1590" t="s">
        <v>5</v>
      </c>
      <c r="B1590" s="4">
        <v>34792</v>
      </c>
      <c r="C1590" s="5">
        <f t="shared" si="34"/>
        <v>1995</v>
      </c>
      <c r="D1590" s="5">
        <f t="shared" si="35"/>
        <v>4</v>
      </c>
      <c r="E1590" s="4" t="s">
        <v>4</v>
      </c>
      <c r="F1590" s="6">
        <v>0</v>
      </c>
    </row>
    <row r="1591" spans="1:6" x14ac:dyDescent="0.25">
      <c r="A1591" t="s">
        <v>5</v>
      </c>
      <c r="B1591" s="4">
        <v>34792</v>
      </c>
      <c r="C1591" s="5">
        <f t="shared" si="34"/>
        <v>1995</v>
      </c>
      <c r="D1591" s="5">
        <f t="shared" si="35"/>
        <v>4</v>
      </c>
      <c r="E1591" s="4" t="s">
        <v>37</v>
      </c>
      <c r="F1591" s="6" t="s">
        <v>6</v>
      </c>
    </row>
    <row r="1592" spans="1:6" x14ac:dyDescent="0.25">
      <c r="A1592" t="s">
        <v>16</v>
      </c>
      <c r="B1592" s="4">
        <v>34793</v>
      </c>
      <c r="C1592" s="5">
        <f t="shared" si="34"/>
        <v>1995</v>
      </c>
      <c r="D1592" s="5">
        <f t="shared" si="35"/>
        <v>4</v>
      </c>
      <c r="E1592" s="4" t="s">
        <v>38</v>
      </c>
      <c r="F1592" s="6">
        <v>3000</v>
      </c>
    </row>
    <row r="1593" spans="1:6" x14ac:dyDescent="0.25">
      <c r="A1593" t="s">
        <v>16</v>
      </c>
      <c r="B1593" s="4">
        <v>34793</v>
      </c>
      <c r="C1593" s="5">
        <f t="shared" si="34"/>
        <v>1995</v>
      </c>
      <c r="D1593" s="5">
        <f t="shared" si="35"/>
        <v>4</v>
      </c>
      <c r="E1593" s="4" t="s">
        <v>4</v>
      </c>
      <c r="F1593" s="6">
        <v>0</v>
      </c>
    </row>
    <row r="1594" spans="1:6" x14ac:dyDescent="0.25">
      <c r="A1594" t="s">
        <v>16</v>
      </c>
      <c r="B1594" s="4">
        <v>34793</v>
      </c>
      <c r="C1594" s="5">
        <f t="shared" si="34"/>
        <v>1995</v>
      </c>
      <c r="D1594" s="5">
        <f t="shared" si="35"/>
        <v>4</v>
      </c>
      <c r="E1594" s="4" t="s">
        <v>37</v>
      </c>
      <c r="F1594" s="6">
        <v>160</v>
      </c>
    </row>
    <row r="1595" spans="1:6" x14ac:dyDescent="0.25">
      <c r="A1595" t="s">
        <v>17</v>
      </c>
      <c r="B1595" s="4">
        <v>34794</v>
      </c>
      <c r="C1595" s="5">
        <f t="shared" si="34"/>
        <v>1995</v>
      </c>
      <c r="D1595" s="5">
        <f t="shared" si="35"/>
        <v>4</v>
      </c>
      <c r="E1595" s="4" t="s">
        <v>38</v>
      </c>
      <c r="F1595" s="6">
        <v>10620</v>
      </c>
    </row>
    <row r="1596" spans="1:6" x14ac:dyDescent="0.25">
      <c r="A1596" t="s">
        <v>17</v>
      </c>
      <c r="B1596" s="4">
        <v>34794</v>
      </c>
      <c r="C1596" s="5">
        <f t="shared" si="34"/>
        <v>1995</v>
      </c>
      <c r="D1596" s="5">
        <f t="shared" si="35"/>
        <v>4</v>
      </c>
      <c r="E1596" s="4" t="s">
        <v>4</v>
      </c>
      <c r="F1596" s="6">
        <v>0</v>
      </c>
    </row>
    <row r="1597" spans="1:6" x14ac:dyDescent="0.25">
      <c r="A1597" t="s">
        <v>17</v>
      </c>
      <c r="B1597" s="4">
        <v>34794</v>
      </c>
      <c r="C1597" s="5">
        <f t="shared" si="34"/>
        <v>1995</v>
      </c>
      <c r="D1597" s="5">
        <f t="shared" si="35"/>
        <v>4</v>
      </c>
      <c r="E1597" s="4" t="s">
        <v>37</v>
      </c>
      <c r="F1597" s="6">
        <v>1780</v>
      </c>
    </row>
    <row r="1598" spans="1:6" x14ac:dyDescent="0.25">
      <c r="A1598" t="s">
        <v>17</v>
      </c>
      <c r="B1598" s="4">
        <v>34795</v>
      </c>
      <c r="C1598" s="5">
        <f t="shared" si="34"/>
        <v>1995</v>
      </c>
      <c r="D1598" s="5">
        <f t="shared" si="35"/>
        <v>4</v>
      </c>
      <c r="E1598" s="4" t="s">
        <v>38</v>
      </c>
      <c r="F1598" s="6">
        <v>21540</v>
      </c>
    </row>
    <row r="1599" spans="1:6" x14ac:dyDescent="0.25">
      <c r="A1599" t="s">
        <v>17</v>
      </c>
      <c r="B1599" s="4">
        <v>34795</v>
      </c>
      <c r="C1599" s="5">
        <f t="shared" si="34"/>
        <v>1995</v>
      </c>
      <c r="D1599" s="5">
        <f t="shared" si="35"/>
        <v>4</v>
      </c>
      <c r="E1599" s="4" t="s">
        <v>4</v>
      </c>
      <c r="F1599" s="6">
        <v>0</v>
      </c>
    </row>
    <row r="1600" spans="1:6" x14ac:dyDescent="0.25">
      <c r="A1600" t="s">
        <v>17</v>
      </c>
      <c r="B1600" s="4">
        <v>34795</v>
      </c>
      <c r="C1600" s="5">
        <f t="shared" si="34"/>
        <v>1995</v>
      </c>
      <c r="D1600" s="5">
        <f t="shared" si="35"/>
        <v>4</v>
      </c>
      <c r="E1600" s="4" t="s">
        <v>37</v>
      </c>
      <c r="F1600" s="6">
        <v>14450</v>
      </c>
    </row>
    <row r="1601" spans="1:6" x14ac:dyDescent="0.25">
      <c r="A1601" t="s">
        <v>11</v>
      </c>
      <c r="B1601" s="4">
        <v>34820</v>
      </c>
      <c r="C1601" s="5">
        <f t="shared" si="34"/>
        <v>1995</v>
      </c>
      <c r="D1601" s="5">
        <f t="shared" si="35"/>
        <v>5</v>
      </c>
      <c r="E1601" s="4" t="s">
        <v>38</v>
      </c>
      <c r="F1601" s="6">
        <v>0</v>
      </c>
    </row>
    <row r="1602" spans="1:6" x14ac:dyDescent="0.25">
      <c r="A1602" t="s">
        <v>11</v>
      </c>
      <c r="B1602" s="4">
        <v>34820</v>
      </c>
      <c r="C1602" s="5">
        <f t="shared" si="34"/>
        <v>1995</v>
      </c>
      <c r="D1602" s="5">
        <f t="shared" si="35"/>
        <v>5</v>
      </c>
      <c r="E1602" s="4" t="s">
        <v>4</v>
      </c>
      <c r="F1602" s="6">
        <v>0</v>
      </c>
    </row>
    <row r="1603" spans="1:6" x14ac:dyDescent="0.25">
      <c r="A1603" t="s">
        <v>11</v>
      </c>
      <c r="B1603" s="4">
        <v>34820</v>
      </c>
      <c r="C1603" s="5">
        <f t="shared" ref="C1603:C1666" si="36">YEAR(B1603)</f>
        <v>1995</v>
      </c>
      <c r="D1603" s="5">
        <f t="shared" ref="D1603:D1666" si="37">MONTH(B1603)</f>
        <v>5</v>
      </c>
      <c r="E1603" s="4" t="s">
        <v>37</v>
      </c>
      <c r="F1603" s="6">
        <v>200</v>
      </c>
    </row>
    <row r="1604" spans="1:6" x14ac:dyDescent="0.25">
      <c r="A1604" t="s">
        <v>11</v>
      </c>
      <c r="B1604" s="4">
        <v>34821</v>
      </c>
      <c r="C1604" s="5">
        <f t="shared" si="36"/>
        <v>1995</v>
      </c>
      <c r="D1604" s="5">
        <f t="shared" si="37"/>
        <v>5</v>
      </c>
      <c r="E1604" s="4" t="s">
        <v>38</v>
      </c>
      <c r="F1604" s="6">
        <v>0</v>
      </c>
    </row>
    <row r="1605" spans="1:6" x14ac:dyDescent="0.25">
      <c r="A1605" t="s">
        <v>11</v>
      </c>
      <c r="B1605" s="4">
        <v>34821</v>
      </c>
      <c r="C1605" s="5">
        <f t="shared" si="36"/>
        <v>1995</v>
      </c>
      <c r="D1605" s="5">
        <f t="shared" si="37"/>
        <v>5</v>
      </c>
      <c r="E1605" s="4" t="s">
        <v>4</v>
      </c>
      <c r="F1605" s="6">
        <v>0</v>
      </c>
    </row>
    <row r="1606" spans="1:6" x14ac:dyDescent="0.25">
      <c r="A1606" t="s">
        <v>11</v>
      </c>
      <c r="B1606" s="4">
        <v>34821</v>
      </c>
      <c r="C1606" s="5">
        <f t="shared" si="36"/>
        <v>1995</v>
      </c>
      <c r="D1606" s="5">
        <f t="shared" si="37"/>
        <v>5</v>
      </c>
      <c r="E1606" s="4" t="s">
        <v>37</v>
      </c>
      <c r="F1606" s="6">
        <v>600</v>
      </c>
    </row>
    <row r="1607" spans="1:6" x14ac:dyDescent="0.25">
      <c r="A1607" t="s">
        <v>19</v>
      </c>
      <c r="B1607" s="4">
        <v>34835</v>
      </c>
      <c r="C1607" s="5">
        <f t="shared" si="36"/>
        <v>1995</v>
      </c>
      <c r="D1607" s="5">
        <f t="shared" si="37"/>
        <v>5</v>
      </c>
      <c r="E1607" s="4" t="s">
        <v>38</v>
      </c>
      <c r="F1607" s="6">
        <v>0</v>
      </c>
    </row>
    <row r="1608" spans="1:6" x14ac:dyDescent="0.25">
      <c r="A1608" t="s">
        <v>19</v>
      </c>
      <c r="B1608" s="4">
        <v>34835</v>
      </c>
      <c r="C1608" s="5">
        <f t="shared" si="36"/>
        <v>1995</v>
      </c>
      <c r="D1608" s="5">
        <f t="shared" si="37"/>
        <v>5</v>
      </c>
      <c r="E1608" s="4" t="s">
        <v>4</v>
      </c>
      <c r="F1608" s="6">
        <v>0</v>
      </c>
    </row>
    <row r="1609" spans="1:6" x14ac:dyDescent="0.25">
      <c r="A1609" t="s">
        <v>19</v>
      </c>
      <c r="B1609" s="4">
        <v>34835</v>
      </c>
      <c r="C1609" s="5">
        <f t="shared" si="36"/>
        <v>1995</v>
      </c>
      <c r="D1609" s="5">
        <f t="shared" si="37"/>
        <v>5</v>
      </c>
      <c r="E1609" s="4" t="s">
        <v>37</v>
      </c>
      <c r="F1609" s="6">
        <v>14600</v>
      </c>
    </row>
    <row r="1610" spans="1:6" x14ac:dyDescent="0.25">
      <c r="A1610" t="s">
        <v>19</v>
      </c>
      <c r="B1610" s="4">
        <v>34836</v>
      </c>
      <c r="C1610" s="5">
        <f t="shared" si="36"/>
        <v>1995</v>
      </c>
      <c r="D1610" s="5">
        <f t="shared" si="37"/>
        <v>5</v>
      </c>
      <c r="E1610" s="4" t="s">
        <v>38</v>
      </c>
      <c r="F1610" s="6">
        <v>350</v>
      </c>
    </row>
    <row r="1611" spans="1:6" x14ac:dyDescent="0.25">
      <c r="A1611" t="s">
        <v>19</v>
      </c>
      <c r="B1611" s="4">
        <v>34836</v>
      </c>
      <c r="C1611" s="5">
        <f t="shared" si="36"/>
        <v>1995</v>
      </c>
      <c r="D1611" s="5">
        <f t="shared" si="37"/>
        <v>5</v>
      </c>
      <c r="E1611" s="4" t="s">
        <v>4</v>
      </c>
      <c r="F1611" s="6">
        <v>0</v>
      </c>
    </row>
    <row r="1612" spans="1:6" x14ac:dyDescent="0.25">
      <c r="A1612" t="s">
        <v>19</v>
      </c>
      <c r="B1612" s="4">
        <v>34836</v>
      </c>
      <c r="C1612" s="5">
        <f t="shared" si="36"/>
        <v>1995</v>
      </c>
      <c r="D1612" s="5">
        <f t="shared" si="37"/>
        <v>5</v>
      </c>
      <c r="E1612" s="4" t="s">
        <v>37</v>
      </c>
      <c r="F1612" s="6">
        <v>4200</v>
      </c>
    </row>
    <row r="1613" spans="1:6" x14ac:dyDescent="0.25">
      <c r="A1613" t="s">
        <v>19</v>
      </c>
      <c r="B1613" s="4">
        <v>34837</v>
      </c>
      <c r="C1613" s="5">
        <f t="shared" si="36"/>
        <v>1995</v>
      </c>
      <c r="D1613" s="5">
        <f t="shared" si="37"/>
        <v>5</v>
      </c>
      <c r="E1613" s="4" t="s">
        <v>38</v>
      </c>
      <c r="F1613" s="6">
        <v>650</v>
      </c>
    </row>
    <row r="1614" spans="1:6" x14ac:dyDescent="0.25">
      <c r="A1614" t="s">
        <v>19</v>
      </c>
      <c r="B1614" s="4">
        <v>34837</v>
      </c>
      <c r="C1614" s="5">
        <f t="shared" si="36"/>
        <v>1995</v>
      </c>
      <c r="D1614" s="5">
        <f t="shared" si="37"/>
        <v>5</v>
      </c>
      <c r="E1614" s="4" t="s">
        <v>4</v>
      </c>
      <c r="F1614" s="6">
        <v>0</v>
      </c>
    </row>
    <row r="1615" spans="1:6" x14ac:dyDescent="0.25">
      <c r="A1615" t="s">
        <v>19</v>
      </c>
      <c r="B1615" s="4">
        <v>34837</v>
      </c>
      <c r="C1615" s="5">
        <f t="shared" si="36"/>
        <v>1995</v>
      </c>
      <c r="D1615" s="5">
        <f t="shared" si="37"/>
        <v>5</v>
      </c>
      <c r="E1615" s="4" t="s">
        <v>37</v>
      </c>
      <c r="F1615" s="6">
        <v>900</v>
      </c>
    </row>
    <row r="1616" spans="1:6" x14ac:dyDescent="0.25">
      <c r="A1616" t="s">
        <v>19</v>
      </c>
      <c r="B1616" s="4">
        <v>34838</v>
      </c>
      <c r="C1616" s="5">
        <f t="shared" si="36"/>
        <v>1995</v>
      </c>
      <c r="D1616" s="5">
        <f t="shared" si="37"/>
        <v>5</v>
      </c>
      <c r="E1616" s="4" t="s">
        <v>38</v>
      </c>
      <c r="F1616" s="6">
        <v>300</v>
      </c>
    </row>
    <row r="1617" spans="1:6" x14ac:dyDescent="0.25">
      <c r="A1617" t="s">
        <v>19</v>
      </c>
      <c r="B1617" s="4">
        <v>34838</v>
      </c>
      <c r="C1617" s="5">
        <f t="shared" si="36"/>
        <v>1995</v>
      </c>
      <c r="D1617" s="5">
        <f t="shared" si="37"/>
        <v>5</v>
      </c>
      <c r="E1617" s="4" t="s">
        <v>38</v>
      </c>
      <c r="F1617" s="6">
        <v>0</v>
      </c>
    </row>
    <row r="1618" spans="1:6" x14ac:dyDescent="0.25">
      <c r="A1618" t="s">
        <v>19</v>
      </c>
      <c r="B1618" s="4">
        <v>34838</v>
      </c>
      <c r="C1618" s="5">
        <f t="shared" si="36"/>
        <v>1995</v>
      </c>
      <c r="D1618" s="5">
        <f t="shared" si="37"/>
        <v>5</v>
      </c>
      <c r="E1618" s="4" t="s">
        <v>4</v>
      </c>
      <c r="F1618" s="6">
        <v>0</v>
      </c>
    </row>
    <row r="1619" spans="1:6" x14ac:dyDescent="0.25">
      <c r="A1619" t="s">
        <v>19</v>
      </c>
      <c r="B1619" s="4">
        <v>34838</v>
      </c>
      <c r="C1619" s="5">
        <f t="shared" si="36"/>
        <v>1995</v>
      </c>
      <c r="D1619" s="5">
        <f t="shared" si="37"/>
        <v>5</v>
      </c>
      <c r="E1619" s="4" t="s">
        <v>4</v>
      </c>
      <c r="F1619" s="6">
        <v>0</v>
      </c>
    </row>
    <row r="1620" spans="1:6" x14ac:dyDescent="0.25">
      <c r="A1620" t="s">
        <v>19</v>
      </c>
      <c r="B1620" s="4">
        <v>34838</v>
      </c>
      <c r="C1620" s="5">
        <f t="shared" si="36"/>
        <v>1995</v>
      </c>
      <c r="D1620" s="5">
        <f t="shared" si="37"/>
        <v>5</v>
      </c>
      <c r="E1620" s="4" t="s">
        <v>37</v>
      </c>
      <c r="F1620" s="6">
        <v>2200</v>
      </c>
    </row>
    <row r="1621" spans="1:6" x14ac:dyDescent="0.25">
      <c r="A1621" t="s">
        <v>19</v>
      </c>
      <c r="B1621" s="4">
        <v>34838</v>
      </c>
      <c r="C1621" s="5">
        <f t="shared" si="36"/>
        <v>1995</v>
      </c>
      <c r="D1621" s="5">
        <f t="shared" si="37"/>
        <v>5</v>
      </c>
      <c r="E1621" s="4" t="s">
        <v>37</v>
      </c>
      <c r="F1621" s="6">
        <v>1700</v>
      </c>
    </row>
    <row r="1622" spans="1:6" x14ac:dyDescent="0.25">
      <c r="A1622" t="s">
        <v>20</v>
      </c>
      <c r="B1622" s="4">
        <v>34839</v>
      </c>
      <c r="C1622" s="5">
        <f t="shared" si="36"/>
        <v>1995</v>
      </c>
      <c r="D1622" s="5">
        <f t="shared" si="37"/>
        <v>5</v>
      </c>
      <c r="E1622" s="4" t="s">
        <v>38</v>
      </c>
      <c r="F1622" s="6">
        <v>100</v>
      </c>
    </row>
    <row r="1623" spans="1:6" x14ac:dyDescent="0.25">
      <c r="A1623" t="s">
        <v>20</v>
      </c>
      <c r="B1623" s="4">
        <v>34839</v>
      </c>
      <c r="C1623" s="5">
        <f t="shared" si="36"/>
        <v>1995</v>
      </c>
      <c r="D1623" s="5">
        <f t="shared" si="37"/>
        <v>5</v>
      </c>
      <c r="E1623" s="4" t="s">
        <v>4</v>
      </c>
      <c r="F1623" s="6">
        <v>100</v>
      </c>
    </row>
    <row r="1624" spans="1:6" x14ac:dyDescent="0.25">
      <c r="A1624" t="s">
        <v>20</v>
      </c>
      <c r="B1624" s="4">
        <v>34839</v>
      </c>
      <c r="C1624" s="5">
        <f t="shared" si="36"/>
        <v>1995</v>
      </c>
      <c r="D1624" s="5">
        <f t="shared" si="37"/>
        <v>5</v>
      </c>
      <c r="E1624" s="4" t="s">
        <v>37</v>
      </c>
      <c r="F1624" s="6">
        <v>3800</v>
      </c>
    </row>
    <row r="1625" spans="1:6" x14ac:dyDescent="0.25">
      <c r="A1625" t="s">
        <v>20</v>
      </c>
      <c r="B1625" s="4">
        <v>34844</v>
      </c>
      <c r="C1625" s="5">
        <f t="shared" si="36"/>
        <v>1995</v>
      </c>
      <c r="D1625" s="5">
        <f t="shared" si="37"/>
        <v>5</v>
      </c>
      <c r="E1625" s="4" t="s">
        <v>38</v>
      </c>
      <c r="F1625" s="6">
        <v>500</v>
      </c>
    </row>
    <row r="1626" spans="1:6" x14ac:dyDescent="0.25">
      <c r="A1626" t="s">
        <v>20</v>
      </c>
      <c r="B1626" s="4">
        <v>34844</v>
      </c>
      <c r="C1626" s="5">
        <f t="shared" si="36"/>
        <v>1995</v>
      </c>
      <c r="D1626" s="5">
        <f t="shared" si="37"/>
        <v>5</v>
      </c>
      <c r="E1626" s="4" t="s">
        <v>4</v>
      </c>
      <c r="F1626" s="6">
        <v>250</v>
      </c>
    </row>
    <row r="1627" spans="1:6" x14ac:dyDescent="0.25">
      <c r="A1627" t="s">
        <v>20</v>
      </c>
      <c r="B1627" s="4">
        <v>34844</v>
      </c>
      <c r="C1627" s="5">
        <f t="shared" si="36"/>
        <v>1995</v>
      </c>
      <c r="D1627" s="5">
        <f t="shared" si="37"/>
        <v>5</v>
      </c>
      <c r="E1627" s="4" t="s">
        <v>37</v>
      </c>
      <c r="F1627" s="6">
        <v>7600</v>
      </c>
    </row>
    <row r="1628" spans="1:6" x14ac:dyDescent="0.25">
      <c r="A1628" t="s">
        <v>18</v>
      </c>
      <c r="B1628" s="4">
        <v>34850</v>
      </c>
      <c r="C1628" s="5">
        <f t="shared" si="36"/>
        <v>1995</v>
      </c>
      <c r="D1628" s="5">
        <f t="shared" si="37"/>
        <v>5</v>
      </c>
      <c r="E1628" s="4" t="s">
        <v>38</v>
      </c>
      <c r="F1628" s="6">
        <v>1000</v>
      </c>
    </row>
    <row r="1629" spans="1:6" x14ac:dyDescent="0.25">
      <c r="A1629" t="s">
        <v>18</v>
      </c>
      <c r="B1629" s="4">
        <v>34850</v>
      </c>
      <c r="C1629" s="5">
        <f t="shared" si="36"/>
        <v>1995</v>
      </c>
      <c r="D1629" s="5">
        <f t="shared" si="37"/>
        <v>5</v>
      </c>
      <c r="E1629" s="4" t="s">
        <v>4</v>
      </c>
      <c r="F1629" s="6">
        <v>0</v>
      </c>
    </row>
    <row r="1630" spans="1:6" x14ac:dyDescent="0.25">
      <c r="A1630" t="s">
        <v>18</v>
      </c>
      <c r="B1630" s="4">
        <v>34850</v>
      </c>
      <c r="C1630" s="5">
        <f t="shared" si="36"/>
        <v>1995</v>
      </c>
      <c r="D1630" s="5">
        <f t="shared" si="37"/>
        <v>5</v>
      </c>
      <c r="E1630" s="4" t="s">
        <v>37</v>
      </c>
      <c r="F1630" s="6">
        <v>1600</v>
      </c>
    </row>
    <row r="1631" spans="1:6" x14ac:dyDescent="0.25">
      <c r="A1631" t="s">
        <v>19</v>
      </c>
      <c r="B1631" s="4">
        <v>34851</v>
      </c>
      <c r="C1631" s="5">
        <f t="shared" si="36"/>
        <v>1995</v>
      </c>
      <c r="D1631" s="5">
        <f t="shared" si="37"/>
        <v>6</v>
      </c>
      <c r="E1631" s="4" t="s">
        <v>38</v>
      </c>
      <c r="F1631" s="6">
        <v>400</v>
      </c>
    </row>
    <row r="1632" spans="1:6" x14ac:dyDescent="0.25">
      <c r="A1632" t="s">
        <v>19</v>
      </c>
      <c r="B1632" s="4">
        <v>34851</v>
      </c>
      <c r="C1632" s="5">
        <f t="shared" si="36"/>
        <v>1995</v>
      </c>
      <c r="D1632" s="5">
        <f t="shared" si="37"/>
        <v>6</v>
      </c>
      <c r="E1632" s="4" t="s">
        <v>4</v>
      </c>
      <c r="F1632" s="6">
        <v>450</v>
      </c>
    </row>
    <row r="1633" spans="1:6" x14ac:dyDescent="0.25">
      <c r="A1633" t="s">
        <v>19</v>
      </c>
      <c r="B1633" s="4">
        <v>34851</v>
      </c>
      <c r="C1633" s="5">
        <f t="shared" si="36"/>
        <v>1995</v>
      </c>
      <c r="D1633" s="5">
        <f t="shared" si="37"/>
        <v>6</v>
      </c>
      <c r="E1633" s="4" t="s">
        <v>37</v>
      </c>
      <c r="F1633" s="6">
        <v>4100</v>
      </c>
    </row>
    <row r="1634" spans="1:6" x14ac:dyDescent="0.25">
      <c r="A1634" t="s">
        <v>19</v>
      </c>
      <c r="B1634" s="4">
        <v>34852</v>
      </c>
      <c r="C1634" s="5">
        <f t="shared" si="36"/>
        <v>1995</v>
      </c>
      <c r="D1634" s="5">
        <f t="shared" si="37"/>
        <v>6</v>
      </c>
      <c r="E1634" s="4" t="s">
        <v>38</v>
      </c>
      <c r="F1634" s="6">
        <v>5600</v>
      </c>
    </row>
    <row r="1635" spans="1:6" x14ac:dyDescent="0.25">
      <c r="A1635" t="s">
        <v>19</v>
      </c>
      <c r="B1635" s="4">
        <v>34852</v>
      </c>
      <c r="C1635" s="5">
        <f t="shared" si="36"/>
        <v>1995</v>
      </c>
      <c r="D1635" s="5">
        <f t="shared" si="37"/>
        <v>6</v>
      </c>
      <c r="E1635" s="4" t="s">
        <v>4</v>
      </c>
      <c r="F1635" s="6">
        <v>1400</v>
      </c>
    </row>
    <row r="1636" spans="1:6" x14ac:dyDescent="0.25">
      <c r="A1636" t="s">
        <v>19</v>
      </c>
      <c r="B1636" s="4">
        <v>34852</v>
      </c>
      <c r="C1636" s="5">
        <f t="shared" si="36"/>
        <v>1995</v>
      </c>
      <c r="D1636" s="5">
        <f t="shared" si="37"/>
        <v>6</v>
      </c>
      <c r="E1636" s="4" t="s">
        <v>37</v>
      </c>
      <c r="F1636" s="6">
        <v>8100</v>
      </c>
    </row>
    <row r="1637" spans="1:6" x14ac:dyDescent="0.25">
      <c r="A1637" t="s">
        <v>18</v>
      </c>
      <c r="B1637" s="4">
        <v>34855</v>
      </c>
      <c r="C1637" s="5">
        <f t="shared" si="36"/>
        <v>1995</v>
      </c>
      <c r="D1637" s="5">
        <f t="shared" si="37"/>
        <v>6</v>
      </c>
      <c r="E1637" s="4" t="s">
        <v>38</v>
      </c>
      <c r="F1637" s="6">
        <v>200</v>
      </c>
    </row>
    <row r="1638" spans="1:6" x14ac:dyDescent="0.25">
      <c r="A1638" t="s">
        <v>18</v>
      </c>
      <c r="B1638" s="4">
        <v>34855</v>
      </c>
      <c r="C1638" s="5">
        <f t="shared" si="36"/>
        <v>1995</v>
      </c>
      <c r="D1638" s="5">
        <f t="shared" si="37"/>
        <v>6</v>
      </c>
      <c r="E1638" s="4" t="s">
        <v>4</v>
      </c>
      <c r="F1638" s="6">
        <v>100</v>
      </c>
    </row>
    <row r="1639" spans="1:6" x14ac:dyDescent="0.25">
      <c r="A1639" t="s">
        <v>18</v>
      </c>
      <c r="B1639" s="4">
        <v>34855</v>
      </c>
      <c r="C1639" s="5">
        <f t="shared" si="36"/>
        <v>1995</v>
      </c>
      <c r="D1639" s="5">
        <f t="shared" si="37"/>
        <v>6</v>
      </c>
      <c r="E1639" s="4" t="s">
        <v>37</v>
      </c>
      <c r="F1639" s="6">
        <v>14600</v>
      </c>
    </row>
    <row r="1640" spans="1:6" x14ac:dyDescent="0.25">
      <c r="A1640" t="s">
        <v>19</v>
      </c>
      <c r="B1640" s="4">
        <v>34857</v>
      </c>
      <c r="C1640" s="5">
        <f t="shared" si="36"/>
        <v>1995</v>
      </c>
      <c r="D1640" s="5">
        <f t="shared" si="37"/>
        <v>6</v>
      </c>
      <c r="E1640" s="4" t="s">
        <v>38</v>
      </c>
      <c r="F1640" s="6">
        <v>400</v>
      </c>
    </row>
    <row r="1641" spans="1:6" x14ac:dyDescent="0.25">
      <c r="A1641" t="s">
        <v>19</v>
      </c>
      <c r="B1641" s="4">
        <v>34857</v>
      </c>
      <c r="C1641" s="5">
        <f t="shared" si="36"/>
        <v>1995</v>
      </c>
      <c r="D1641" s="5">
        <f t="shared" si="37"/>
        <v>6</v>
      </c>
      <c r="E1641" s="4" t="s">
        <v>4</v>
      </c>
      <c r="F1641" s="6">
        <v>100</v>
      </c>
    </row>
    <row r="1642" spans="1:6" x14ac:dyDescent="0.25">
      <c r="A1642" t="s">
        <v>19</v>
      </c>
      <c r="B1642" s="4">
        <v>34857</v>
      </c>
      <c r="C1642" s="5">
        <f t="shared" si="36"/>
        <v>1995</v>
      </c>
      <c r="D1642" s="5">
        <f t="shared" si="37"/>
        <v>6</v>
      </c>
      <c r="E1642" s="4" t="s">
        <v>37</v>
      </c>
      <c r="F1642" s="6">
        <v>17200</v>
      </c>
    </row>
    <row r="1643" spans="1:6" x14ac:dyDescent="0.25">
      <c r="A1643" t="s">
        <v>19</v>
      </c>
      <c r="B1643" s="4">
        <v>34863</v>
      </c>
      <c r="C1643" s="5">
        <f t="shared" si="36"/>
        <v>1995</v>
      </c>
      <c r="D1643" s="5">
        <f t="shared" si="37"/>
        <v>6</v>
      </c>
      <c r="E1643" s="4" t="s">
        <v>38</v>
      </c>
      <c r="F1643" s="6">
        <v>0</v>
      </c>
    </row>
    <row r="1644" spans="1:6" x14ac:dyDescent="0.25">
      <c r="A1644" t="s">
        <v>19</v>
      </c>
      <c r="B1644" s="4">
        <v>34863</v>
      </c>
      <c r="C1644" s="5">
        <f t="shared" si="36"/>
        <v>1995</v>
      </c>
      <c r="D1644" s="5">
        <f t="shared" si="37"/>
        <v>6</v>
      </c>
      <c r="E1644" s="4" t="s">
        <v>4</v>
      </c>
      <c r="F1644" s="6">
        <v>0</v>
      </c>
    </row>
    <row r="1645" spans="1:6" x14ac:dyDescent="0.25">
      <c r="A1645" t="s">
        <v>19</v>
      </c>
      <c r="B1645" s="4">
        <v>34863</v>
      </c>
      <c r="C1645" s="5">
        <f t="shared" si="36"/>
        <v>1995</v>
      </c>
      <c r="D1645" s="5">
        <f t="shared" si="37"/>
        <v>6</v>
      </c>
      <c r="E1645" s="4" t="s">
        <v>37</v>
      </c>
      <c r="F1645" s="6">
        <v>300</v>
      </c>
    </row>
    <row r="1646" spans="1:6" x14ac:dyDescent="0.25">
      <c r="A1646" t="s">
        <v>19</v>
      </c>
      <c r="B1646" s="4">
        <v>34865</v>
      </c>
      <c r="C1646" s="5">
        <f t="shared" si="36"/>
        <v>1995</v>
      </c>
      <c r="D1646" s="5">
        <f t="shared" si="37"/>
        <v>6</v>
      </c>
      <c r="E1646" s="4" t="s">
        <v>38</v>
      </c>
      <c r="F1646" s="6">
        <v>700</v>
      </c>
    </row>
    <row r="1647" spans="1:6" x14ac:dyDescent="0.25">
      <c r="A1647" t="s">
        <v>19</v>
      </c>
      <c r="B1647" s="4">
        <v>34865</v>
      </c>
      <c r="C1647" s="5">
        <f t="shared" si="36"/>
        <v>1995</v>
      </c>
      <c r="D1647" s="5">
        <f t="shared" si="37"/>
        <v>6</v>
      </c>
      <c r="E1647" s="4" t="s">
        <v>4</v>
      </c>
      <c r="F1647" s="6">
        <v>100</v>
      </c>
    </row>
    <row r="1648" spans="1:6" x14ac:dyDescent="0.25">
      <c r="A1648" t="s">
        <v>19</v>
      </c>
      <c r="B1648" s="4">
        <v>34865</v>
      </c>
      <c r="C1648" s="5">
        <f t="shared" si="36"/>
        <v>1995</v>
      </c>
      <c r="D1648" s="5">
        <f t="shared" si="37"/>
        <v>6</v>
      </c>
      <c r="E1648" s="4" t="s">
        <v>37</v>
      </c>
      <c r="F1648" s="6">
        <v>4200</v>
      </c>
    </row>
    <row r="1649" spans="1:6" x14ac:dyDescent="0.25">
      <c r="A1649" t="s">
        <v>17</v>
      </c>
      <c r="B1649" s="4">
        <v>34961</v>
      </c>
      <c r="C1649" s="5">
        <f t="shared" si="36"/>
        <v>1995</v>
      </c>
      <c r="D1649" s="5">
        <f t="shared" si="37"/>
        <v>9</v>
      </c>
      <c r="E1649" s="4" t="s">
        <v>38</v>
      </c>
      <c r="F1649" s="6">
        <v>2100</v>
      </c>
    </row>
    <row r="1650" spans="1:6" x14ac:dyDescent="0.25">
      <c r="A1650" t="s">
        <v>17</v>
      </c>
      <c r="B1650" s="4">
        <v>34961</v>
      </c>
      <c r="C1650" s="5">
        <f t="shared" si="36"/>
        <v>1995</v>
      </c>
      <c r="D1650" s="5">
        <f t="shared" si="37"/>
        <v>9</v>
      </c>
      <c r="E1650" s="4" t="s">
        <v>4</v>
      </c>
      <c r="F1650" s="6">
        <v>0</v>
      </c>
    </row>
    <row r="1651" spans="1:6" x14ac:dyDescent="0.25">
      <c r="A1651" t="s">
        <v>17</v>
      </c>
      <c r="B1651" s="4">
        <v>34961</v>
      </c>
      <c r="C1651" s="5">
        <f t="shared" si="36"/>
        <v>1995</v>
      </c>
      <c r="D1651" s="5">
        <f t="shared" si="37"/>
        <v>9</v>
      </c>
      <c r="E1651" s="4" t="s">
        <v>37</v>
      </c>
      <c r="F1651" s="6">
        <v>5900</v>
      </c>
    </row>
    <row r="1652" spans="1:6" x14ac:dyDescent="0.25">
      <c r="A1652" t="s">
        <v>15</v>
      </c>
      <c r="B1652" s="4">
        <v>34962</v>
      </c>
      <c r="C1652" s="5">
        <f t="shared" si="36"/>
        <v>1995</v>
      </c>
      <c r="D1652" s="5">
        <f t="shared" si="37"/>
        <v>9</v>
      </c>
      <c r="E1652" s="4" t="s">
        <v>38</v>
      </c>
      <c r="F1652" s="6">
        <v>4900</v>
      </c>
    </row>
    <row r="1653" spans="1:6" x14ac:dyDescent="0.25">
      <c r="A1653" t="s">
        <v>15</v>
      </c>
      <c r="B1653" s="4">
        <v>34962</v>
      </c>
      <c r="C1653" s="5">
        <f t="shared" si="36"/>
        <v>1995</v>
      </c>
      <c r="D1653" s="5">
        <f t="shared" si="37"/>
        <v>9</v>
      </c>
      <c r="E1653" s="4" t="s">
        <v>4</v>
      </c>
      <c r="F1653" s="6">
        <v>0</v>
      </c>
    </row>
    <row r="1654" spans="1:6" x14ac:dyDescent="0.25">
      <c r="A1654" t="s">
        <v>15</v>
      </c>
      <c r="B1654" s="4">
        <v>34962</v>
      </c>
      <c r="C1654" s="5">
        <f t="shared" si="36"/>
        <v>1995</v>
      </c>
      <c r="D1654" s="5">
        <f t="shared" si="37"/>
        <v>9</v>
      </c>
      <c r="E1654" s="4" t="s">
        <v>37</v>
      </c>
      <c r="F1654" s="6">
        <v>5600</v>
      </c>
    </row>
    <row r="1655" spans="1:6" x14ac:dyDescent="0.25">
      <c r="A1655" t="s">
        <v>15</v>
      </c>
      <c r="B1655" s="4">
        <v>34963</v>
      </c>
      <c r="C1655" s="5">
        <f t="shared" si="36"/>
        <v>1995</v>
      </c>
      <c r="D1655" s="5">
        <f t="shared" si="37"/>
        <v>9</v>
      </c>
      <c r="E1655" s="4" t="s">
        <v>38</v>
      </c>
      <c r="F1655" s="6">
        <v>7600</v>
      </c>
    </row>
    <row r="1656" spans="1:6" x14ac:dyDescent="0.25">
      <c r="A1656" t="s">
        <v>15</v>
      </c>
      <c r="B1656" s="4">
        <v>34963</v>
      </c>
      <c r="C1656" s="5">
        <f t="shared" si="36"/>
        <v>1995</v>
      </c>
      <c r="D1656" s="5">
        <f t="shared" si="37"/>
        <v>9</v>
      </c>
      <c r="E1656" s="4" t="s">
        <v>4</v>
      </c>
      <c r="F1656" s="6">
        <v>0</v>
      </c>
    </row>
    <row r="1657" spans="1:6" x14ac:dyDescent="0.25">
      <c r="A1657" t="s">
        <v>15</v>
      </c>
      <c r="B1657" s="4">
        <v>34963</v>
      </c>
      <c r="C1657" s="5">
        <f t="shared" si="36"/>
        <v>1995</v>
      </c>
      <c r="D1657" s="5">
        <f t="shared" si="37"/>
        <v>9</v>
      </c>
      <c r="E1657" s="4" t="s">
        <v>37</v>
      </c>
      <c r="F1657" s="6">
        <v>9400</v>
      </c>
    </row>
    <row r="1658" spans="1:6" x14ac:dyDescent="0.25">
      <c r="A1658" t="s">
        <v>7</v>
      </c>
      <c r="B1658" s="4">
        <v>34968</v>
      </c>
      <c r="C1658" s="5">
        <f t="shared" si="36"/>
        <v>1995</v>
      </c>
      <c r="D1658" s="5">
        <f t="shared" si="37"/>
        <v>9</v>
      </c>
      <c r="E1658" s="4" t="s">
        <v>38</v>
      </c>
      <c r="F1658" s="6">
        <v>450</v>
      </c>
    </row>
    <row r="1659" spans="1:6" x14ac:dyDescent="0.25">
      <c r="A1659" t="s">
        <v>7</v>
      </c>
      <c r="B1659" s="4">
        <v>34968</v>
      </c>
      <c r="C1659" s="5">
        <f t="shared" si="36"/>
        <v>1995</v>
      </c>
      <c r="D1659" s="5">
        <f t="shared" si="37"/>
        <v>9</v>
      </c>
      <c r="E1659" s="4" t="s">
        <v>4</v>
      </c>
      <c r="F1659" s="6">
        <v>0</v>
      </c>
    </row>
    <row r="1660" spans="1:6" x14ac:dyDescent="0.25">
      <c r="A1660" t="s">
        <v>7</v>
      </c>
      <c r="B1660" s="4">
        <v>34968</v>
      </c>
      <c r="C1660" s="5">
        <f t="shared" si="36"/>
        <v>1995</v>
      </c>
      <c r="D1660" s="5">
        <f t="shared" si="37"/>
        <v>9</v>
      </c>
      <c r="E1660" s="4" t="s">
        <v>37</v>
      </c>
      <c r="F1660" s="6">
        <v>4200</v>
      </c>
    </row>
    <row r="1661" spans="1:6" x14ac:dyDescent="0.25">
      <c r="A1661" t="s">
        <v>7</v>
      </c>
      <c r="B1661" s="4">
        <v>34969</v>
      </c>
      <c r="C1661" s="5">
        <f t="shared" si="36"/>
        <v>1995</v>
      </c>
      <c r="D1661" s="5">
        <f t="shared" si="37"/>
        <v>9</v>
      </c>
      <c r="E1661" s="4" t="s">
        <v>38</v>
      </c>
      <c r="F1661" s="6">
        <v>13250</v>
      </c>
    </row>
    <row r="1662" spans="1:6" x14ac:dyDescent="0.25">
      <c r="A1662" t="s">
        <v>7</v>
      </c>
      <c r="B1662" s="4">
        <v>34969</v>
      </c>
      <c r="C1662" s="5">
        <f t="shared" si="36"/>
        <v>1995</v>
      </c>
      <c r="D1662" s="5">
        <f t="shared" si="37"/>
        <v>9</v>
      </c>
      <c r="E1662" s="4" t="s">
        <v>4</v>
      </c>
      <c r="F1662" s="6">
        <v>0</v>
      </c>
    </row>
    <row r="1663" spans="1:6" x14ac:dyDescent="0.25">
      <c r="A1663" t="s">
        <v>7</v>
      </c>
      <c r="B1663" s="4">
        <v>34969</v>
      </c>
      <c r="C1663" s="5">
        <f t="shared" si="36"/>
        <v>1995</v>
      </c>
      <c r="D1663" s="5">
        <f t="shared" si="37"/>
        <v>9</v>
      </c>
      <c r="E1663" s="4" t="s">
        <v>37</v>
      </c>
      <c r="F1663" s="6">
        <v>3200</v>
      </c>
    </row>
    <row r="1664" spans="1:6" x14ac:dyDescent="0.25">
      <c r="A1664" t="s">
        <v>5</v>
      </c>
      <c r="B1664" s="4">
        <v>34970</v>
      </c>
      <c r="C1664" s="5">
        <f t="shared" si="36"/>
        <v>1995</v>
      </c>
      <c r="D1664" s="5">
        <f t="shared" si="37"/>
        <v>9</v>
      </c>
      <c r="E1664" s="4" t="s">
        <v>38</v>
      </c>
      <c r="F1664" s="6">
        <v>200</v>
      </c>
    </row>
    <row r="1665" spans="1:6" x14ac:dyDescent="0.25">
      <c r="A1665" t="s">
        <v>5</v>
      </c>
      <c r="B1665" s="4">
        <v>34970</v>
      </c>
      <c r="C1665" s="5">
        <f t="shared" si="36"/>
        <v>1995</v>
      </c>
      <c r="D1665" s="5">
        <f t="shared" si="37"/>
        <v>9</v>
      </c>
      <c r="E1665" s="4" t="s">
        <v>4</v>
      </c>
      <c r="F1665" s="6">
        <v>0</v>
      </c>
    </row>
    <row r="1666" spans="1:6" x14ac:dyDescent="0.25">
      <c r="A1666" t="s">
        <v>5</v>
      </c>
      <c r="B1666" s="4">
        <v>34970</v>
      </c>
      <c r="C1666" s="5">
        <f t="shared" si="36"/>
        <v>1995</v>
      </c>
      <c r="D1666" s="5">
        <f t="shared" si="37"/>
        <v>9</v>
      </c>
      <c r="E1666" s="4" t="s">
        <v>37</v>
      </c>
      <c r="F1666" s="6">
        <v>5200</v>
      </c>
    </row>
    <row r="1667" spans="1:6" x14ac:dyDescent="0.25">
      <c r="A1667" t="s">
        <v>16</v>
      </c>
      <c r="B1667" s="4">
        <v>34976</v>
      </c>
      <c r="C1667" s="5">
        <f t="shared" ref="C1667:C1730" si="38">YEAR(B1667)</f>
        <v>1995</v>
      </c>
      <c r="D1667" s="5">
        <f t="shared" ref="D1667:D1730" si="39">MONTH(B1667)</f>
        <v>10</v>
      </c>
      <c r="E1667" s="4" t="s">
        <v>38</v>
      </c>
      <c r="F1667" s="6">
        <v>7200</v>
      </c>
    </row>
    <row r="1668" spans="1:6" x14ac:dyDescent="0.25">
      <c r="A1668" t="s">
        <v>16</v>
      </c>
      <c r="B1668" s="4">
        <v>34976</v>
      </c>
      <c r="C1668" s="5">
        <f t="shared" si="38"/>
        <v>1995</v>
      </c>
      <c r="D1668" s="5">
        <f t="shared" si="39"/>
        <v>10</v>
      </c>
      <c r="E1668" s="4" t="s">
        <v>4</v>
      </c>
      <c r="F1668" s="6">
        <v>0</v>
      </c>
    </row>
    <row r="1669" spans="1:6" x14ac:dyDescent="0.25">
      <c r="A1669" t="s">
        <v>16</v>
      </c>
      <c r="B1669" s="4">
        <v>34976</v>
      </c>
      <c r="C1669" s="5">
        <f t="shared" si="38"/>
        <v>1995</v>
      </c>
      <c r="D1669" s="5">
        <f t="shared" si="39"/>
        <v>10</v>
      </c>
      <c r="E1669" s="4" t="s">
        <v>37</v>
      </c>
      <c r="F1669" s="6">
        <v>4000</v>
      </c>
    </row>
    <row r="1670" spans="1:6" x14ac:dyDescent="0.25">
      <c r="A1670" t="s">
        <v>5</v>
      </c>
      <c r="B1670" s="4">
        <v>34977</v>
      </c>
      <c r="C1670" s="5">
        <f t="shared" si="38"/>
        <v>1995</v>
      </c>
      <c r="D1670" s="5">
        <f t="shared" si="39"/>
        <v>10</v>
      </c>
      <c r="E1670" s="4" t="s">
        <v>38</v>
      </c>
      <c r="F1670" s="6">
        <v>200</v>
      </c>
    </row>
    <row r="1671" spans="1:6" x14ac:dyDescent="0.25">
      <c r="A1671" t="s">
        <v>5</v>
      </c>
      <c r="B1671" s="4">
        <v>34977</v>
      </c>
      <c r="C1671" s="5">
        <f t="shared" si="38"/>
        <v>1995</v>
      </c>
      <c r="D1671" s="5">
        <f t="shared" si="39"/>
        <v>10</v>
      </c>
      <c r="E1671" s="4" t="s">
        <v>4</v>
      </c>
      <c r="F1671" s="6">
        <v>0</v>
      </c>
    </row>
    <row r="1672" spans="1:6" x14ac:dyDescent="0.25">
      <c r="A1672" t="s">
        <v>5</v>
      </c>
      <c r="B1672" s="4">
        <v>34977</v>
      </c>
      <c r="C1672" s="5">
        <f t="shared" si="38"/>
        <v>1995</v>
      </c>
      <c r="D1672" s="5">
        <f t="shared" si="39"/>
        <v>10</v>
      </c>
      <c r="E1672" s="4" t="s">
        <v>37</v>
      </c>
      <c r="F1672" s="6">
        <v>300</v>
      </c>
    </row>
    <row r="1673" spans="1:6" x14ac:dyDescent="0.25">
      <c r="A1673" t="s">
        <v>11</v>
      </c>
      <c r="B1673" s="4">
        <v>34995</v>
      </c>
      <c r="C1673" s="5">
        <f t="shared" si="38"/>
        <v>1995</v>
      </c>
      <c r="D1673" s="5">
        <f t="shared" si="39"/>
        <v>10</v>
      </c>
      <c r="E1673" s="4" t="s">
        <v>38</v>
      </c>
      <c r="F1673" s="6">
        <v>0</v>
      </c>
    </row>
    <row r="1674" spans="1:6" x14ac:dyDescent="0.25">
      <c r="A1674" t="s">
        <v>11</v>
      </c>
      <c r="B1674" s="4">
        <v>34995</v>
      </c>
      <c r="C1674" s="5">
        <f t="shared" si="38"/>
        <v>1995</v>
      </c>
      <c r="D1674" s="5">
        <f t="shared" si="39"/>
        <v>10</v>
      </c>
      <c r="E1674" s="4" t="s">
        <v>4</v>
      </c>
      <c r="F1674" s="6">
        <v>0</v>
      </c>
    </row>
    <row r="1675" spans="1:6" x14ac:dyDescent="0.25">
      <c r="A1675" t="s">
        <v>11</v>
      </c>
      <c r="B1675" s="4">
        <v>34995</v>
      </c>
      <c r="C1675" s="5">
        <f t="shared" si="38"/>
        <v>1995</v>
      </c>
      <c r="D1675" s="5">
        <f t="shared" si="39"/>
        <v>10</v>
      </c>
      <c r="E1675" s="4" t="s">
        <v>37</v>
      </c>
      <c r="F1675" s="6">
        <v>5200</v>
      </c>
    </row>
    <row r="1676" spans="1:6" x14ac:dyDescent="0.25">
      <c r="A1676" t="s">
        <v>11</v>
      </c>
      <c r="B1676" s="4">
        <v>34996</v>
      </c>
      <c r="C1676" s="5">
        <f t="shared" si="38"/>
        <v>1995</v>
      </c>
      <c r="D1676" s="5">
        <f t="shared" si="39"/>
        <v>10</v>
      </c>
      <c r="E1676" s="4" t="s">
        <v>38</v>
      </c>
      <c r="F1676" s="6">
        <v>0</v>
      </c>
    </row>
    <row r="1677" spans="1:6" x14ac:dyDescent="0.25">
      <c r="A1677" t="s">
        <v>16</v>
      </c>
      <c r="B1677" s="4">
        <v>34996</v>
      </c>
      <c r="C1677" s="5">
        <f t="shared" si="38"/>
        <v>1995</v>
      </c>
      <c r="D1677" s="5">
        <f t="shared" si="39"/>
        <v>10</v>
      </c>
      <c r="E1677" s="4" t="s">
        <v>38</v>
      </c>
      <c r="F1677" s="6">
        <v>9900</v>
      </c>
    </row>
    <row r="1678" spans="1:6" x14ac:dyDescent="0.25">
      <c r="A1678" t="s">
        <v>11</v>
      </c>
      <c r="B1678" s="4">
        <v>34996</v>
      </c>
      <c r="C1678" s="5">
        <f t="shared" si="38"/>
        <v>1995</v>
      </c>
      <c r="D1678" s="5">
        <f t="shared" si="39"/>
        <v>10</v>
      </c>
      <c r="E1678" s="4" t="s">
        <v>4</v>
      </c>
      <c r="F1678" s="6">
        <v>0</v>
      </c>
    </row>
    <row r="1679" spans="1:6" x14ac:dyDescent="0.25">
      <c r="A1679" t="s">
        <v>16</v>
      </c>
      <c r="B1679" s="4">
        <v>34996</v>
      </c>
      <c r="C1679" s="5">
        <f t="shared" si="38"/>
        <v>1995</v>
      </c>
      <c r="D1679" s="5">
        <f t="shared" si="39"/>
        <v>10</v>
      </c>
      <c r="E1679" s="4" t="s">
        <v>4</v>
      </c>
      <c r="F1679" s="6">
        <v>0</v>
      </c>
    </row>
    <row r="1680" spans="1:6" x14ac:dyDescent="0.25">
      <c r="A1680" t="s">
        <v>11</v>
      </c>
      <c r="B1680" s="4">
        <v>34996</v>
      </c>
      <c r="C1680" s="5">
        <f t="shared" si="38"/>
        <v>1995</v>
      </c>
      <c r="D1680" s="5">
        <f t="shared" si="39"/>
        <v>10</v>
      </c>
      <c r="E1680" s="4" t="s">
        <v>37</v>
      </c>
      <c r="F1680" s="6">
        <v>21800</v>
      </c>
    </row>
    <row r="1681" spans="1:6" x14ac:dyDescent="0.25">
      <c r="A1681" t="s">
        <v>16</v>
      </c>
      <c r="B1681" s="4">
        <v>34996</v>
      </c>
      <c r="C1681" s="5">
        <f t="shared" si="38"/>
        <v>1995</v>
      </c>
      <c r="D1681" s="5">
        <f t="shared" si="39"/>
        <v>10</v>
      </c>
      <c r="E1681" s="4" t="s">
        <v>37</v>
      </c>
      <c r="F1681" s="6">
        <v>5400</v>
      </c>
    </row>
    <row r="1682" spans="1:6" x14ac:dyDescent="0.25">
      <c r="A1682" t="s">
        <v>16</v>
      </c>
      <c r="B1682" s="4">
        <v>34997</v>
      </c>
      <c r="C1682" s="5">
        <f t="shared" si="38"/>
        <v>1995</v>
      </c>
      <c r="D1682" s="5">
        <f t="shared" si="39"/>
        <v>10</v>
      </c>
      <c r="E1682" s="4" t="s">
        <v>38</v>
      </c>
      <c r="F1682" s="6">
        <v>14300</v>
      </c>
    </row>
    <row r="1683" spans="1:6" x14ac:dyDescent="0.25">
      <c r="A1683" t="s">
        <v>16</v>
      </c>
      <c r="B1683" s="4">
        <v>34997</v>
      </c>
      <c r="C1683" s="5">
        <f t="shared" si="38"/>
        <v>1995</v>
      </c>
      <c r="D1683" s="5">
        <f t="shared" si="39"/>
        <v>10</v>
      </c>
      <c r="E1683" s="4" t="s">
        <v>4</v>
      </c>
      <c r="F1683" s="6">
        <v>0</v>
      </c>
    </row>
    <row r="1684" spans="1:6" x14ac:dyDescent="0.25">
      <c r="A1684" t="s">
        <v>16</v>
      </c>
      <c r="B1684" s="4">
        <v>34997</v>
      </c>
      <c r="C1684" s="5">
        <f t="shared" si="38"/>
        <v>1995</v>
      </c>
      <c r="D1684" s="5">
        <f t="shared" si="39"/>
        <v>10</v>
      </c>
      <c r="E1684" s="4" t="s">
        <v>37</v>
      </c>
      <c r="F1684" s="6">
        <v>25540</v>
      </c>
    </row>
    <row r="1685" spans="1:6" x14ac:dyDescent="0.25">
      <c r="A1685" t="s">
        <v>9</v>
      </c>
      <c r="B1685" s="4">
        <v>35002</v>
      </c>
      <c r="C1685" s="5">
        <f t="shared" si="38"/>
        <v>1995</v>
      </c>
      <c r="D1685" s="5">
        <f t="shared" si="39"/>
        <v>10</v>
      </c>
      <c r="E1685" s="4" t="s">
        <v>38</v>
      </c>
      <c r="F1685" s="6">
        <v>0</v>
      </c>
    </row>
    <row r="1686" spans="1:6" x14ac:dyDescent="0.25">
      <c r="A1686" t="s">
        <v>9</v>
      </c>
      <c r="B1686" s="4">
        <v>35002</v>
      </c>
      <c r="C1686" s="5">
        <f t="shared" si="38"/>
        <v>1995</v>
      </c>
      <c r="D1686" s="5">
        <f t="shared" si="39"/>
        <v>10</v>
      </c>
      <c r="E1686" s="4" t="s">
        <v>4</v>
      </c>
      <c r="F1686" s="6">
        <v>0</v>
      </c>
    </row>
    <row r="1687" spans="1:6" x14ac:dyDescent="0.25">
      <c r="A1687" t="s">
        <v>9</v>
      </c>
      <c r="B1687" s="4">
        <v>35002</v>
      </c>
      <c r="C1687" s="5">
        <f t="shared" si="38"/>
        <v>1995</v>
      </c>
      <c r="D1687" s="5">
        <f t="shared" si="39"/>
        <v>10</v>
      </c>
      <c r="E1687" s="4" t="s">
        <v>37</v>
      </c>
      <c r="F1687" s="6">
        <v>1900</v>
      </c>
    </row>
    <row r="1688" spans="1:6" x14ac:dyDescent="0.25">
      <c r="A1688" t="s">
        <v>11</v>
      </c>
      <c r="B1688" s="4">
        <v>35003</v>
      </c>
      <c r="C1688" s="5">
        <f t="shared" si="38"/>
        <v>1995</v>
      </c>
      <c r="D1688" s="5">
        <f t="shared" si="39"/>
        <v>10</v>
      </c>
      <c r="E1688" s="4" t="s">
        <v>38</v>
      </c>
      <c r="F1688" s="6">
        <v>0</v>
      </c>
    </row>
    <row r="1689" spans="1:6" x14ac:dyDescent="0.25">
      <c r="A1689" t="s">
        <v>11</v>
      </c>
      <c r="B1689" s="4">
        <v>35003</v>
      </c>
      <c r="C1689" s="5">
        <f t="shared" si="38"/>
        <v>1995</v>
      </c>
      <c r="D1689" s="5">
        <f t="shared" si="39"/>
        <v>10</v>
      </c>
      <c r="E1689" s="4" t="s">
        <v>4</v>
      </c>
      <c r="F1689" s="6">
        <v>0</v>
      </c>
    </row>
    <row r="1690" spans="1:6" x14ac:dyDescent="0.25">
      <c r="A1690" t="s">
        <v>11</v>
      </c>
      <c r="B1690" s="4">
        <v>35003</v>
      </c>
      <c r="C1690" s="5">
        <f t="shared" si="38"/>
        <v>1995</v>
      </c>
      <c r="D1690" s="5">
        <f t="shared" si="39"/>
        <v>10</v>
      </c>
      <c r="E1690" s="4" t="s">
        <v>37</v>
      </c>
      <c r="F1690" s="6">
        <v>8500</v>
      </c>
    </row>
    <row r="1691" spans="1:6" x14ac:dyDescent="0.25">
      <c r="A1691" t="s">
        <v>7</v>
      </c>
      <c r="B1691" s="4">
        <v>35004</v>
      </c>
      <c r="C1691" s="5">
        <f t="shared" si="38"/>
        <v>1995</v>
      </c>
      <c r="D1691" s="5">
        <f t="shared" si="39"/>
        <v>11</v>
      </c>
      <c r="E1691" s="4" t="s">
        <v>38</v>
      </c>
      <c r="F1691" s="6">
        <v>2630</v>
      </c>
    </row>
    <row r="1692" spans="1:6" x14ac:dyDescent="0.25">
      <c r="A1692" t="s">
        <v>7</v>
      </c>
      <c r="B1692" s="4">
        <v>35004</v>
      </c>
      <c r="C1692" s="5">
        <f t="shared" si="38"/>
        <v>1995</v>
      </c>
      <c r="D1692" s="5">
        <f t="shared" si="39"/>
        <v>11</v>
      </c>
      <c r="E1692" s="4" t="s">
        <v>4</v>
      </c>
      <c r="F1692" s="6">
        <v>0</v>
      </c>
    </row>
    <row r="1693" spans="1:6" x14ac:dyDescent="0.25">
      <c r="A1693" t="s">
        <v>7</v>
      </c>
      <c r="B1693" s="4">
        <v>35004</v>
      </c>
      <c r="C1693" s="5">
        <f t="shared" si="38"/>
        <v>1995</v>
      </c>
      <c r="D1693" s="5">
        <f t="shared" si="39"/>
        <v>11</v>
      </c>
      <c r="E1693" s="4" t="s">
        <v>37</v>
      </c>
      <c r="F1693" s="6">
        <v>9600</v>
      </c>
    </row>
    <row r="1694" spans="1:6" x14ac:dyDescent="0.25">
      <c r="A1694" t="s">
        <v>16</v>
      </c>
      <c r="B1694" s="4">
        <v>35006</v>
      </c>
      <c r="C1694" s="5">
        <f t="shared" si="38"/>
        <v>1995</v>
      </c>
      <c r="D1694" s="5">
        <f t="shared" si="39"/>
        <v>11</v>
      </c>
      <c r="E1694" s="4" t="s">
        <v>38</v>
      </c>
      <c r="F1694" s="6">
        <v>1300</v>
      </c>
    </row>
    <row r="1695" spans="1:6" x14ac:dyDescent="0.25">
      <c r="A1695" t="s">
        <v>16</v>
      </c>
      <c r="B1695" s="4">
        <v>35006</v>
      </c>
      <c r="C1695" s="5">
        <f t="shared" si="38"/>
        <v>1995</v>
      </c>
      <c r="D1695" s="5">
        <f t="shared" si="39"/>
        <v>11</v>
      </c>
      <c r="E1695" s="4" t="s">
        <v>4</v>
      </c>
      <c r="F1695" s="6">
        <v>0</v>
      </c>
    </row>
    <row r="1696" spans="1:6" x14ac:dyDescent="0.25">
      <c r="A1696" t="s">
        <v>16</v>
      </c>
      <c r="B1696" s="4">
        <v>35006</v>
      </c>
      <c r="C1696" s="5">
        <f t="shared" si="38"/>
        <v>1995</v>
      </c>
      <c r="D1696" s="5">
        <f t="shared" si="39"/>
        <v>11</v>
      </c>
      <c r="E1696" s="4" t="s">
        <v>37</v>
      </c>
      <c r="F1696" s="6">
        <v>300</v>
      </c>
    </row>
    <row r="1697" spans="1:6" x14ac:dyDescent="0.25">
      <c r="A1697" t="s">
        <v>14</v>
      </c>
      <c r="B1697" s="4">
        <v>35150</v>
      </c>
      <c r="C1697" s="5">
        <f t="shared" si="38"/>
        <v>1996</v>
      </c>
      <c r="D1697" s="5">
        <f t="shared" si="39"/>
        <v>3</v>
      </c>
      <c r="E1697" s="4" t="s">
        <v>38</v>
      </c>
      <c r="F1697" s="6">
        <v>0</v>
      </c>
    </row>
    <row r="1698" spans="1:6" x14ac:dyDescent="0.25">
      <c r="A1698" t="s">
        <v>14</v>
      </c>
      <c r="B1698" s="4">
        <v>35150</v>
      </c>
      <c r="C1698" s="5">
        <f t="shared" si="38"/>
        <v>1996</v>
      </c>
      <c r="D1698" s="5">
        <f t="shared" si="39"/>
        <v>3</v>
      </c>
      <c r="E1698" s="4" t="s">
        <v>4</v>
      </c>
      <c r="F1698" s="6">
        <v>50</v>
      </c>
    </row>
    <row r="1699" spans="1:6" x14ac:dyDescent="0.25">
      <c r="A1699" t="s">
        <v>14</v>
      </c>
      <c r="B1699" s="4">
        <v>35150</v>
      </c>
      <c r="C1699" s="5">
        <f t="shared" si="38"/>
        <v>1996</v>
      </c>
      <c r="D1699" s="5">
        <f t="shared" si="39"/>
        <v>3</v>
      </c>
      <c r="E1699" s="4" t="s">
        <v>37</v>
      </c>
      <c r="F1699" s="6">
        <v>3500</v>
      </c>
    </row>
    <row r="1700" spans="1:6" x14ac:dyDescent="0.25">
      <c r="A1700" t="s">
        <v>17</v>
      </c>
      <c r="B1700" s="4">
        <v>35163</v>
      </c>
      <c r="C1700" s="5">
        <f t="shared" si="38"/>
        <v>1996</v>
      </c>
      <c r="D1700" s="5">
        <f t="shared" si="39"/>
        <v>4</v>
      </c>
      <c r="E1700" s="4" t="s">
        <v>38</v>
      </c>
      <c r="F1700" s="6">
        <v>19200</v>
      </c>
    </row>
    <row r="1701" spans="1:6" x14ac:dyDescent="0.25">
      <c r="A1701" t="s">
        <v>17</v>
      </c>
      <c r="B1701" s="4">
        <v>35163</v>
      </c>
      <c r="C1701" s="5">
        <f t="shared" si="38"/>
        <v>1996</v>
      </c>
      <c r="D1701" s="5">
        <f t="shared" si="39"/>
        <v>4</v>
      </c>
      <c r="E1701" s="4" t="s">
        <v>4</v>
      </c>
      <c r="F1701" s="6">
        <v>0</v>
      </c>
    </row>
    <row r="1702" spans="1:6" x14ac:dyDescent="0.25">
      <c r="A1702" t="s">
        <v>17</v>
      </c>
      <c r="B1702" s="4">
        <v>35163</v>
      </c>
      <c r="C1702" s="5">
        <f t="shared" si="38"/>
        <v>1996</v>
      </c>
      <c r="D1702" s="5">
        <f t="shared" si="39"/>
        <v>4</v>
      </c>
      <c r="E1702" s="4" t="s">
        <v>37</v>
      </c>
      <c r="F1702" s="6">
        <v>12700</v>
      </c>
    </row>
    <row r="1703" spans="1:6" x14ac:dyDescent="0.25">
      <c r="A1703" t="s">
        <v>17</v>
      </c>
      <c r="B1703" s="4">
        <v>35164</v>
      </c>
      <c r="C1703" s="5">
        <f t="shared" si="38"/>
        <v>1996</v>
      </c>
      <c r="D1703" s="5">
        <f t="shared" si="39"/>
        <v>4</v>
      </c>
      <c r="E1703" s="4" t="s">
        <v>38</v>
      </c>
      <c r="F1703" s="6">
        <v>11050</v>
      </c>
    </row>
    <row r="1704" spans="1:6" x14ac:dyDescent="0.25">
      <c r="A1704" t="s">
        <v>17</v>
      </c>
      <c r="B1704" s="4">
        <v>35164</v>
      </c>
      <c r="C1704" s="5">
        <f t="shared" si="38"/>
        <v>1996</v>
      </c>
      <c r="D1704" s="5">
        <f t="shared" si="39"/>
        <v>4</v>
      </c>
      <c r="E1704" s="4" t="s">
        <v>4</v>
      </c>
      <c r="F1704" s="6">
        <v>0</v>
      </c>
    </row>
    <row r="1705" spans="1:6" x14ac:dyDescent="0.25">
      <c r="A1705" t="s">
        <v>17</v>
      </c>
      <c r="B1705" s="4">
        <v>35164</v>
      </c>
      <c r="C1705" s="5">
        <f t="shared" si="38"/>
        <v>1996</v>
      </c>
      <c r="D1705" s="5">
        <f t="shared" si="39"/>
        <v>4</v>
      </c>
      <c r="E1705" s="4" t="s">
        <v>37</v>
      </c>
      <c r="F1705" s="6">
        <v>8500</v>
      </c>
    </row>
    <row r="1706" spans="1:6" x14ac:dyDescent="0.25">
      <c r="A1706" t="s">
        <v>14</v>
      </c>
      <c r="B1706" s="4">
        <v>35165</v>
      </c>
      <c r="C1706" s="5">
        <f t="shared" si="38"/>
        <v>1996</v>
      </c>
      <c r="D1706" s="5">
        <f t="shared" si="39"/>
        <v>4</v>
      </c>
      <c r="E1706" s="4" t="s">
        <v>38</v>
      </c>
      <c r="F1706" s="6">
        <v>44000</v>
      </c>
    </row>
    <row r="1707" spans="1:6" x14ac:dyDescent="0.25">
      <c r="A1707" t="s">
        <v>14</v>
      </c>
      <c r="B1707" s="4">
        <v>35165</v>
      </c>
      <c r="C1707" s="5">
        <f t="shared" si="38"/>
        <v>1996</v>
      </c>
      <c r="D1707" s="5">
        <f t="shared" si="39"/>
        <v>4</v>
      </c>
      <c r="E1707" s="4" t="s">
        <v>4</v>
      </c>
      <c r="F1707" s="6">
        <v>500</v>
      </c>
    </row>
    <row r="1708" spans="1:6" x14ac:dyDescent="0.25">
      <c r="A1708" t="s">
        <v>14</v>
      </c>
      <c r="B1708" s="4">
        <v>35165</v>
      </c>
      <c r="C1708" s="5">
        <f t="shared" si="38"/>
        <v>1996</v>
      </c>
      <c r="D1708" s="5">
        <f t="shared" si="39"/>
        <v>4</v>
      </c>
      <c r="E1708" s="4" t="s">
        <v>37</v>
      </c>
      <c r="F1708" s="6">
        <v>4500</v>
      </c>
    </row>
    <row r="1709" spans="1:6" x14ac:dyDescent="0.25">
      <c r="A1709" t="s">
        <v>12</v>
      </c>
      <c r="B1709" s="4">
        <v>35175</v>
      </c>
      <c r="C1709" s="5">
        <f t="shared" si="38"/>
        <v>1996</v>
      </c>
      <c r="D1709" s="5">
        <f t="shared" si="39"/>
        <v>4</v>
      </c>
      <c r="E1709" s="4" t="s">
        <v>38</v>
      </c>
      <c r="F1709" s="6">
        <v>1400</v>
      </c>
    </row>
    <row r="1710" spans="1:6" x14ac:dyDescent="0.25">
      <c r="A1710" t="s">
        <v>12</v>
      </c>
      <c r="B1710" s="4">
        <v>35175</v>
      </c>
      <c r="C1710" s="5">
        <f t="shared" si="38"/>
        <v>1996</v>
      </c>
      <c r="D1710" s="5">
        <f t="shared" si="39"/>
        <v>4</v>
      </c>
      <c r="E1710" s="4" t="s">
        <v>4</v>
      </c>
      <c r="F1710" s="6">
        <v>0</v>
      </c>
    </row>
    <row r="1711" spans="1:6" x14ac:dyDescent="0.25">
      <c r="A1711" t="s">
        <v>12</v>
      </c>
      <c r="B1711" s="4">
        <v>35175</v>
      </c>
      <c r="C1711" s="5">
        <f t="shared" si="38"/>
        <v>1996</v>
      </c>
      <c r="D1711" s="5">
        <f t="shared" si="39"/>
        <v>4</v>
      </c>
      <c r="E1711" s="4" t="s">
        <v>37</v>
      </c>
      <c r="F1711" s="6">
        <v>1500</v>
      </c>
    </row>
    <row r="1712" spans="1:6" x14ac:dyDescent="0.25">
      <c r="A1712" t="s">
        <v>12</v>
      </c>
      <c r="B1712" s="4">
        <v>35176</v>
      </c>
      <c r="C1712" s="5">
        <f t="shared" si="38"/>
        <v>1996</v>
      </c>
      <c r="D1712" s="5">
        <f t="shared" si="39"/>
        <v>4</v>
      </c>
      <c r="E1712" s="4" t="s">
        <v>38</v>
      </c>
      <c r="F1712" s="6">
        <v>0</v>
      </c>
    </row>
    <row r="1713" spans="1:6" x14ac:dyDescent="0.25">
      <c r="A1713" t="s">
        <v>12</v>
      </c>
      <c r="B1713" s="4">
        <v>35176</v>
      </c>
      <c r="C1713" s="5">
        <f t="shared" si="38"/>
        <v>1996</v>
      </c>
      <c r="D1713" s="5">
        <f t="shared" si="39"/>
        <v>4</v>
      </c>
      <c r="E1713" s="4" t="s">
        <v>4</v>
      </c>
      <c r="F1713" s="6">
        <v>0</v>
      </c>
    </row>
    <row r="1714" spans="1:6" x14ac:dyDescent="0.25">
      <c r="A1714" t="s">
        <v>12</v>
      </c>
      <c r="B1714" s="4">
        <v>35176</v>
      </c>
      <c r="C1714" s="5">
        <f t="shared" si="38"/>
        <v>1996</v>
      </c>
      <c r="D1714" s="5">
        <f t="shared" si="39"/>
        <v>4</v>
      </c>
      <c r="E1714" s="4" t="s">
        <v>37</v>
      </c>
      <c r="F1714" s="6">
        <v>0</v>
      </c>
    </row>
    <row r="1715" spans="1:6" x14ac:dyDescent="0.25">
      <c r="A1715" t="s">
        <v>19</v>
      </c>
      <c r="B1715" s="4">
        <v>35179</v>
      </c>
      <c r="C1715" s="5">
        <f t="shared" si="38"/>
        <v>1996</v>
      </c>
      <c r="D1715" s="5">
        <f t="shared" si="39"/>
        <v>4</v>
      </c>
      <c r="E1715" s="4" t="s">
        <v>38</v>
      </c>
      <c r="F1715" s="6">
        <v>0</v>
      </c>
    </row>
    <row r="1716" spans="1:6" x14ac:dyDescent="0.25">
      <c r="A1716" t="s">
        <v>19</v>
      </c>
      <c r="B1716" s="4">
        <v>35179</v>
      </c>
      <c r="C1716" s="5">
        <f t="shared" si="38"/>
        <v>1996</v>
      </c>
      <c r="D1716" s="5">
        <f t="shared" si="39"/>
        <v>4</v>
      </c>
      <c r="E1716" s="4" t="s">
        <v>4</v>
      </c>
      <c r="F1716" s="6">
        <v>200</v>
      </c>
    </row>
    <row r="1717" spans="1:6" x14ac:dyDescent="0.25">
      <c r="A1717" t="s">
        <v>19</v>
      </c>
      <c r="B1717" s="4">
        <v>35179</v>
      </c>
      <c r="C1717" s="5">
        <f t="shared" si="38"/>
        <v>1996</v>
      </c>
      <c r="D1717" s="5">
        <f t="shared" si="39"/>
        <v>4</v>
      </c>
      <c r="E1717" s="4" t="s">
        <v>37</v>
      </c>
      <c r="F1717" s="6">
        <v>6500</v>
      </c>
    </row>
    <row r="1718" spans="1:6" x14ac:dyDescent="0.25">
      <c r="A1718" t="s">
        <v>21</v>
      </c>
      <c r="B1718" s="4">
        <v>35180</v>
      </c>
      <c r="C1718" s="5">
        <f t="shared" si="38"/>
        <v>1996</v>
      </c>
      <c r="D1718" s="5">
        <f t="shared" si="39"/>
        <v>4</v>
      </c>
      <c r="E1718" s="4" t="s">
        <v>38</v>
      </c>
      <c r="F1718" s="6">
        <v>1600</v>
      </c>
    </row>
    <row r="1719" spans="1:6" x14ac:dyDescent="0.25">
      <c r="A1719" t="s">
        <v>21</v>
      </c>
      <c r="B1719" s="4">
        <v>35180</v>
      </c>
      <c r="C1719" s="5">
        <f t="shared" si="38"/>
        <v>1996</v>
      </c>
      <c r="D1719" s="5">
        <f t="shared" si="39"/>
        <v>4</v>
      </c>
      <c r="E1719" s="4" t="s">
        <v>4</v>
      </c>
      <c r="F1719" s="6">
        <v>500</v>
      </c>
    </row>
    <row r="1720" spans="1:6" x14ac:dyDescent="0.25">
      <c r="A1720" t="s">
        <v>21</v>
      </c>
      <c r="B1720" s="4">
        <v>35180</v>
      </c>
      <c r="C1720" s="5">
        <f t="shared" si="38"/>
        <v>1996</v>
      </c>
      <c r="D1720" s="5">
        <f t="shared" si="39"/>
        <v>4</v>
      </c>
      <c r="E1720" s="4" t="s">
        <v>37</v>
      </c>
      <c r="F1720" s="6">
        <v>3600</v>
      </c>
    </row>
    <row r="1721" spans="1:6" x14ac:dyDescent="0.25">
      <c r="A1721" t="s">
        <v>21</v>
      </c>
      <c r="B1721" s="4">
        <v>35181</v>
      </c>
      <c r="C1721" s="5">
        <f t="shared" si="38"/>
        <v>1996</v>
      </c>
      <c r="D1721" s="5">
        <f t="shared" si="39"/>
        <v>4</v>
      </c>
      <c r="E1721" s="4" t="s">
        <v>38</v>
      </c>
      <c r="F1721" s="6">
        <v>2400</v>
      </c>
    </row>
    <row r="1722" spans="1:6" x14ac:dyDescent="0.25">
      <c r="A1722" t="s">
        <v>21</v>
      </c>
      <c r="B1722" s="4">
        <v>35181</v>
      </c>
      <c r="C1722" s="5">
        <f t="shared" si="38"/>
        <v>1996</v>
      </c>
      <c r="D1722" s="5">
        <f t="shared" si="39"/>
        <v>4</v>
      </c>
      <c r="E1722" s="4" t="s">
        <v>4</v>
      </c>
      <c r="F1722" s="6">
        <v>3100</v>
      </c>
    </row>
    <row r="1723" spans="1:6" x14ac:dyDescent="0.25">
      <c r="A1723" t="s">
        <v>21</v>
      </c>
      <c r="B1723" s="4">
        <v>35181</v>
      </c>
      <c r="C1723" s="5">
        <f t="shared" si="38"/>
        <v>1996</v>
      </c>
      <c r="D1723" s="5">
        <f t="shared" si="39"/>
        <v>4</v>
      </c>
      <c r="E1723" s="4" t="s">
        <v>37</v>
      </c>
      <c r="F1723" s="6">
        <v>5600</v>
      </c>
    </row>
    <row r="1724" spans="1:6" x14ac:dyDescent="0.25">
      <c r="A1724" t="s">
        <v>17</v>
      </c>
      <c r="B1724" s="4">
        <v>35184</v>
      </c>
      <c r="C1724" s="5">
        <f t="shared" si="38"/>
        <v>1996</v>
      </c>
      <c r="D1724" s="5">
        <f t="shared" si="39"/>
        <v>4</v>
      </c>
      <c r="E1724" s="4" t="s">
        <v>38</v>
      </c>
      <c r="F1724" s="6">
        <v>12900</v>
      </c>
    </row>
    <row r="1725" spans="1:6" x14ac:dyDescent="0.25">
      <c r="A1725" t="s">
        <v>23</v>
      </c>
      <c r="B1725" s="4">
        <v>35184</v>
      </c>
      <c r="C1725" s="5">
        <f t="shared" si="38"/>
        <v>1996</v>
      </c>
      <c r="D1725" s="5">
        <f t="shared" si="39"/>
        <v>4</v>
      </c>
      <c r="E1725" s="4" t="s">
        <v>38</v>
      </c>
      <c r="F1725" s="6">
        <v>2300</v>
      </c>
    </row>
    <row r="1726" spans="1:6" x14ac:dyDescent="0.25">
      <c r="A1726" t="s">
        <v>17</v>
      </c>
      <c r="B1726" s="4">
        <v>35184</v>
      </c>
      <c r="C1726" s="5">
        <f t="shared" si="38"/>
        <v>1996</v>
      </c>
      <c r="D1726" s="5">
        <f t="shared" si="39"/>
        <v>4</v>
      </c>
      <c r="E1726" s="4" t="s">
        <v>4</v>
      </c>
      <c r="F1726" s="6">
        <v>0</v>
      </c>
    </row>
    <row r="1727" spans="1:6" x14ac:dyDescent="0.25">
      <c r="A1727" t="s">
        <v>23</v>
      </c>
      <c r="B1727" s="4">
        <v>35184</v>
      </c>
      <c r="C1727" s="5">
        <f t="shared" si="38"/>
        <v>1996</v>
      </c>
      <c r="D1727" s="5">
        <f t="shared" si="39"/>
        <v>4</v>
      </c>
      <c r="E1727" s="4" t="s">
        <v>4</v>
      </c>
      <c r="F1727" s="6">
        <v>2200</v>
      </c>
    </row>
    <row r="1728" spans="1:6" x14ac:dyDescent="0.25">
      <c r="A1728" t="s">
        <v>17</v>
      </c>
      <c r="B1728" s="4">
        <v>35184</v>
      </c>
      <c r="C1728" s="5">
        <f t="shared" si="38"/>
        <v>1996</v>
      </c>
      <c r="D1728" s="5">
        <f t="shared" si="39"/>
        <v>4</v>
      </c>
      <c r="E1728" s="4" t="s">
        <v>37</v>
      </c>
      <c r="F1728" s="6">
        <v>3200</v>
      </c>
    </row>
    <row r="1729" spans="1:6" x14ac:dyDescent="0.25">
      <c r="A1729" t="s">
        <v>23</v>
      </c>
      <c r="B1729" s="4">
        <v>35184</v>
      </c>
      <c r="C1729" s="5">
        <f t="shared" si="38"/>
        <v>1996</v>
      </c>
      <c r="D1729" s="5">
        <f t="shared" si="39"/>
        <v>4</v>
      </c>
      <c r="E1729" s="4" t="s">
        <v>37</v>
      </c>
      <c r="F1729" s="6">
        <v>7600</v>
      </c>
    </row>
    <row r="1730" spans="1:6" x14ac:dyDescent="0.25">
      <c r="A1730" t="s">
        <v>17</v>
      </c>
      <c r="B1730" s="4">
        <v>35185</v>
      </c>
      <c r="C1730" s="5">
        <f t="shared" si="38"/>
        <v>1996</v>
      </c>
      <c r="D1730" s="5">
        <f t="shared" si="39"/>
        <v>4</v>
      </c>
      <c r="E1730" s="4" t="s">
        <v>38</v>
      </c>
      <c r="F1730" s="6">
        <v>9480</v>
      </c>
    </row>
    <row r="1731" spans="1:6" x14ac:dyDescent="0.25">
      <c r="A1731" t="s">
        <v>17</v>
      </c>
      <c r="B1731" s="4">
        <v>35185</v>
      </c>
      <c r="C1731" s="5">
        <f t="shared" ref="C1731:C1794" si="40">YEAR(B1731)</f>
        <v>1996</v>
      </c>
      <c r="D1731" s="5">
        <f t="shared" ref="D1731:D1794" si="41">MONTH(B1731)</f>
        <v>4</v>
      </c>
      <c r="E1731" s="4" t="s">
        <v>4</v>
      </c>
      <c r="F1731" s="6">
        <v>0</v>
      </c>
    </row>
    <row r="1732" spans="1:6" x14ac:dyDescent="0.25">
      <c r="A1732" t="s">
        <v>17</v>
      </c>
      <c r="B1732" s="4">
        <v>35185</v>
      </c>
      <c r="C1732" s="5">
        <f t="shared" si="40"/>
        <v>1996</v>
      </c>
      <c r="D1732" s="5">
        <f t="shared" si="41"/>
        <v>4</v>
      </c>
      <c r="E1732" s="4" t="s">
        <v>37</v>
      </c>
      <c r="F1732" s="6">
        <v>8000</v>
      </c>
    </row>
    <row r="1733" spans="1:6" x14ac:dyDescent="0.25">
      <c r="A1733" t="s">
        <v>19</v>
      </c>
      <c r="B1733" s="4">
        <v>35191</v>
      </c>
      <c r="C1733" s="5">
        <f t="shared" si="40"/>
        <v>1996</v>
      </c>
      <c r="D1733" s="5">
        <f t="shared" si="41"/>
        <v>5</v>
      </c>
      <c r="E1733" s="4" t="s">
        <v>38</v>
      </c>
      <c r="F1733" s="6">
        <v>12400</v>
      </c>
    </row>
    <row r="1734" spans="1:6" x14ac:dyDescent="0.25">
      <c r="A1734" t="s">
        <v>19</v>
      </c>
      <c r="B1734" s="4">
        <v>35191</v>
      </c>
      <c r="C1734" s="5">
        <f t="shared" si="40"/>
        <v>1996</v>
      </c>
      <c r="D1734" s="5">
        <f t="shared" si="41"/>
        <v>5</v>
      </c>
      <c r="E1734" s="4" t="s">
        <v>4</v>
      </c>
      <c r="F1734" s="6">
        <v>15500</v>
      </c>
    </row>
    <row r="1735" spans="1:6" x14ac:dyDescent="0.25">
      <c r="A1735" t="s">
        <v>19</v>
      </c>
      <c r="B1735" s="4">
        <v>35191</v>
      </c>
      <c r="C1735" s="5">
        <f t="shared" si="40"/>
        <v>1996</v>
      </c>
      <c r="D1735" s="5">
        <f t="shared" si="41"/>
        <v>5</v>
      </c>
      <c r="E1735" s="4" t="s">
        <v>37</v>
      </c>
      <c r="F1735" s="6">
        <v>13200</v>
      </c>
    </row>
    <row r="1736" spans="1:6" x14ac:dyDescent="0.25">
      <c r="A1736" t="s">
        <v>17</v>
      </c>
      <c r="B1736" s="4">
        <v>35192</v>
      </c>
      <c r="C1736" s="5">
        <f t="shared" si="40"/>
        <v>1996</v>
      </c>
      <c r="D1736" s="5">
        <f t="shared" si="41"/>
        <v>5</v>
      </c>
      <c r="E1736" s="4" t="s">
        <v>38</v>
      </c>
      <c r="F1736" s="6">
        <v>2420</v>
      </c>
    </row>
    <row r="1737" spans="1:6" x14ac:dyDescent="0.25">
      <c r="A1737" t="s">
        <v>17</v>
      </c>
      <c r="B1737" s="4">
        <v>35192</v>
      </c>
      <c r="C1737" s="5">
        <f t="shared" si="40"/>
        <v>1996</v>
      </c>
      <c r="D1737" s="5">
        <f t="shared" si="41"/>
        <v>5</v>
      </c>
      <c r="E1737" s="4" t="s">
        <v>4</v>
      </c>
      <c r="F1737" s="6">
        <v>0</v>
      </c>
    </row>
    <row r="1738" spans="1:6" x14ac:dyDescent="0.25">
      <c r="A1738" t="s">
        <v>17</v>
      </c>
      <c r="B1738" s="4">
        <v>35192</v>
      </c>
      <c r="C1738" s="5">
        <f t="shared" si="40"/>
        <v>1996</v>
      </c>
      <c r="D1738" s="5">
        <f t="shared" si="41"/>
        <v>5</v>
      </c>
      <c r="E1738" s="4" t="s">
        <v>37</v>
      </c>
      <c r="F1738" s="6">
        <v>8800</v>
      </c>
    </row>
    <row r="1739" spans="1:6" x14ac:dyDescent="0.25">
      <c r="A1739" t="s">
        <v>17</v>
      </c>
      <c r="B1739" s="4">
        <v>35193</v>
      </c>
      <c r="C1739" s="5">
        <f t="shared" si="40"/>
        <v>1996</v>
      </c>
      <c r="D1739" s="5">
        <f t="shared" si="41"/>
        <v>5</v>
      </c>
      <c r="E1739" s="4" t="s">
        <v>38</v>
      </c>
      <c r="F1739" s="6">
        <v>9255</v>
      </c>
    </row>
    <row r="1740" spans="1:6" x14ac:dyDescent="0.25">
      <c r="A1740" t="s">
        <v>19</v>
      </c>
      <c r="B1740" s="4">
        <v>35193</v>
      </c>
      <c r="C1740" s="5">
        <f t="shared" si="40"/>
        <v>1996</v>
      </c>
      <c r="D1740" s="5">
        <f t="shared" si="41"/>
        <v>5</v>
      </c>
      <c r="E1740" s="4" t="s">
        <v>38</v>
      </c>
      <c r="F1740" s="6">
        <v>1100</v>
      </c>
    </row>
    <row r="1741" spans="1:6" x14ac:dyDescent="0.25">
      <c r="A1741" t="s">
        <v>17</v>
      </c>
      <c r="B1741" s="4">
        <v>35193</v>
      </c>
      <c r="C1741" s="5">
        <f t="shared" si="40"/>
        <v>1996</v>
      </c>
      <c r="D1741" s="5">
        <f t="shared" si="41"/>
        <v>5</v>
      </c>
      <c r="E1741" s="4" t="s">
        <v>4</v>
      </c>
      <c r="F1741" s="6">
        <v>0</v>
      </c>
    </row>
    <row r="1742" spans="1:6" x14ac:dyDescent="0.25">
      <c r="A1742" t="s">
        <v>19</v>
      </c>
      <c r="B1742" s="4">
        <v>35193</v>
      </c>
      <c r="C1742" s="5">
        <f t="shared" si="40"/>
        <v>1996</v>
      </c>
      <c r="D1742" s="5">
        <f t="shared" si="41"/>
        <v>5</v>
      </c>
      <c r="E1742" s="4" t="s">
        <v>4</v>
      </c>
      <c r="F1742" s="6">
        <v>3100</v>
      </c>
    </row>
    <row r="1743" spans="1:6" x14ac:dyDescent="0.25">
      <c r="A1743" t="s">
        <v>17</v>
      </c>
      <c r="B1743" s="4">
        <v>35193</v>
      </c>
      <c r="C1743" s="5">
        <f t="shared" si="40"/>
        <v>1996</v>
      </c>
      <c r="D1743" s="5">
        <f t="shared" si="41"/>
        <v>5</v>
      </c>
      <c r="E1743" s="4" t="s">
        <v>37</v>
      </c>
      <c r="F1743" s="6">
        <v>8500</v>
      </c>
    </row>
    <row r="1744" spans="1:6" x14ac:dyDescent="0.25">
      <c r="A1744" t="s">
        <v>19</v>
      </c>
      <c r="B1744" s="4">
        <v>35193</v>
      </c>
      <c r="C1744" s="5">
        <f t="shared" si="40"/>
        <v>1996</v>
      </c>
      <c r="D1744" s="5">
        <f t="shared" si="41"/>
        <v>5</v>
      </c>
      <c r="E1744" s="4" t="s">
        <v>37</v>
      </c>
      <c r="F1744" s="6">
        <v>1700</v>
      </c>
    </row>
    <row r="1745" spans="1:6" x14ac:dyDescent="0.25">
      <c r="A1745" t="s">
        <v>20</v>
      </c>
      <c r="B1745" s="4">
        <v>35196</v>
      </c>
      <c r="C1745" s="5">
        <f t="shared" si="40"/>
        <v>1996</v>
      </c>
      <c r="D1745" s="5">
        <f t="shared" si="41"/>
        <v>5</v>
      </c>
      <c r="E1745" s="4" t="s">
        <v>38</v>
      </c>
      <c r="F1745" s="6">
        <v>1100</v>
      </c>
    </row>
    <row r="1746" spans="1:6" x14ac:dyDescent="0.25">
      <c r="A1746" t="s">
        <v>20</v>
      </c>
      <c r="B1746" s="4">
        <v>35196</v>
      </c>
      <c r="C1746" s="5">
        <f t="shared" si="40"/>
        <v>1996</v>
      </c>
      <c r="D1746" s="5">
        <f t="shared" si="41"/>
        <v>5</v>
      </c>
      <c r="E1746" s="4" t="s">
        <v>4</v>
      </c>
      <c r="F1746" s="6">
        <v>5700</v>
      </c>
    </row>
    <row r="1747" spans="1:6" x14ac:dyDescent="0.25">
      <c r="A1747" t="s">
        <v>20</v>
      </c>
      <c r="B1747" s="4">
        <v>35196</v>
      </c>
      <c r="C1747" s="5">
        <f t="shared" si="40"/>
        <v>1996</v>
      </c>
      <c r="D1747" s="5">
        <f t="shared" si="41"/>
        <v>5</v>
      </c>
      <c r="E1747" s="4" t="s">
        <v>37</v>
      </c>
      <c r="F1747" s="6">
        <v>17200</v>
      </c>
    </row>
    <row r="1748" spans="1:6" x14ac:dyDescent="0.25">
      <c r="A1748" t="s">
        <v>11</v>
      </c>
      <c r="B1748" s="4">
        <v>35198</v>
      </c>
      <c r="C1748" s="5">
        <f t="shared" si="40"/>
        <v>1996</v>
      </c>
      <c r="D1748" s="5">
        <f t="shared" si="41"/>
        <v>5</v>
      </c>
      <c r="E1748" s="4" t="s">
        <v>38</v>
      </c>
      <c r="F1748" s="6">
        <v>0</v>
      </c>
    </row>
    <row r="1749" spans="1:6" x14ac:dyDescent="0.25">
      <c r="A1749" t="s">
        <v>19</v>
      </c>
      <c r="B1749" s="4">
        <v>35198</v>
      </c>
      <c r="C1749" s="5">
        <f t="shared" si="40"/>
        <v>1996</v>
      </c>
      <c r="D1749" s="5">
        <f t="shared" si="41"/>
        <v>5</v>
      </c>
      <c r="E1749" s="4" t="s">
        <v>38</v>
      </c>
      <c r="F1749" s="6">
        <v>600</v>
      </c>
    </row>
    <row r="1750" spans="1:6" x14ac:dyDescent="0.25">
      <c r="A1750" t="s">
        <v>11</v>
      </c>
      <c r="B1750" s="4">
        <v>35198</v>
      </c>
      <c r="C1750" s="5">
        <f t="shared" si="40"/>
        <v>1996</v>
      </c>
      <c r="D1750" s="5">
        <f t="shared" si="41"/>
        <v>5</v>
      </c>
      <c r="E1750" s="4" t="s">
        <v>4</v>
      </c>
      <c r="F1750" s="6">
        <v>0</v>
      </c>
    </row>
    <row r="1751" spans="1:6" x14ac:dyDescent="0.25">
      <c r="A1751" t="s">
        <v>19</v>
      </c>
      <c r="B1751" s="4">
        <v>35198</v>
      </c>
      <c r="C1751" s="5">
        <f t="shared" si="40"/>
        <v>1996</v>
      </c>
      <c r="D1751" s="5">
        <f t="shared" si="41"/>
        <v>5</v>
      </c>
      <c r="E1751" s="4" t="s">
        <v>4</v>
      </c>
      <c r="F1751" s="6">
        <v>2700</v>
      </c>
    </row>
    <row r="1752" spans="1:6" x14ac:dyDescent="0.25">
      <c r="A1752" t="s">
        <v>11</v>
      </c>
      <c r="B1752" s="4">
        <v>35198</v>
      </c>
      <c r="C1752" s="5">
        <f t="shared" si="40"/>
        <v>1996</v>
      </c>
      <c r="D1752" s="5">
        <f t="shared" si="41"/>
        <v>5</v>
      </c>
      <c r="E1752" s="4" t="s">
        <v>37</v>
      </c>
      <c r="F1752" s="6">
        <v>800</v>
      </c>
    </row>
    <row r="1753" spans="1:6" x14ac:dyDescent="0.25">
      <c r="A1753" t="s">
        <v>19</v>
      </c>
      <c r="B1753" s="4">
        <v>35198</v>
      </c>
      <c r="C1753" s="5">
        <f t="shared" si="40"/>
        <v>1996</v>
      </c>
      <c r="D1753" s="5">
        <f t="shared" si="41"/>
        <v>5</v>
      </c>
      <c r="E1753" s="4" t="s">
        <v>37</v>
      </c>
      <c r="F1753" s="6">
        <v>37500</v>
      </c>
    </row>
    <row r="1754" spans="1:6" x14ac:dyDescent="0.25">
      <c r="A1754" t="s">
        <v>23</v>
      </c>
      <c r="B1754" s="4">
        <v>35202</v>
      </c>
      <c r="C1754" s="5">
        <f t="shared" si="40"/>
        <v>1996</v>
      </c>
      <c r="D1754" s="5">
        <f t="shared" si="41"/>
        <v>5</v>
      </c>
      <c r="E1754" s="4" t="s">
        <v>38</v>
      </c>
      <c r="F1754" s="6">
        <v>1500</v>
      </c>
    </row>
    <row r="1755" spans="1:6" x14ac:dyDescent="0.25">
      <c r="A1755" t="s">
        <v>23</v>
      </c>
      <c r="B1755" s="4">
        <v>35202</v>
      </c>
      <c r="C1755" s="5">
        <f t="shared" si="40"/>
        <v>1996</v>
      </c>
      <c r="D1755" s="5">
        <f t="shared" si="41"/>
        <v>5</v>
      </c>
      <c r="E1755" s="4" t="s">
        <v>4</v>
      </c>
      <c r="F1755" s="6">
        <v>3200</v>
      </c>
    </row>
    <row r="1756" spans="1:6" x14ac:dyDescent="0.25">
      <c r="A1756" t="s">
        <v>23</v>
      </c>
      <c r="B1756" s="4">
        <v>35202</v>
      </c>
      <c r="C1756" s="5">
        <f t="shared" si="40"/>
        <v>1996</v>
      </c>
      <c r="D1756" s="5">
        <f t="shared" si="41"/>
        <v>5</v>
      </c>
      <c r="E1756" s="4" t="s">
        <v>37</v>
      </c>
      <c r="F1756" s="6">
        <v>500</v>
      </c>
    </row>
    <row r="1757" spans="1:6" x14ac:dyDescent="0.25">
      <c r="A1757" t="s">
        <v>20</v>
      </c>
      <c r="B1757" s="4">
        <v>35205</v>
      </c>
      <c r="C1757" s="5">
        <f t="shared" si="40"/>
        <v>1996</v>
      </c>
      <c r="D1757" s="5">
        <f t="shared" si="41"/>
        <v>5</v>
      </c>
      <c r="E1757" s="4" t="s">
        <v>38</v>
      </c>
      <c r="F1757" s="6">
        <v>3100</v>
      </c>
    </row>
    <row r="1758" spans="1:6" x14ac:dyDescent="0.25">
      <c r="A1758" t="s">
        <v>20</v>
      </c>
      <c r="B1758" s="4">
        <v>35205</v>
      </c>
      <c r="C1758" s="5">
        <f t="shared" si="40"/>
        <v>1996</v>
      </c>
      <c r="D1758" s="5">
        <f t="shared" si="41"/>
        <v>5</v>
      </c>
      <c r="E1758" s="4" t="s">
        <v>4</v>
      </c>
      <c r="F1758" s="6">
        <v>5400</v>
      </c>
    </row>
    <row r="1759" spans="1:6" x14ac:dyDescent="0.25">
      <c r="A1759" t="s">
        <v>20</v>
      </c>
      <c r="B1759" s="4">
        <v>35205</v>
      </c>
      <c r="C1759" s="5">
        <f t="shared" si="40"/>
        <v>1996</v>
      </c>
      <c r="D1759" s="5">
        <f t="shared" si="41"/>
        <v>5</v>
      </c>
      <c r="E1759" s="4" t="s">
        <v>37</v>
      </c>
      <c r="F1759" s="6">
        <v>23200</v>
      </c>
    </row>
    <row r="1760" spans="1:6" x14ac:dyDescent="0.25">
      <c r="A1760" t="s">
        <v>19</v>
      </c>
      <c r="B1760" s="4">
        <v>35207</v>
      </c>
      <c r="C1760" s="5">
        <f t="shared" si="40"/>
        <v>1996</v>
      </c>
      <c r="D1760" s="5">
        <f t="shared" si="41"/>
        <v>5</v>
      </c>
      <c r="E1760" s="4" t="s">
        <v>38</v>
      </c>
      <c r="F1760" s="6">
        <v>15500</v>
      </c>
    </row>
    <row r="1761" spans="1:6" x14ac:dyDescent="0.25">
      <c r="A1761" t="s">
        <v>19</v>
      </c>
      <c r="B1761" s="4">
        <v>35207</v>
      </c>
      <c r="C1761" s="5">
        <f t="shared" si="40"/>
        <v>1996</v>
      </c>
      <c r="D1761" s="5">
        <f t="shared" si="41"/>
        <v>5</v>
      </c>
      <c r="E1761" s="4" t="s">
        <v>4</v>
      </c>
      <c r="F1761" s="6">
        <v>8100</v>
      </c>
    </row>
    <row r="1762" spans="1:6" x14ac:dyDescent="0.25">
      <c r="A1762" t="s">
        <v>19</v>
      </c>
      <c r="B1762" s="4">
        <v>35207</v>
      </c>
      <c r="C1762" s="5">
        <f t="shared" si="40"/>
        <v>1996</v>
      </c>
      <c r="D1762" s="5">
        <f t="shared" si="41"/>
        <v>5</v>
      </c>
      <c r="E1762" s="4" t="s">
        <v>37</v>
      </c>
      <c r="F1762" s="6">
        <v>92500</v>
      </c>
    </row>
    <row r="1763" spans="1:6" x14ac:dyDescent="0.25">
      <c r="A1763" t="s">
        <v>19</v>
      </c>
      <c r="B1763" s="4">
        <v>35215</v>
      </c>
      <c r="C1763" s="5">
        <f t="shared" si="40"/>
        <v>1996</v>
      </c>
      <c r="D1763" s="5">
        <f t="shared" si="41"/>
        <v>5</v>
      </c>
      <c r="E1763" s="4" t="s">
        <v>38</v>
      </c>
      <c r="F1763" s="6">
        <v>200</v>
      </c>
    </row>
    <row r="1764" spans="1:6" x14ac:dyDescent="0.25">
      <c r="A1764" t="s">
        <v>19</v>
      </c>
      <c r="B1764" s="4">
        <v>35215</v>
      </c>
      <c r="C1764" s="5">
        <f t="shared" si="40"/>
        <v>1996</v>
      </c>
      <c r="D1764" s="5">
        <f t="shared" si="41"/>
        <v>5</v>
      </c>
      <c r="E1764" s="4" t="s">
        <v>4</v>
      </c>
      <c r="F1764" s="6">
        <v>1500</v>
      </c>
    </row>
    <row r="1765" spans="1:6" x14ac:dyDescent="0.25">
      <c r="A1765" t="s">
        <v>19</v>
      </c>
      <c r="B1765" s="4">
        <v>35215</v>
      </c>
      <c r="C1765" s="5">
        <f t="shared" si="40"/>
        <v>1996</v>
      </c>
      <c r="D1765" s="5">
        <f t="shared" si="41"/>
        <v>5</v>
      </c>
      <c r="E1765" s="4" t="s">
        <v>37</v>
      </c>
      <c r="F1765" s="6">
        <v>9500</v>
      </c>
    </row>
    <row r="1766" spans="1:6" x14ac:dyDescent="0.25">
      <c r="A1766" t="s">
        <v>20</v>
      </c>
      <c r="B1766" s="4">
        <v>35216</v>
      </c>
      <c r="C1766" s="5">
        <f t="shared" si="40"/>
        <v>1996</v>
      </c>
      <c r="D1766" s="5">
        <f t="shared" si="41"/>
        <v>5</v>
      </c>
      <c r="E1766" s="4" t="s">
        <v>38</v>
      </c>
      <c r="F1766" s="6">
        <v>2700</v>
      </c>
    </row>
    <row r="1767" spans="1:6" x14ac:dyDescent="0.25">
      <c r="A1767" t="s">
        <v>20</v>
      </c>
      <c r="B1767" s="4">
        <v>35216</v>
      </c>
      <c r="C1767" s="5">
        <f t="shared" si="40"/>
        <v>1996</v>
      </c>
      <c r="D1767" s="5">
        <f t="shared" si="41"/>
        <v>5</v>
      </c>
      <c r="E1767" s="4" t="s">
        <v>4</v>
      </c>
      <c r="F1767" s="6">
        <v>3600</v>
      </c>
    </row>
    <row r="1768" spans="1:6" x14ac:dyDescent="0.25">
      <c r="A1768" t="s">
        <v>20</v>
      </c>
      <c r="B1768" s="4">
        <v>35216</v>
      </c>
      <c r="C1768" s="5">
        <f t="shared" si="40"/>
        <v>1996</v>
      </c>
      <c r="D1768" s="5">
        <f t="shared" si="41"/>
        <v>5</v>
      </c>
      <c r="E1768" s="4" t="s">
        <v>37</v>
      </c>
      <c r="F1768" s="6">
        <v>9300</v>
      </c>
    </row>
    <row r="1769" spans="1:6" x14ac:dyDescent="0.25">
      <c r="A1769" t="s">
        <v>19</v>
      </c>
      <c r="B1769" s="4">
        <v>35219</v>
      </c>
      <c r="C1769" s="5">
        <f t="shared" si="40"/>
        <v>1996</v>
      </c>
      <c r="D1769" s="5">
        <f t="shared" si="41"/>
        <v>6</v>
      </c>
      <c r="E1769" s="4" t="s">
        <v>38</v>
      </c>
      <c r="F1769" s="6">
        <v>200</v>
      </c>
    </row>
    <row r="1770" spans="1:6" x14ac:dyDescent="0.25">
      <c r="A1770" t="s">
        <v>19</v>
      </c>
      <c r="B1770" s="4">
        <v>35219</v>
      </c>
      <c r="C1770" s="5">
        <f t="shared" si="40"/>
        <v>1996</v>
      </c>
      <c r="D1770" s="5">
        <f t="shared" si="41"/>
        <v>6</v>
      </c>
      <c r="E1770" s="4" t="s">
        <v>4</v>
      </c>
      <c r="F1770" s="6">
        <v>2100</v>
      </c>
    </row>
    <row r="1771" spans="1:6" x14ac:dyDescent="0.25">
      <c r="A1771" t="s">
        <v>19</v>
      </c>
      <c r="B1771" s="4">
        <v>35219</v>
      </c>
      <c r="C1771" s="5">
        <f t="shared" si="40"/>
        <v>1996</v>
      </c>
      <c r="D1771" s="5">
        <f t="shared" si="41"/>
        <v>6</v>
      </c>
      <c r="E1771" s="4" t="s">
        <v>37</v>
      </c>
      <c r="F1771" s="6">
        <v>19700</v>
      </c>
    </row>
    <row r="1772" spans="1:6" x14ac:dyDescent="0.25">
      <c r="A1772" t="s">
        <v>19</v>
      </c>
      <c r="B1772" s="4">
        <v>35220</v>
      </c>
      <c r="C1772" s="5">
        <f t="shared" si="40"/>
        <v>1996</v>
      </c>
      <c r="D1772" s="5">
        <f t="shared" si="41"/>
        <v>6</v>
      </c>
      <c r="E1772" s="4" t="s">
        <v>38</v>
      </c>
      <c r="F1772" s="6">
        <v>0</v>
      </c>
    </row>
    <row r="1773" spans="1:6" x14ac:dyDescent="0.25">
      <c r="A1773" t="s">
        <v>19</v>
      </c>
      <c r="B1773" s="4">
        <v>35220</v>
      </c>
      <c r="C1773" s="5">
        <f t="shared" si="40"/>
        <v>1996</v>
      </c>
      <c r="D1773" s="5">
        <f t="shared" si="41"/>
        <v>6</v>
      </c>
      <c r="E1773" s="4" t="s">
        <v>4</v>
      </c>
      <c r="F1773" s="6">
        <v>0</v>
      </c>
    </row>
    <row r="1774" spans="1:6" x14ac:dyDescent="0.25">
      <c r="A1774" t="s">
        <v>19</v>
      </c>
      <c r="B1774" s="4">
        <v>35220</v>
      </c>
      <c r="C1774" s="5">
        <f t="shared" si="40"/>
        <v>1996</v>
      </c>
      <c r="D1774" s="5">
        <f t="shared" si="41"/>
        <v>6</v>
      </c>
      <c r="E1774" s="4" t="s">
        <v>37</v>
      </c>
      <c r="F1774" s="6">
        <v>0</v>
      </c>
    </row>
    <row r="1775" spans="1:6" x14ac:dyDescent="0.25">
      <c r="A1775" t="s">
        <v>19</v>
      </c>
      <c r="B1775" s="4">
        <v>35222</v>
      </c>
      <c r="C1775" s="5">
        <f t="shared" si="40"/>
        <v>1996</v>
      </c>
      <c r="D1775" s="5">
        <f t="shared" si="41"/>
        <v>6</v>
      </c>
      <c r="E1775" s="4" t="s">
        <v>38</v>
      </c>
      <c r="F1775" s="6">
        <v>5100</v>
      </c>
    </row>
    <row r="1776" spans="1:6" x14ac:dyDescent="0.25">
      <c r="A1776" t="s">
        <v>19</v>
      </c>
      <c r="B1776" s="4">
        <v>35222</v>
      </c>
      <c r="C1776" s="5">
        <f t="shared" si="40"/>
        <v>1996</v>
      </c>
      <c r="D1776" s="5">
        <f t="shared" si="41"/>
        <v>6</v>
      </c>
      <c r="E1776" s="4" t="s">
        <v>4</v>
      </c>
      <c r="F1776" s="6">
        <v>1600</v>
      </c>
    </row>
    <row r="1777" spans="1:6" x14ac:dyDescent="0.25">
      <c r="A1777" t="s">
        <v>19</v>
      </c>
      <c r="B1777" s="4">
        <v>35222</v>
      </c>
      <c r="C1777" s="5">
        <f t="shared" si="40"/>
        <v>1996</v>
      </c>
      <c r="D1777" s="5">
        <f t="shared" si="41"/>
        <v>6</v>
      </c>
      <c r="E1777" s="4" t="s">
        <v>37</v>
      </c>
      <c r="F1777" s="6">
        <v>18300</v>
      </c>
    </row>
    <row r="1778" spans="1:6" x14ac:dyDescent="0.25">
      <c r="A1778" t="s">
        <v>20</v>
      </c>
      <c r="B1778" s="4">
        <v>35226</v>
      </c>
      <c r="C1778" s="5">
        <f t="shared" si="40"/>
        <v>1996</v>
      </c>
      <c r="D1778" s="5">
        <f t="shared" si="41"/>
        <v>6</v>
      </c>
      <c r="E1778" s="4" t="s">
        <v>38</v>
      </c>
      <c r="F1778" s="6">
        <v>1800</v>
      </c>
    </row>
    <row r="1779" spans="1:6" x14ac:dyDescent="0.25">
      <c r="A1779" t="s">
        <v>20</v>
      </c>
      <c r="B1779" s="4">
        <v>35226</v>
      </c>
      <c r="C1779" s="5">
        <f t="shared" si="40"/>
        <v>1996</v>
      </c>
      <c r="D1779" s="5">
        <f t="shared" si="41"/>
        <v>6</v>
      </c>
      <c r="E1779" s="4" t="s">
        <v>4</v>
      </c>
      <c r="F1779" s="6">
        <v>1700</v>
      </c>
    </row>
    <row r="1780" spans="1:6" x14ac:dyDescent="0.25">
      <c r="A1780" t="s">
        <v>20</v>
      </c>
      <c r="B1780" s="4">
        <v>35226</v>
      </c>
      <c r="C1780" s="5">
        <f t="shared" si="40"/>
        <v>1996</v>
      </c>
      <c r="D1780" s="5">
        <f t="shared" si="41"/>
        <v>6</v>
      </c>
      <c r="E1780" s="4" t="s">
        <v>37</v>
      </c>
      <c r="F1780" s="6">
        <v>8600</v>
      </c>
    </row>
    <row r="1781" spans="1:6" x14ac:dyDescent="0.25">
      <c r="A1781" s="7" t="s">
        <v>46</v>
      </c>
      <c r="B1781" s="4">
        <v>35331</v>
      </c>
      <c r="C1781" s="5">
        <f t="shared" si="40"/>
        <v>1996</v>
      </c>
      <c r="D1781" s="5">
        <f t="shared" si="41"/>
        <v>9</v>
      </c>
      <c r="E1781" s="4" t="s">
        <v>38</v>
      </c>
      <c r="F1781" s="6">
        <v>625</v>
      </c>
    </row>
    <row r="1782" spans="1:6" x14ac:dyDescent="0.25">
      <c r="A1782" s="7" t="s">
        <v>46</v>
      </c>
      <c r="B1782" s="4">
        <v>35331</v>
      </c>
      <c r="C1782" s="5">
        <f t="shared" si="40"/>
        <v>1996</v>
      </c>
      <c r="D1782" s="5">
        <f t="shared" si="41"/>
        <v>9</v>
      </c>
      <c r="E1782" s="4" t="s">
        <v>4</v>
      </c>
      <c r="F1782" s="6">
        <v>0</v>
      </c>
    </row>
    <row r="1783" spans="1:6" x14ac:dyDescent="0.25">
      <c r="A1783" s="7" t="s">
        <v>46</v>
      </c>
      <c r="B1783" s="4">
        <v>35331</v>
      </c>
      <c r="C1783" s="5">
        <f t="shared" si="40"/>
        <v>1996</v>
      </c>
      <c r="D1783" s="5">
        <f t="shared" si="41"/>
        <v>9</v>
      </c>
      <c r="E1783" s="4" t="s">
        <v>37</v>
      </c>
      <c r="F1783" s="6">
        <v>4700</v>
      </c>
    </row>
    <row r="1784" spans="1:6" x14ac:dyDescent="0.25">
      <c r="A1784" t="s">
        <v>16</v>
      </c>
      <c r="B1784" s="4">
        <v>35332</v>
      </c>
      <c r="C1784" s="5">
        <f t="shared" si="40"/>
        <v>1996</v>
      </c>
      <c r="D1784" s="5">
        <f t="shared" si="41"/>
        <v>9</v>
      </c>
      <c r="E1784" s="4" t="s">
        <v>38</v>
      </c>
      <c r="F1784" s="6">
        <v>1225</v>
      </c>
    </row>
    <row r="1785" spans="1:6" x14ac:dyDescent="0.25">
      <c r="A1785" t="s">
        <v>16</v>
      </c>
      <c r="B1785" s="4">
        <v>35332</v>
      </c>
      <c r="C1785" s="5">
        <f t="shared" si="40"/>
        <v>1996</v>
      </c>
      <c r="D1785" s="5">
        <f t="shared" si="41"/>
        <v>9</v>
      </c>
      <c r="E1785" s="4" t="s">
        <v>4</v>
      </c>
      <c r="F1785" s="6">
        <v>0</v>
      </c>
    </row>
    <row r="1786" spans="1:6" x14ac:dyDescent="0.25">
      <c r="A1786" t="s">
        <v>16</v>
      </c>
      <c r="B1786" s="4">
        <v>35332</v>
      </c>
      <c r="C1786" s="5">
        <f t="shared" si="40"/>
        <v>1996</v>
      </c>
      <c r="D1786" s="5">
        <f t="shared" si="41"/>
        <v>9</v>
      </c>
      <c r="E1786" s="4" t="s">
        <v>37</v>
      </c>
      <c r="F1786" s="6">
        <v>4100</v>
      </c>
    </row>
    <row r="1787" spans="1:6" x14ac:dyDescent="0.25">
      <c r="A1787" t="s">
        <v>16</v>
      </c>
      <c r="B1787" s="4">
        <v>35333</v>
      </c>
      <c r="C1787" s="5">
        <f t="shared" si="40"/>
        <v>1996</v>
      </c>
      <c r="D1787" s="5">
        <f t="shared" si="41"/>
        <v>9</v>
      </c>
      <c r="E1787" s="4" t="s">
        <v>38</v>
      </c>
      <c r="F1787" s="6">
        <v>3100</v>
      </c>
    </row>
    <row r="1788" spans="1:6" x14ac:dyDescent="0.25">
      <c r="A1788" t="s">
        <v>16</v>
      </c>
      <c r="B1788" s="4">
        <v>35333</v>
      </c>
      <c r="C1788" s="5">
        <f t="shared" si="40"/>
        <v>1996</v>
      </c>
      <c r="D1788" s="5">
        <f t="shared" si="41"/>
        <v>9</v>
      </c>
      <c r="E1788" s="4" t="s">
        <v>4</v>
      </c>
      <c r="F1788" s="6">
        <v>0</v>
      </c>
    </row>
    <row r="1789" spans="1:6" x14ac:dyDescent="0.25">
      <c r="A1789" t="s">
        <v>16</v>
      </c>
      <c r="B1789" s="4">
        <v>35333</v>
      </c>
      <c r="C1789" s="5">
        <f t="shared" si="40"/>
        <v>1996</v>
      </c>
      <c r="D1789" s="5">
        <f t="shared" si="41"/>
        <v>9</v>
      </c>
      <c r="E1789" s="4" t="s">
        <v>37</v>
      </c>
      <c r="F1789" s="6">
        <v>4800</v>
      </c>
    </row>
    <row r="1790" spans="1:6" x14ac:dyDescent="0.25">
      <c r="A1790" t="s">
        <v>15</v>
      </c>
      <c r="B1790" s="4">
        <v>35338</v>
      </c>
      <c r="C1790" s="5">
        <f t="shared" si="40"/>
        <v>1996</v>
      </c>
      <c r="D1790" s="5">
        <f t="shared" si="41"/>
        <v>9</v>
      </c>
      <c r="E1790" s="4" t="s">
        <v>38</v>
      </c>
      <c r="F1790" s="6">
        <v>4200</v>
      </c>
    </row>
    <row r="1791" spans="1:6" x14ac:dyDescent="0.25">
      <c r="A1791" t="s">
        <v>15</v>
      </c>
      <c r="B1791" s="4">
        <v>35338</v>
      </c>
      <c r="C1791" s="5">
        <f t="shared" si="40"/>
        <v>1996</v>
      </c>
      <c r="D1791" s="5">
        <f t="shared" si="41"/>
        <v>9</v>
      </c>
      <c r="E1791" s="4" t="s">
        <v>4</v>
      </c>
      <c r="F1791" s="6">
        <v>0</v>
      </c>
    </row>
    <row r="1792" spans="1:6" x14ac:dyDescent="0.25">
      <c r="A1792" t="s">
        <v>15</v>
      </c>
      <c r="B1792" s="4">
        <v>35338</v>
      </c>
      <c r="C1792" s="5">
        <f t="shared" si="40"/>
        <v>1996</v>
      </c>
      <c r="D1792" s="5">
        <f t="shared" si="41"/>
        <v>9</v>
      </c>
      <c r="E1792" s="4" t="s">
        <v>37</v>
      </c>
      <c r="F1792" s="6">
        <v>1040</v>
      </c>
    </row>
    <row r="1793" spans="1:6" x14ac:dyDescent="0.25">
      <c r="A1793" t="s">
        <v>15</v>
      </c>
      <c r="B1793" s="4">
        <v>35339</v>
      </c>
      <c r="C1793" s="5">
        <f t="shared" si="40"/>
        <v>1996</v>
      </c>
      <c r="D1793" s="5">
        <f t="shared" si="41"/>
        <v>10</v>
      </c>
      <c r="E1793" s="4" t="s">
        <v>38</v>
      </c>
      <c r="F1793" s="6">
        <v>3480</v>
      </c>
    </row>
    <row r="1794" spans="1:6" x14ac:dyDescent="0.25">
      <c r="A1794" t="s">
        <v>15</v>
      </c>
      <c r="B1794" s="4">
        <v>35339</v>
      </c>
      <c r="C1794" s="5">
        <f t="shared" si="40"/>
        <v>1996</v>
      </c>
      <c r="D1794" s="5">
        <f t="shared" si="41"/>
        <v>10</v>
      </c>
      <c r="E1794" s="4" t="s">
        <v>4</v>
      </c>
      <c r="F1794" s="6">
        <v>0</v>
      </c>
    </row>
    <row r="1795" spans="1:6" x14ac:dyDescent="0.25">
      <c r="A1795" t="s">
        <v>15</v>
      </c>
      <c r="B1795" s="4">
        <v>35339</v>
      </c>
      <c r="C1795" s="5">
        <f t="shared" ref="C1795:C1858" si="42">YEAR(B1795)</f>
        <v>1996</v>
      </c>
      <c r="D1795" s="5">
        <f t="shared" ref="D1795:D1858" si="43">MONTH(B1795)</f>
        <v>10</v>
      </c>
      <c r="E1795" s="4" t="s">
        <v>37</v>
      </c>
      <c r="F1795" s="6">
        <v>1125</v>
      </c>
    </row>
    <row r="1796" spans="1:6" x14ac:dyDescent="0.25">
      <c r="A1796" t="s">
        <v>17</v>
      </c>
      <c r="B1796" s="4">
        <v>35341</v>
      </c>
      <c r="C1796" s="5">
        <f t="shared" si="42"/>
        <v>1996</v>
      </c>
      <c r="D1796" s="5">
        <f t="shared" si="43"/>
        <v>10</v>
      </c>
      <c r="E1796" s="4" t="s">
        <v>38</v>
      </c>
      <c r="F1796" s="6">
        <v>1025</v>
      </c>
    </row>
    <row r="1797" spans="1:6" x14ac:dyDescent="0.25">
      <c r="A1797" t="s">
        <v>17</v>
      </c>
      <c r="B1797" s="4">
        <v>35341</v>
      </c>
      <c r="C1797" s="5">
        <f t="shared" si="42"/>
        <v>1996</v>
      </c>
      <c r="D1797" s="5">
        <f t="shared" si="43"/>
        <v>10</v>
      </c>
      <c r="E1797" s="4" t="s">
        <v>4</v>
      </c>
      <c r="F1797" s="6">
        <v>0</v>
      </c>
    </row>
    <row r="1798" spans="1:6" x14ac:dyDescent="0.25">
      <c r="A1798" t="s">
        <v>17</v>
      </c>
      <c r="B1798" s="4">
        <v>35341</v>
      </c>
      <c r="C1798" s="5">
        <f t="shared" si="42"/>
        <v>1996</v>
      </c>
      <c r="D1798" s="5">
        <f t="shared" si="43"/>
        <v>10</v>
      </c>
      <c r="E1798" s="4" t="s">
        <v>37</v>
      </c>
      <c r="F1798" s="6">
        <v>13810</v>
      </c>
    </row>
    <row r="1799" spans="1:6" x14ac:dyDescent="0.25">
      <c r="A1799" t="s">
        <v>18</v>
      </c>
      <c r="B1799" s="4">
        <v>35345</v>
      </c>
      <c r="C1799" s="5">
        <f t="shared" si="42"/>
        <v>1996</v>
      </c>
      <c r="D1799" s="5">
        <f t="shared" si="43"/>
        <v>10</v>
      </c>
      <c r="E1799" s="4" t="s">
        <v>38</v>
      </c>
      <c r="F1799" s="6">
        <v>300</v>
      </c>
    </row>
    <row r="1800" spans="1:6" x14ac:dyDescent="0.25">
      <c r="A1800" t="s">
        <v>18</v>
      </c>
      <c r="B1800" s="4">
        <v>35345</v>
      </c>
      <c r="C1800" s="5">
        <f t="shared" si="42"/>
        <v>1996</v>
      </c>
      <c r="D1800" s="5">
        <f t="shared" si="43"/>
        <v>10</v>
      </c>
      <c r="E1800" s="4" t="s">
        <v>4</v>
      </c>
      <c r="F1800" s="6">
        <v>250</v>
      </c>
    </row>
    <row r="1801" spans="1:6" x14ac:dyDescent="0.25">
      <c r="A1801" t="s">
        <v>18</v>
      </c>
      <c r="B1801" s="4">
        <v>35345</v>
      </c>
      <c r="C1801" s="5">
        <f t="shared" si="42"/>
        <v>1996</v>
      </c>
      <c r="D1801" s="5">
        <f t="shared" si="43"/>
        <v>10</v>
      </c>
      <c r="E1801" s="4" t="s">
        <v>37</v>
      </c>
      <c r="F1801" s="6">
        <v>16500</v>
      </c>
    </row>
    <row r="1802" spans="1:6" x14ac:dyDescent="0.25">
      <c r="A1802" t="s">
        <v>18</v>
      </c>
      <c r="B1802" s="4">
        <v>35348</v>
      </c>
      <c r="C1802" s="5">
        <f t="shared" si="42"/>
        <v>1996</v>
      </c>
      <c r="D1802" s="5">
        <f t="shared" si="43"/>
        <v>10</v>
      </c>
      <c r="E1802" s="4" t="s">
        <v>38</v>
      </c>
      <c r="F1802" s="6">
        <v>350</v>
      </c>
    </row>
    <row r="1803" spans="1:6" x14ac:dyDescent="0.25">
      <c r="A1803" t="s">
        <v>18</v>
      </c>
      <c r="B1803" s="4">
        <v>35348</v>
      </c>
      <c r="C1803" s="5">
        <f t="shared" si="42"/>
        <v>1996</v>
      </c>
      <c r="D1803" s="5">
        <f t="shared" si="43"/>
        <v>10</v>
      </c>
      <c r="E1803" s="4" t="s">
        <v>4</v>
      </c>
      <c r="F1803" s="6">
        <v>700</v>
      </c>
    </row>
    <row r="1804" spans="1:6" x14ac:dyDescent="0.25">
      <c r="A1804" t="s">
        <v>18</v>
      </c>
      <c r="B1804" s="4">
        <v>35348</v>
      </c>
      <c r="C1804" s="5">
        <f t="shared" si="42"/>
        <v>1996</v>
      </c>
      <c r="D1804" s="5">
        <f t="shared" si="43"/>
        <v>10</v>
      </c>
      <c r="E1804" s="4" t="s">
        <v>37</v>
      </c>
      <c r="F1804" s="6">
        <v>6500</v>
      </c>
    </row>
    <row r="1805" spans="1:6" x14ac:dyDescent="0.25">
      <c r="A1805" t="s">
        <v>7</v>
      </c>
      <c r="B1805" s="4">
        <v>35359</v>
      </c>
      <c r="C1805" s="5">
        <f t="shared" si="42"/>
        <v>1996</v>
      </c>
      <c r="D1805" s="5">
        <f t="shared" si="43"/>
        <v>10</v>
      </c>
      <c r="E1805" s="4" t="s">
        <v>38</v>
      </c>
      <c r="F1805" s="6">
        <v>3450</v>
      </c>
    </row>
    <row r="1806" spans="1:6" x14ac:dyDescent="0.25">
      <c r="A1806" t="s">
        <v>12</v>
      </c>
      <c r="B1806" s="4">
        <v>35359</v>
      </c>
      <c r="C1806" s="5">
        <f t="shared" si="42"/>
        <v>1996</v>
      </c>
      <c r="D1806" s="5">
        <f t="shared" si="43"/>
        <v>10</v>
      </c>
      <c r="E1806" s="4" t="s">
        <v>38</v>
      </c>
      <c r="F1806" s="6">
        <v>800</v>
      </c>
    </row>
    <row r="1807" spans="1:6" x14ac:dyDescent="0.25">
      <c r="A1807" t="s">
        <v>7</v>
      </c>
      <c r="B1807" s="4">
        <v>35359</v>
      </c>
      <c r="C1807" s="5">
        <f t="shared" si="42"/>
        <v>1996</v>
      </c>
      <c r="D1807" s="5">
        <f t="shared" si="43"/>
        <v>10</v>
      </c>
      <c r="E1807" s="4" t="s">
        <v>4</v>
      </c>
      <c r="F1807" s="6">
        <v>0</v>
      </c>
    </row>
    <row r="1808" spans="1:6" x14ac:dyDescent="0.25">
      <c r="A1808" t="s">
        <v>12</v>
      </c>
      <c r="B1808" s="4">
        <v>35359</v>
      </c>
      <c r="C1808" s="5">
        <f t="shared" si="42"/>
        <v>1996</v>
      </c>
      <c r="D1808" s="5">
        <f t="shared" si="43"/>
        <v>10</v>
      </c>
      <c r="E1808" s="4" t="s">
        <v>4</v>
      </c>
      <c r="F1808" s="6">
        <v>400</v>
      </c>
    </row>
    <row r="1809" spans="1:6" x14ac:dyDescent="0.25">
      <c r="A1809" t="s">
        <v>7</v>
      </c>
      <c r="B1809" s="4">
        <v>35359</v>
      </c>
      <c r="C1809" s="5">
        <f t="shared" si="42"/>
        <v>1996</v>
      </c>
      <c r="D1809" s="5">
        <f t="shared" si="43"/>
        <v>10</v>
      </c>
      <c r="E1809" s="4" t="s">
        <v>37</v>
      </c>
      <c r="F1809" s="6">
        <v>3420</v>
      </c>
    </row>
    <row r="1810" spans="1:6" x14ac:dyDescent="0.25">
      <c r="A1810" t="s">
        <v>12</v>
      </c>
      <c r="B1810" s="4">
        <v>35359</v>
      </c>
      <c r="C1810" s="5">
        <f t="shared" si="42"/>
        <v>1996</v>
      </c>
      <c r="D1810" s="5">
        <f t="shared" si="43"/>
        <v>10</v>
      </c>
      <c r="E1810" s="4" t="s">
        <v>37</v>
      </c>
      <c r="F1810" s="6">
        <v>1400</v>
      </c>
    </row>
    <row r="1811" spans="1:6" x14ac:dyDescent="0.25">
      <c r="A1811" t="s">
        <v>7</v>
      </c>
      <c r="B1811" s="4">
        <v>35360</v>
      </c>
      <c r="C1811" s="5">
        <f t="shared" si="42"/>
        <v>1996</v>
      </c>
      <c r="D1811" s="5">
        <f t="shared" si="43"/>
        <v>10</v>
      </c>
      <c r="E1811" s="4" t="s">
        <v>38</v>
      </c>
      <c r="F1811" s="6">
        <v>2100</v>
      </c>
    </row>
    <row r="1812" spans="1:6" x14ac:dyDescent="0.25">
      <c r="A1812" t="s">
        <v>13</v>
      </c>
      <c r="B1812" s="4">
        <v>35360</v>
      </c>
      <c r="C1812" s="5">
        <f t="shared" si="42"/>
        <v>1996</v>
      </c>
      <c r="D1812" s="5">
        <f t="shared" si="43"/>
        <v>10</v>
      </c>
      <c r="E1812" s="4" t="s">
        <v>38</v>
      </c>
      <c r="F1812" s="6">
        <v>550</v>
      </c>
    </row>
    <row r="1813" spans="1:6" x14ac:dyDescent="0.25">
      <c r="A1813" t="s">
        <v>7</v>
      </c>
      <c r="B1813" s="4">
        <v>35360</v>
      </c>
      <c r="C1813" s="5">
        <f t="shared" si="42"/>
        <v>1996</v>
      </c>
      <c r="D1813" s="5">
        <f t="shared" si="43"/>
        <v>10</v>
      </c>
      <c r="E1813" s="4" t="s">
        <v>4</v>
      </c>
      <c r="F1813" s="6">
        <v>0</v>
      </c>
    </row>
    <row r="1814" spans="1:6" x14ac:dyDescent="0.25">
      <c r="A1814" t="s">
        <v>13</v>
      </c>
      <c r="B1814" s="4">
        <v>35360</v>
      </c>
      <c r="C1814" s="5">
        <f t="shared" si="42"/>
        <v>1996</v>
      </c>
      <c r="D1814" s="5">
        <f t="shared" si="43"/>
        <v>10</v>
      </c>
      <c r="E1814" s="4" t="s">
        <v>4</v>
      </c>
      <c r="F1814" s="6">
        <v>100</v>
      </c>
    </row>
    <row r="1815" spans="1:6" x14ac:dyDescent="0.25">
      <c r="A1815" t="s">
        <v>7</v>
      </c>
      <c r="B1815" s="4">
        <v>35360</v>
      </c>
      <c r="C1815" s="5">
        <f t="shared" si="42"/>
        <v>1996</v>
      </c>
      <c r="D1815" s="5">
        <f t="shared" si="43"/>
        <v>10</v>
      </c>
      <c r="E1815" s="4" t="s">
        <v>37</v>
      </c>
      <c r="F1815" s="6">
        <v>175</v>
      </c>
    </row>
    <row r="1816" spans="1:6" x14ac:dyDescent="0.25">
      <c r="A1816" t="s">
        <v>13</v>
      </c>
      <c r="B1816" s="4">
        <v>35360</v>
      </c>
      <c r="C1816" s="5">
        <f t="shared" si="42"/>
        <v>1996</v>
      </c>
      <c r="D1816" s="5">
        <f t="shared" si="43"/>
        <v>10</v>
      </c>
      <c r="E1816" s="4" t="s">
        <v>37</v>
      </c>
      <c r="F1816" s="6">
        <v>1000</v>
      </c>
    </row>
    <row r="1817" spans="1:6" x14ac:dyDescent="0.25">
      <c r="A1817" t="s">
        <v>16</v>
      </c>
      <c r="B1817" s="4">
        <v>35361</v>
      </c>
      <c r="C1817" s="5">
        <f t="shared" si="42"/>
        <v>1996</v>
      </c>
      <c r="D1817" s="5">
        <f t="shared" si="43"/>
        <v>10</v>
      </c>
      <c r="E1817" s="4" t="s">
        <v>38</v>
      </c>
      <c r="F1817" s="6">
        <v>2720</v>
      </c>
    </row>
    <row r="1818" spans="1:6" x14ac:dyDescent="0.25">
      <c r="A1818" t="s">
        <v>16</v>
      </c>
      <c r="B1818" s="4">
        <v>35361</v>
      </c>
      <c r="C1818" s="5">
        <f t="shared" si="42"/>
        <v>1996</v>
      </c>
      <c r="D1818" s="5">
        <f t="shared" si="43"/>
        <v>10</v>
      </c>
      <c r="E1818" s="4" t="s">
        <v>4</v>
      </c>
      <c r="F1818" s="6">
        <v>0</v>
      </c>
    </row>
    <row r="1819" spans="1:6" x14ac:dyDescent="0.25">
      <c r="A1819" t="s">
        <v>16</v>
      </c>
      <c r="B1819" s="4">
        <v>35361</v>
      </c>
      <c r="C1819" s="5">
        <f t="shared" si="42"/>
        <v>1996</v>
      </c>
      <c r="D1819" s="5">
        <f t="shared" si="43"/>
        <v>10</v>
      </c>
      <c r="E1819" s="4" t="s">
        <v>37</v>
      </c>
      <c r="F1819" s="6">
        <v>13365</v>
      </c>
    </row>
    <row r="1820" spans="1:6" x14ac:dyDescent="0.25">
      <c r="A1820" t="s">
        <v>13</v>
      </c>
      <c r="B1820" s="4">
        <v>35362</v>
      </c>
      <c r="C1820" s="5">
        <f t="shared" si="42"/>
        <v>1996</v>
      </c>
      <c r="D1820" s="5">
        <f t="shared" si="43"/>
        <v>10</v>
      </c>
      <c r="E1820" s="4" t="s">
        <v>38</v>
      </c>
      <c r="F1820" s="6">
        <v>4200</v>
      </c>
    </row>
    <row r="1821" spans="1:6" x14ac:dyDescent="0.25">
      <c r="A1821" t="s">
        <v>13</v>
      </c>
      <c r="B1821" s="4">
        <v>35362</v>
      </c>
      <c r="C1821" s="5">
        <f t="shared" si="42"/>
        <v>1996</v>
      </c>
      <c r="D1821" s="5">
        <f t="shared" si="43"/>
        <v>10</v>
      </c>
      <c r="E1821" s="4" t="s">
        <v>4</v>
      </c>
      <c r="F1821" s="6">
        <v>200</v>
      </c>
    </row>
    <row r="1822" spans="1:6" x14ac:dyDescent="0.25">
      <c r="A1822" t="s">
        <v>13</v>
      </c>
      <c r="B1822" s="4">
        <v>35362</v>
      </c>
      <c r="C1822" s="5">
        <f t="shared" si="42"/>
        <v>1996</v>
      </c>
      <c r="D1822" s="5">
        <f t="shared" si="43"/>
        <v>10</v>
      </c>
      <c r="E1822" s="4" t="s">
        <v>37</v>
      </c>
      <c r="F1822" s="6">
        <v>2000</v>
      </c>
    </row>
    <row r="1823" spans="1:6" x14ac:dyDescent="0.25">
      <c r="A1823" t="s">
        <v>20</v>
      </c>
      <c r="B1823" s="4">
        <v>35363</v>
      </c>
      <c r="C1823" s="5">
        <f t="shared" si="42"/>
        <v>1996</v>
      </c>
      <c r="D1823" s="5">
        <f t="shared" si="43"/>
        <v>10</v>
      </c>
      <c r="E1823" s="4" t="s">
        <v>38</v>
      </c>
      <c r="F1823" s="6">
        <v>0</v>
      </c>
    </row>
    <row r="1824" spans="1:6" x14ac:dyDescent="0.25">
      <c r="A1824" t="s">
        <v>20</v>
      </c>
      <c r="B1824" s="4">
        <v>35363</v>
      </c>
      <c r="C1824" s="5">
        <f t="shared" si="42"/>
        <v>1996</v>
      </c>
      <c r="D1824" s="5">
        <f t="shared" si="43"/>
        <v>10</v>
      </c>
      <c r="E1824" s="4" t="s">
        <v>4</v>
      </c>
      <c r="F1824" s="6">
        <v>1200</v>
      </c>
    </row>
    <row r="1825" spans="1:6" x14ac:dyDescent="0.25">
      <c r="A1825" t="s">
        <v>20</v>
      </c>
      <c r="B1825" s="4">
        <v>35363</v>
      </c>
      <c r="C1825" s="5">
        <f t="shared" si="42"/>
        <v>1996</v>
      </c>
      <c r="D1825" s="5">
        <f t="shared" si="43"/>
        <v>10</v>
      </c>
      <c r="E1825" s="4" t="s">
        <v>37</v>
      </c>
      <c r="F1825" s="6">
        <v>50</v>
      </c>
    </row>
    <row r="1826" spans="1:6" x14ac:dyDescent="0.25">
      <c r="A1826" t="s">
        <v>13</v>
      </c>
      <c r="B1826" s="4">
        <v>35364</v>
      </c>
      <c r="C1826" s="5">
        <f t="shared" si="42"/>
        <v>1996</v>
      </c>
      <c r="D1826" s="5">
        <f t="shared" si="43"/>
        <v>10</v>
      </c>
      <c r="E1826" s="4" t="s">
        <v>38</v>
      </c>
      <c r="F1826" s="6">
        <v>100</v>
      </c>
    </row>
    <row r="1827" spans="1:6" x14ac:dyDescent="0.25">
      <c r="A1827" t="s">
        <v>13</v>
      </c>
      <c r="B1827" s="4">
        <v>35364</v>
      </c>
      <c r="C1827" s="5">
        <f t="shared" si="42"/>
        <v>1996</v>
      </c>
      <c r="D1827" s="5">
        <f t="shared" si="43"/>
        <v>10</v>
      </c>
      <c r="E1827" s="4" t="s">
        <v>4</v>
      </c>
      <c r="F1827" s="6">
        <v>50</v>
      </c>
    </row>
    <row r="1828" spans="1:6" x14ac:dyDescent="0.25">
      <c r="A1828" t="s">
        <v>13</v>
      </c>
      <c r="B1828" s="4">
        <v>35364</v>
      </c>
      <c r="C1828" s="5">
        <f t="shared" si="42"/>
        <v>1996</v>
      </c>
      <c r="D1828" s="5">
        <f t="shared" si="43"/>
        <v>10</v>
      </c>
      <c r="E1828" s="4" t="s">
        <v>37</v>
      </c>
      <c r="F1828" s="6">
        <v>100</v>
      </c>
    </row>
    <row r="1829" spans="1:6" x14ac:dyDescent="0.25">
      <c r="A1829" t="s">
        <v>13</v>
      </c>
      <c r="B1829" s="4">
        <v>35366</v>
      </c>
      <c r="C1829" s="5">
        <f t="shared" si="42"/>
        <v>1996</v>
      </c>
      <c r="D1829" s="5">
        <f t="shared" si="43"/>
        <v>10</v>
      </c>
      <c r="E1829" s="4" t="s">
        <v>38</v>
      </c>
      <c r="F1829" s="6">
        <v>2500</v>
      </c>
    </row>
    <row r="1830" spans="1:6" x14ac:dyDescent="0.25">
      <c r="A1830" t="s">
        <v>13</v>
      </c>
      <c r="B1830" s="4">
        <v>35366</v>
      </c>
      <c r="C1830" s="5">
        <f t="shared" si="42"/>
        <v>1996</v>
      </c>
      <c r="D1830" s="5">
        <f t="shared" si="43"/>
        <v>10</v>
      </c>
      <c r="E1830" s="4" t="s">
        <v>4</v>
      </c>
      <c r="F1830" s="6">
        <v>0</v>
      </c>
    </row>
    <row r="1831" spans="1:6" x14ac:dyDescent="0.25">
      <c r="A1831" t="s">
        <v>13</v>
      </c>
      <c r="B1831" s="4">
        <v>35366</v>
      </c>
      <c r="C1831" s="5">
        <f t="shared" si="42"/>
        <v>1996</v>
      </c>
      <c r="D1831" s="5">
        <f t="shared" si="43"/>
        <v>10</v>
      </c>
      <c r="E1831" s="4" t="s">
        <v>37</v>
      </c>
      <c r="F1831" s="6">
        <v>5000</v>
      </c>
    </row>
    <row r="1832" spans="1:6" x14ac:dyDescent="0.25">
      <c r="A1832" t="s">
        <v>5</v>
      </c>
      <c r="B1832" s="4">
        <v>35369</v>
      </c>
      <c r="C1832" s="5">
        <f t="shared" si="42"/>
        <v>1996</v>
      </c>
      <c r="D1832" s="5">
        <f t="shared" si="43"/>
        <v>10</v>
      </c>
      <c r="E1832" s="4" t="s">
        <v>38</v>
      </c>
      <c r="F1832" s="6">
        <v>1900</v>
      </c>
    </row>
    <row r="1833" spans="1:6" x14ac:dyDescent="0.25">
      <c r="A1833" t="s">
        <v>5</v>
      </c>
      <c r="B1833" s="4">
        <v>35369</v>
      </c>
      <c r="C1833" s="5">
        <f t="shared" si="42"/>
        <v>1996</v>
      </c>
      <c r="D1833" s="5">
        <f t="shared" si="43"/>
        <v>10</v>
      </c>
      <c r="E1833" s="4" t="s">
        <v>4</v>
      </c>
      <c r="F1833" s="6">
        <v>0</v>
      </c>
    </row>
    <row r="1834" spans="1:6" x14ac:dyDescent="0.25">
      <c r="A1834" t="s">
        <v>5</v>
      </c>
      <c r="B1834" s="4">
        <v>35369</v>
      </c>
      <c r="C1834" s="5">
        <f t="shared" si="42"/>
        <v>1996</v>
      </c>
      <c r="D1834" s="5">
        <f t="shared" si="43"/>
        <v>10</v>
      </c>
      <c r="E1834" s="4" t="s">
        <v>37</v>
      </c>
      <c r="F1834" s="6">
        <v>13600</v>
      </c>
    </row>
    <row r="1835" spans="1:6" x14ac:dyDescent="0.25">
      <c r="A1835" t="s">
        <v>5</v>
      </c>
      <c r="B1835" s="4">
        <v>35370</v>
      </c>
      <c r="C1835" s="5">
        <f t="shared" si="42"/>
        <v>1996</v>
      </c>
      <c r="D1835" s="5">
        <f t="shared" si="43"/>
        <v>11</v>
      </c>
      <c r="E1835" s="4" t="s">
        <v>38</v>
      </c>
      <c r="F1835" s="6">
        <v>17100</v>
      </c>
    </row>
    <row r="1836" spans="1:6" x14ac:dyDescent="0.25">
      <c r="A1836" t="s">
        <v>5</v>
      </c>
      <c r="B1836" s="4">
        <v>35370</v>
      </c>
      <c r="C1836" s="5">
        <f t="shared" si="42"/>
        <v>1996</v>
      </c>
      <c r="D1836" s="5">
        <f t="shared" si="43"/>
        <v>11</v>
      </c>
      <c r="E1836" s="4" t="s">
        <v>4</v>
      </c>
      <c r="F1836" s="6">
        <v>0</v>
      </c>
    </row>
    <row r="1837" spans="1:6" x14ac:dyDescent="0.25">
      <c r="A1837" t="s">
        <v>5</v>
      </c>
      <c r="B1837" s="4">
        <v>35370</v>
      </c>
      <c r="C1837" s="5">
        <f t="shared" si="42"/>
        <v>1996</v>
      </c>
      <c r="D1837" s="5">
        <f t="shared" si="43"/>
        <v>11</v>
      </c>
      <c r="E1837" s="4" t="s">
        <v>37</v>
      </c>
      <c r="F1837" s="6">
        <v>132095</v>
      </c>
    </row>
    <row r="1838" spans="1:6" x14ac:dyDescent="0.25">
      <c r="A1838" t="s">
        <v>13</v>
      </c>
      <c r="B1838" s="4">
        <v>35374</v>
      </c>
      <c r="C1838" s="5">
        <f t="shared" si="42"/>
        <v>1996</v>
      </c>
      <c r="D1838" s="5">
        <f t="shared" si="43"/>
        <v>11</v>
      </c>
      <c r="E1838" s="4" t="s">
        <v>38</v>
      </c>
      <c r="F1838" s="6">
        <v>700</v>
      </c>
    </row>
    <row r="1839" spans="1:6" x14ac:dyDescent="0.25">
      <c r="A1839" t="s">
        <v>13</v>
      </c>
      <c r="B1839" s="4">
        <v>35374</v>
      </c>
      <c r="C1839" s="5">
        <f t="shared" si="42"/>
        <v>1996</v>
      </c>
      <c r="D1839" s="5">
        <f t="shared" si="43"/>
        <v>11</v>
      </c>
      <c r="E1839" s="4" t="s">
        <v>4</v>
      </c>
      <c r="F1839" s="6">
        <v>50</v>
      </c>
    </row>
    <row r="1840" spans="1:6" x14ac:dyDescent="0.25">
      <c r="A1840" t="s">
        <v>13</v>
      </c>
      <c r="B1840" s="4">
        <v>35374</v>
      </c>
      <c r="C1840" s="5">
        <f t="shared" si="42"/>
        <v>1996</v>
      </c>
      <c r="D1840" s="5">
        <f t="shared" si="43"/>
        <v>11</v>
      </c>
      <c r="E1840" s="4" t="s">
        <v>37</v>
      </c>
      <c r="F1840" s="6">
        <v>10400</v>
      </c>
    </row>
    <row r="1841" spans="1:6" x14ac:dyDescent="0.25">
      <c r="A1841" t="s">
        <v>22</v>
      </c>
      <c r="B1841" s="4">
        <v>35467</v>
      </c>
      <c r="C1841" s="5">
        <f t="shared" si="42"/>
        <v>1997</v>
      </c>
      <c r="D1841" s="5">
        <f t="shared" si="43"/>
        <v>2</v>
      </c>
      <c r="E1841" s="4" t="s">
        <v>38</v>
      </c>
      <c r="F1841" s="6">
        <v>0</v>
      </c>
    </row>
    <row r="1842" spans="1:6" x14ac:dyDescent="0.25">
      <c r="A1842" t="s">
        <v>22</v>
      </c>
      <c r="B1842" s="4">
        <v>35467</v>
      </c>
      <c r="C1842" s="5">
        <f t="shared" si="42"/>
        <v>1997</v>
      </c>
      <c r="D1842" s="5">
        <f t="shared" si="43"/>
        <v>2</v>
      </c>
      <c r="E1842" s="4" t="s">
        <v>4</v>
      </c>
      <c r="F1842" s="6">
        <v>0</v>
      </c>
    </row>
    <row r="1843" spans="1:6" x14ac:dyDescent="0.25">
      <c r="A1843" t="s">
        <v>22</v>
      </c>
      <c r="B1843" s="4">
        <v>35467</v>
      </c>
      <c r="C1843" s="5">
        <f t="shared" si="42"/>
        <v>1997</v>
      </c>
      <c r="D1843" s="5">
        <f t="shared" si="43"/>
        <v>2</v>
      </c>
      <c r="E1843" s="4" t="s">
        <v>37</v>
      </c>
      <c r="F1843" s="6">
        <v>0</v>
      </c>
    </row>
    <row r="1844" spans="1:6" x14ac:dyDescent="0.25">
      <c r="A1844" t="s">
        <v>22</v>
      </c>
      <c r="B1844" s="4">
        <v>35473</v>
      </c>
      <c r="C1844" s="5">
        <f t="shared" si="42"/>
        <v>1997</v>
      </c>
      <c r="D1844" s="5">
        <f t="shared" si="43"/>
        <v>2</v>
      </c>
      <c r="E1844" s="4" t="s">
        <v>38</v>
      </c>
      <c r="F1844" s="6">
        <v>1100</v>
      </c>
    </row>
    <row r="1845" spans="1:6" x14ac:dyDescent="0.25">
      <c r="A1845" t="s">
        <v>22</v>
      </c>
      <c r="B1845" s="4">
        <v>35473</v>
      </c>
      <c r="C1845" s="5">
        <f t="shared" si="42"/>
        <v>1997</v>
      </c>
      <c r="D1845" s="5">
        <f t="shared" si="43"/>
        <v>2</v>
      </c>
      <c r="E1845" s="4" t="s">
        <v>4</v>
      </c>
      <c r="F1845" s="6">
        <v>0</v>
      </c>
    </row>
    <row r="1846" spans="1:6" x14ac:dyDescent="0.25">
      <c r="A1846" t="s">
        <v>22</v>
      </c>
      <c r="B1846" s="4">
        <v>35473</v>
      </c>
      <c r="C1846" s="5">
        <f t="shared" si="42"/>
        <v>1997</v>
      </c>
      <c r="D1846" s="5">
        <f t="shared" si="43"/>
        <v>2</v>
      </c>
      <c r="E1846" s="4" t="s">
        <v>37</v>
      </c>
      <c r="F1846" s="6">
        <v>15700</v>
      </c>
    </row>
    <row r="1847" spans="1:6" x14ac:dyDescent="0.25">
      <c r="A1847" t="s">
        <v>22</v>
      </c>
      <c r="B1847" s="4">
        <v>35474</v>
      </c>
      <c r="C1847" s="5">
        <f t="shared" si="42"/>
        <v>1997</v>
      </c>
      <c r="D1847" s="5">
        <f t="shared" si="43"/>
        <v>2</v>
      </c>
      <c r="E1847" s="4" t="s">
        <v>38</v>
      </c>
      <c r="F1847" s="6">
        <v>16100</v>
      </c>
    </row>
    <row r="1848" spans="1:6" x14ac:dyDescent="0.25">
      <c r="A1848" t="s">
        <v>22</v>
      </c>
      <c r="B1848" s="4">
        <v>35474</v>
      </c>
      <c r="C1848" s="5">
        <f t="shared" si="42"/>
        <v>1997</v>
      </c>
      <c r="D1848" s="5">
        <f t="shared" si="43"/>
        <v>2</v>
      </c>
      <c r="E1848" s="4" t="s">
        <v>4</v>
      </c>
      <c r="F1848" s="6">
        <v>0</v>
      </c>
    </row>
    <row r="1849" spans="1:6" x14ac:dyDescent="0.25">
      <c r="A1849" t="s">
        <v>22</v>
      </c>
      <c r="B1849" s="4">
        <v>35474</v>
      </c>
      <c r="C1849" s="5">
        <f t="shared" si="42"/>
        <v>1997</v>
      </c>
      <c r="D1849" s="5">
        <f t="shared" si="43"/>
        <v>2</v>
      </c>
      <c r="E1849" s="4" t="s">
        <v>37</v>
      </c>
      <c r="F1849" s="6">
        <v>29200</v>
      </c>
    </row>
    <row r="1850" spans="1:6" x14ac:dyDescent="0.25">
      <c r="A1850" t="s">
        <v>22</v>
      </c>
      <c r="B1850" s="4">
        <v>35475</v>
      </c>
      <c r="C1850" s="5">
        <f t="shared" si="42"/>
        <v>1997</v>
      </c>
      <c r="D1850" s="5">
        <f t="shared" si="43"/>
        <v>2</v>
      </c>
      <c r="E1850" s="4" t="s">
        <v>38</v>
      </c>
      <c r="F1850" s="6">
        <v>6200</v>
      </c>
    </row>
    <row r="1851" spans="1:6" x14ac:dyDescent="0.25">
      <c r="A1851" t="s">
        <v>22</v>
      </c>
      <c r="B1851" s="4">
        <v>35475</v>
      </c>
      <c r="C1851" s="5">
        <f t="shared" si="42"/>
        <v>1997</v>
      </c>
      <c r="D1851" s="5">
        <f t="shared" si="43"/>
        <v>2</v>
      </c>
      <c r="E1851" s="4" t="s">
        <v>4</v>
      </c>
      <c r="F1851" s="6">
        <v>0</v>
      </c>
    </row>
    <row r="1852" spans="1:6" x14ac:dyDescent="0.25">
      <c r="A1852" t="s">
        <v>22</v>
      </c>
      <c r="B1852" s="4">
        <v>35475</v>
      </c>
      <c r="C1852" s="5">
        <f t="shared" si="42"/>
        <v>1997</v>
      </c>
      <c r="D1852" s="5">
        <f t="shared" si="43"/>
        <v>2</v>
      </c>
      <c r="E1852" s="4" t="s">
        <v>37</v>
      </c>
      <c r="F1852" s="6">
        <v>13500</v>
      </c>
    </row>
    <row r="1853" spans="1:6" x14ac:dyDescent="0.25">
      <c r="A1853" t="s">
        <v>22</v>
      </c>
      <c r="B1853" s="4">
        <v>35478</v>
      </c>
      <c r="C1853" s="5">
        <f t="shared" si="42"/>
        <v>1997</v>
      </c>
      <c r="D1853" s="5">
        <f t="shared" si="43"/>
        <v>2</v>
      </c>
      <c r="E1853" s="4" t="s">
        <v>38</v>
      </c>
      <c r="F1853" s="6">
        <v>14300</v>
      </c>
    </row>
    <row r="1854" spans="1:6" x14ac:dyDescent="0.25">
      <c r="A1854" t="s">
        <v>22</v>
      </c>
      <c r="B1854" s="4">
        <v>35478</v>
      </c>
      <c r="C1854" s="5">
        <f t="shared" si="42"/>
        <v>1997</v>
      </c>
      <c r="D1854" s="5">
        <f t="shared" si="43"/>
        <v>2</v>
      </c>
      <c r="E1854" s="4" t="s">
        <v>4</v>
      </c>
      <c r="F1854" s="6">
        <v>0</v>
      </c>
    </row>
    <row r="1855" spans="1:6" x14ac:dyDescent="0.25">
      <c r="A1855" t="s">
        <v>22</v>
      </c>
      <c r="B1855" s="4">
        <v>35478</v>
      </c>
      <c r="C1855" s="5">
        <f t="shared" si="42"/>
        <v>1997</v>
      </c>
      <c r="D1855" s="5">
        <f t="shared" si="43"/>
        <v>2</v>
      </c>
      <c r="E1855" s="4" t="s">
        <v>37</v>
      </c>
      <c r="F1855" s="6">
        <v>42900</v>
      </c>
    </row>
    <row r="1856" spans="1:6" x14ac:dyDescent="0.25">
      <c r="A1856" t="s">
        <v>20</v>
      </c>
      <c r="B1856" s="4">
        <v>35480</v>
      </c>
      <c r="C1856" s="5">
        <f t="shared" si="42"/>
        <v>1997</v>
      </c>
      <c r="D1856" s="5">
        <f t="shared" si="43"/>
        <v>2</v>
      </c>
      <c r="E1856" s="4" t="s">
        <v>38</v>
      </c>
      <c r="F1856" s="6">
        <v>0</v>
      </c>
    </row>
    <row r="1857" spans="1:6" x14ac:dyDescent="0.25">
      <c r="A1857" t="s">
        <v>20</v>
      </c>
      <c r="B1857" s="4">
        <v>35480</v>
      </c>
      <c r="C1857" s="5">
        <f t="shared" si="42"/>
        <v>1997</v>
      </c>
      <c r="D1857" s="5">
        <f t="shared" si="43"/>
        <v>2</v>
      </c>
      <c r="E1857" s="4" t="s">
        <v>4</v>
      </c>
      <c r="F1857" s="6">
        <v>0</v>
      </c>
    </row>
    <row r="1858" spans="1:6" x14ac:dyDescent="0.25">
      <c r="A1858" t="s">
        <v>20</v>
      </c>
      <c r="B1858" s="4">
        <v>35480</v>
      </c>
      <c r="C1858" s="5">
        <f t="shared" si="42"/>
        <v>1997</v>
      </c>
      <c r="D1858" s="5">
        <f t="shared" si="43"/>
        <v>2</v>
      </c>
      <c r="E1858" s="4" t="s">
        <v>37</v>
      </c>
      <c r="F1858" s="6">
        <v>3200</v>
      </c>
    </row>
    <row r="1859" spans="1:6" x14ac:dyDescent="0.25">
      <c r="A1859" t="s">
        <v>22</v>
      </c>
      <c r="B1859" s="4">
        <v>35481</v>
      </c>
      <c r="C1859" s="5">
        <f t="shared" ref="C1859:C1922" si="44">YEAR(B1859)</f>
        <v>1997</v>
      </c>
      <c r="D1859" s="5">
        <f t="shared" ref="D1859:D1922" si="45">MONTH(B1859)</f>
        <v>2</v>
      </c>
      <c r="E1859" s="4" t="s">
        <v>38</v>
      </c>
      <c r="F1859" s="6">
        <v>0</v>
      </c>
    </row>
    <row r="1860" spans="1:6" x14ac:dyDescent="0.25">
      <c r="A1860" t="s">
        <v>22</v>
      </c>
      <c r="B1860" s="4">
        <v>35481</v>
      </c>
      <c r="C1860" s="5">
        <f t="shared" si="44"/>
        <v>1997</v>
      </c>
      <c r="D1860" s="5">
        <f t="shared" si="45"/>
        <v>2</v>
      </c>
      <c r="E1860" s="4" t="s">
        <v>4</v>
      </c>
      <c r="F1860" s="6">
        <v>0</v>
      </c>
    </row>
    <row r="1861" spans="1:6" x14ac:dyDescent="0.25">
      <c r="A1861" t="s">
        <v>22</v>
      </c>
      <c r="B1861" s="4">
        <v>35481</v>
      </c>
      <c r="C1861" s="5">
        <f t="shared" si="44"/>
        <v>1997</v>
      </c>
      <c r="D1861" s="5">
        <f t="shared" si="45"/>
        <v>2</v>
      </c>
      <c r="E1861" s="4" t="s">
        <v>37</v>
      </c>
      <c r="F1861" s="6">
        <v>0</v>
      </c>
    </row>
    <row r="1862" spans="1:6" x14ac:dyDescent="0.25">
      <c r="A1862" t="s">
        <v>22</v>
      </c>
      <c r="B1862" s="4">
        <v>35485</v>
      </c>
      <c r="C1862" s="5">
        <f t="shared" si="44"/>
        <v>1997</v>
      </c>
      <c r="D1862" s="5">
        <f t="shared" si="45"/>
        <v>2</v>
      </c>
      <c r="E1862" s="4" t="s">
        <v>38</v>
      </c>
      <c r="F1862" s="6">
        <v>0</v>
      </c>
    </row>
    <row r="1863" spans="1:6" x14ac:dyDescent="0.25">
      <c r="A1863" t="s">
        <v>22</v>
      </c>
      <c r="B1863" s="4">
        <v>35485</v>
      </c>
      <c r="C1863" s="5">
        <f t="shared" si="44"/>
        <v>1997</v>
      </c>
      <c r="D1863" s="5">
        <f t="shared" si="45"/>
        <v>2</v>
      </c>
      <c r="E1863" s="4" t="s">
        <v>4</v>
      </c>
      <c r="F1863" s="6">
        <v>0</v>
      </c>
    </row>
    <row r="1864" spans="1:6" x14ac:dyDescent="0.25">
      <c r="A1864" t="s">
        <v>22</v>
      </c>
      <c r="B1864" s="4">
        <v>35485</v>
      </c>
      <c r="C1864" s="5">
        <f t="shared" si="44"/>
        <v>1997</v>
      </c>
      <c r="D1864" s="5">
        <f t="shared" si="45"/>
        <v>2</v>
      </c>
      <c r="E1864" s="4" t="s">
        <v>37</v>
      </c>
      <c r="F1864" s="6">
        <v>0</v>
      </c>
    </row>
    <row r="1865" spans="1:6" x14ac:dyDescent="0.25">
      <c r="A1865" t="s">
        <v>22</v>
      </c>
      <c r="B1865" s="4">
        <v>35486</v>
      </c>
      <c r="C1865" s="5">
        <f t="shared" si="44"/>
        <v>1997</v>
      </c>
      <c r="D1865" s="5">
        <f t="shared" si="45"/>
        <v>2</v>
      </c>
      <c r="E1865" s="4" t="s">
        <v>38</v>
      </c>
      <c r="F1865" s="6">
        <v>8100</v>
      </c>
    </row>
    <row r="1866" spans="1:6" x14ac:dyDescent="0.25">
      <c r="A1866" t="s">
        <v>22</v>
      </c>
      <c r="B1866" s="4">
        <v>35486</v>
      </c>
      <c r="C1866" s="5">
        <f t="shared" si="44"/>
        <v>1997</v>
      </c>
      <c r="D1866" s="5">
        <f t="shared" si="45"/>
        <v>2</v>
      </c>
      <c r="E1866" s="4" t="s">
        <v>4</v>
      </c>
      <c r="F1866" s="6">
        <v>0</v>
      </c>
    </row>
    <row r="1867" spans="1:6" x14ac:dyDescent="0.25">
      <c r="A1867" t="s">
        <v>22</v>
      </c>
      <c r="B1867" s="4">
        <v>35486</v>
      </c>
      <c r="C1867" s="5">
        <f t="shared" si="44"/>
        <v>1997</v>
      </c>
      <c r="D1867" s="5">
        <f t="shared" si="45"/>
        <v>2</v>
      </c>
      <c r="E1867" s="4" t="s">
        <v>37</v>
      </c>
      <c r="F1867" s="6">
        <v>31500</v>
      </c>
    </row>
    <row r="1868" spans="1:6" x14ac:dyDescent="0.25">
      <c r="A1868" t="s">
        <v>22</v>
      </c>
      <c r="B1868" s="4">
        <v>35487</v>
      </c>
      <c r="C1868" s="5">
        <f t="shared" si="44"/>
        <v>1997</v>
      </c>
      <c r="D1868" s="5">
        <f t="shared" si="45"/>
        <v>2</v>
      </c>
      <c r="E1868" s="4" t="s">
        <v>38</v>
      </c>
      <c r="F1868" s="6">
        <v>2500</v>
      </c>
    </row>
    <row r="1869" spans="1:6" x14ac:dyDescent="0.25">
      <c r="A1869" t="s">
        <v>22</v>
      </c>
      <c r="B1869" s="4">
        <v>35487</v>
      </c>
      <c r="C1869" s="5">
        <f t="shared" si="44"/>
        <v>1997</v>
      </c>
      <c r="D1869" s="5">
        <f t="shared" si="45"/>
        <v>2</v>
      </c>
      <c r="E1869" s="4" t="s">
        <v>4</v>
      </c>
      <c r="F1869" s="6">
        <v>0</v>
      </c>
    </row>
    <row r="1870" spans="1:6" x14ac:dyDescent="0.25">
      <c r="A1870" t="s">
        <v>22</v>
      </c>
      <c r="B1870" s="4">
        <v>35487</v>
      </c>
      <c r="C1870" s="5">
        <f t="shared" si="44"/>
        <v>1997</v>
      </c>
      <c r="D1870" s="5">
        <f t="shared" si="45"/>
        <v>2</v>
      </c>
      <c r="E1870" s="4" t="s">
        <v>37</v>
      </c>
      <c r="F1870" s="6">
        <v>17500</v>
      </c>
    </row>
    <row r="1871" spans="1:6" x14ac:dyDescent="0.25">
      <c r="A1871" t="s">
        <v>20</v>
      </c>
      <c r="B1871" s="4">
        <v>35488</v>
      </c>
      <c r="C1871" s="5">
        <f t="shared" si="44"/>
        <v>1997</v>
      </c>
      <c r="D1871" s="5">
        <f t="shared" si="45"/>
        <v>2</v>
      </c>
      <c r="E1871" s="4" t="s">
        <v>38</v>
      </c>
      <c r="F1871" s="6">
        <v>10500</v>
      </c>
    </row>
    <row r="1872" spans="1:6" x14ac:dyDescent="0.25">
      <c r="A1872" t="s">
        <v>20</v>
      </c>
      <c r="B1872" s="4">
        <v>35488</v>
      </c>
      <c r="C1872" s="5">
        <f t="shared" si="44"/>
        <v>1997</v>
      </c>
      <c r="D1872" s="5">
        <f t="shared" si="45"/>
        <v>2</v>
      </c>
      <c r="E1872" s="4" t="s">
        <v>4</v>
      </c>
      <c r="F1872" s="6">
        <v>0</v>
      </c>
    </row>
    <row r="1873" spans="1:6" x14ac:dyDescent="0.25">
      <c r="A1873" t="s">
        <v>20</v>
      </c>
      <c r="B1873" s="4">
        <v>35488</v>
      </c>
      <c r="C1873" s="5">
        <f t="shared" si="44"/>
        <v>1997</v>
      </c>
      <c r="D1873" s="5">
        <f t="shared" si="45"/>
        <v>2</v>
      </c>
      <c r="E1873" s="4" t="s">
        <v>37</v>
      </c>
      <c r="F1873" s="6">
        <v>37900</v>
      </c>
    </row>
    <row r="1874" spans="1:6" x14ac:dyDescent="0.25">
      <c r="A1874" t="s">
        <v>19</v>
      </c>
      <c r="B1874" s="4">
        <v>35491</v>
      </c>
      <c r="C1874" s="5">
        <f t="shared" si="44"/>
        <v>1997</v>
      </c>
      <c r="D1874" s="5">
        <f t="shared" si="45"/>
        <v>3</v>
      </c>
      <c r="E1874" s="4" t="s">
        <v>38</v>
      </c>
      <c r="F1874" s="6">
        <v>300</v>
      </c>
    </row>
    <row r="1875" spans="1:6" x14ac:dyDescent="0.25">
      <c r="A1875" t="s">
        <v>19</v>
      </c>
      <c r="B1875" s="4">
        <v>35491</v>
      </c>
      <c r="C1875" s="5">
        <f t="shared" si="44"/>
        <v>1997</v>
      </c>
      <c r="D1875" s="5">
        <f t="shared" si="45"/>
        <v>3</v>
      </c>
      <c r="E1875" s="4" t="s">
        <v>4</v>
      </c>
      <c r="F1875" s="6">
        <v>550</v>
      </c>
    </row>
    <row r="1876" spans="1:6" x14ac:dyDescent="0.25">
      <c r="A1876" t="s">
        <v>19</v>
      </c>
      <c r="B1876" s="4">
        <v>35491</v>
      </c>
      <c r="C1876" s="5">
        <f t="shared" si="44"/>
        <v>1997</v>
      </c>
      <c r="D1876" s="5">
        <f t="shared" si="45"/>
        <v>3</v>
      </c>
      <c r="E1876" s="4" t="s">
        <v>37</v>
      </c>
      <c r="F1876" s="6">
        <v>390</v>
      </c>
    </row>
    <row r="1877" spans="1:6" x14ac:dyDescent="0.25">
      <c r="A1877" t="s">
        <v>20</v>
      </c>
      <c r="B1877" s="4">
        <v>35492</v>
      </c>
      <c r="C1877" s="5">
        <f t="shared" si="44"/>
        <v>1997</v>
      </c>
      <c r="D1877" s="5">
        <f t="shared" si="45"/>
        <v>3</v>
      </c>
      <c r="E1877" s="4" t="s">
        <v>38</v>
      </c>
      <c r="F1877" s="6">
        <v>22900</v>
      </c>
    </row>
    <row r="1878" spans="1:6" x14ac:dyDescent="0.25">
      <c r="A1878" t="s">
        <v>20</v>
      </c>
      <c r="B1878" s="4">
        <v>35492</v>
      </c>
      <c r="C1878" s="5">
        <f t="shared" si="44"/>
        <v>1997</v>
      </c>
      <c r="D1878" s="5">
        <f t="shared" si="45"/>
        <v>3</v>
      </c>
      <c r="E1878" s="4" t="s">
        <v>4</v>
      </c>
      <c r="F1878" s="6">
        <v>4800</v>
      </c>
    </row>
    <row r="1879" spans="1:6" x14ac:dyDescent="0.25">
      <c r="A1879" t="s">
        <v>20</v>
      </c>
      <c r="B1879" s="4">
        <v>35492</v>
      </c>
      <c r="C1879" s="5">
        <f t="shared" si="44"/>
        <v>1997</v>
      </c>
      <c r="D1879" s="5">
        <f t="shared" si="45"/>
        <v>3</v>
      </c>
      <c r="E1879" s="4" t="s">
        <v>37</v>
      </c>
      <c r="F1879" s="6">
        <v>123500</v>
      </c>
    </row>
    <row r="1880" spans="1:6" x14ac:dyDescent="0.25">
      <c r="A1880" t="s">
        <v>20</v>
      </c>
      <c r="B1880" s="4">
        <v>35494</v>
      </c>
      <c r="C1880" s="5">
        <f t="shared" si="44"/>
        <v>1997</v>
      </c>
      <c r="D1880" s="5">
        <f t="shared" si="45"/>
        <v>3</v>
      </c>
      <c r="E1880" s="4" t="s">
        <v>38</v>
      </c>
      <c r="F1880" s="6">
        <v>200</v>
      </c>
    </row>
    <row r="1881" spans="1:6" x14ac:dyDescent="0.25">
      <c r="A1881" t="s">
        <v>20</v>
      </c>
      <c r="B1881" s="4">
        <v>35494</v>
      </c>
      <c r="C1881" s="5">
        <f t="shared" si="44"/>
        <v>1997</v>
      </c>
      <c r="D1881" s="5">
        <f t="shared" si="45"/>
        <v>3</v>
      </c>
      <c r="E1881" s="4" t="s">
        <v>4</v>
      </c>
      <c r="F1881" s="6">
        <v>4200</v>
      </c>
    </row>
    <row r="1882" spans="1:6" x14ac:dyDescent="0.25">
      <c r="A1882" t="s">
        <v>20</v>
      </c>
      <c r="B1882" s="4">
        <v>35494</v>
      </c>
      <c r="C1882" s="5">
        <f t="shared" si="44"/>
        <v>1997</v>
      </c>
      <c r="D1882" s="5">
        <f t="shared" si="45"/>
        <v>3</v>
      </c>
      <c r="E1882" s="4" t="s">
        <v>37</v>
      </c>
      <c r="F1882" s="6">
        <v>6050</v>
      </c>
    </row>
    <row r="1883" spans="1:6" x14ac:dyDescent="0.25">
      <c r="A1883" t="s">
        <v>20</v>
      </c>
      <c r="B1883" s="4">
        <v>35495</v>
      </c>
      <c r="C1883" s="5">
        <f t="shared" si="44"/>
        <v>1997</v>
      </c>
      <c r="D1883" s="5">
        <f t="shared" si="45"/>
        <v>3</v>
      </c>
      <c r="E1883" s="4" t="s">
        <v>38</v>
      </c>
      <c r="F1883" s="6">
        <v>2100</v>
      </c>
    </row>
    <row r="1884" spans="1:6" x14ac:dyDescent="0.25">
      <c r="A1884" t="s">
        <v>20</v>
      </c>
      <c r="B1884" s="4">
        <v>35495</v>
      </c>
      <c r="C1884" s="5">
        <f t="shared" si="44"/>
        <v>1997</v>
      </c>
      <c r="D1884" s="5">
        <f t="shared" si="45"/>
        <v>3</v>
      </c>
      <c r="E1884" s="4" t="s">
        <v>4</v>
      </c>
      <c r="F1884" s="6">
        <v>4300</v>
      </c>
    </row>
    <row r="1885" spans="1:6" x14ac:dyDescent="0.25">
      <c r="A1885" t="s">
        <v>20</v>
      </c>
      <c r="B1885" s="4">
        <v>35495</v>
      </c>
      <c r="C1885" s="5">
        <f t="shared" si="44"/>
        <v>1997</v>
      </c>
      <c r="D1885" s="5">
        <f t="shared" si="45"/>
        <v>3</v>
      </c>
      <c r="E1885" s="4" t="s">
        <v>37</v>
      </c>
      <c r="F1885" s="6">
        <v>10400</v>
      </c>
    </row>
    <row r="1886" spans="1:6" x14ac:dyDescent="0.25">
      <c r="A1886" t="s">
        <v>20</v>
      </c>
      <c r="B1886" s="4">
        <v>35496</v>
      </c>
      <c r="C1886" s="5">
        <f t="shared" si="44"/>
        <v>1997</v>
      </c>
      <c r="D1886" s="5">
        <f t="shared" si="45"/>
        <v>3</v>
      </c>
      <c r="E1886" s="4" t="s">
        <v>38</v>
      </c>
      <c r="F1886" s="6">
        <v>1800</v>
      </c>
    </row>
    <row r="1887" spans="1:6" x14ac:dyDescent="0.25">
      <c r="A1887" t="s">
        <v>20</v>
      </c>
      <c r="B1887" s="4">
        <v>35496</v>
      </c>
      <c r="C1887" s="5">
        <f t="shared" si="44"/>
        <v>1997</v>
      </c>
      <c r="D1887" s="5">
        <f t="shared" si="45"/>
        <v>3</v>
      </c>
      <c r="E1887" s="4" t="s">
        <v>4</v>
      </c>
      <c r="F1887" s="6">
        <v>100</v>
      </c>
    </row>
    <row r="1888" spans="1:6" x14ac:dyDescent="0.25">
      <c r="A1888" t="s">
        <v>20</v>
      </c>
      <c r="B1888" s="4">
        <v>35496</v>
      </c>
      <c r="C1888" s="5">
        <f t="shared" si="44"/>
        <v>1997</v>
      </c>
      <c r="D1888" s="5">
        <f t="shared" si="45"/>
        <v>3</v>
      </c>
      <c r="E1888" s="4" t="s">
        <v>37</v>
      </c>
      <c r="F1888" s="6">
        <v>17900</v>
      </c>
    </row>
    <row r="1889" spans="1:6" x14ac:dyDescent="0.25">
      <c r="A1889" t="s">
        <v>22</v>
      </c>
      <c r="B1889" s="4">
        <v>35505</v>
      </c>
      <c r="C1889" s="5">
        <f t="shared" si="44"/>
        <v>1997</v>
      </c>
      <c r="D1889" s="5">
        <f t="shared" si="45"/>
        <v>3</v>
      </c>
      <c r="E1889" s="4" t="s">
        <v>38</v>
      </c>
      <c r="F1889" s="6">
        <v>10500</v>
      </c>
    </row>
    <row r="1890" spans="1:6" x14ac:dyDescent="0.25">
      <c r="A1890" t="s">
        <v>22</v>
      </c>
      <c r="B1890" s="4">
        <v>35505</v>
      </c>
      <c r="C1890" s="5">
        <f t="shared" si="44"/>
        <v>1997</v>
      </c>
      <c r="D1890" s="5">
        <f t="shared" si="45"/>
        <v>3</v>
      </c>
      <c r="E1890" s="4" t="s">
        <v>4</v>
      </c>
      <c r="F1890" s="6">
        <v>0</v>
      </c>
    </row>
    <row r="1891" spans="1:6" x14ac:dyDescent="0.25">
      <c r="A1891" t="s">
        <v>22</v>
      </c>
      <c r="B1891" s="4">
        <v>35505</v>
      </c>
      <c r="C1891" s="5">
        <f t="shared" si="44"/>
        <v>1997</v>
      </c>
      <c r="D1891" s="5">
        <f t="shared" si="45"/>
        <v>3</v>
      </c>
      <c r="E1891" s="4" t="s">
        <v>37</v>
      </c>
      <c r="F1891" s="6">
        <v>67300</v>
      </c>
    </row>
    <row r="1892" spans="1:6" x14ac:dyDescent="0.25">
      <c r="A1892" s="7" t="s">
        <v>46</v>
      </c>
      <c r="B1892" s="4">
        <v>35524</v>
      </c>
      <c r="C1892" s="5">
        <f t="shared" si="44"/>
        <v>1997</v>
      </c>
      <c r="D1892" s="5">
        <f t="shared" si="45"/>
        <v>4</v>
      </c>
      <c r="E1892" s="4" t="s">
        <v>38</v>
      </c>
      <c r="F1892" s="6">
        <v>6455</v>
      </c>
    </row>
    <row r="1893" spans="1:6" x14ac:dyDescent="0.25">
      <c r="A1893" s="7" t="s">
        <v>46</v>
      </c>
      <c r="B1893" s="4">
        <v>35524</v>
      </c>
      <c r="C1893" s="5">
        <f t="shared" si="44"/>
        <v>1997</v>
      </c>
      <c r="D1893" s="5">
        <f t="shared" si="45"/>
        <v>4</v>
      </c>
      <c r="E1893" s="4" t="s">
        <v>4</v>
      </c>
      <c r="F1893" s="6">
        <v>870</v>
      </c>
    </row>
    <row r="1894" spans="1:6" x14ac:dyDescent="0.25">
      <c r="A1894" s="7" t="s">
        <v>46</v>
      </c>
      <c r="B1894" s="4">
        <v>35524</v>
      </c>
      <c r="C1894" s="5">
        <f t="shared" si="44"/>
        <v>1997</v>
      </c>
      <c r="D1894" s="5">
        <f t="shared" si="45"/>
        <v>4</v>
      </c>
      <c r="E1894" s="4" t="s">
        <v>37</v>
      </c>
      <c r="F1894" s="6">
        <v>4300</v>
      </c>
    </row>
    <row r="1895" spans="1:6" x14ac:dyDescent="0.25">
      <c r="A1895" t="s">
        <v>9</v>
      </c>
      <c r="B1895" s="4">
        <v>35535</v>
      </c>
      <c r="C1895" s="5">
        <f t="shared" si="44"/>
        <v>1997</v>
      </c>
      <c r="D1895" s="5">
        <f t="shared" si="45"/>
        <v>4</v>
      </c>
      <c r="E1895" s="4" t="s">
        <v>38</v>
      </c>
      <c r="F1895" s="6">
        <v>3200</v>
      </c>
    </row>
    <row r="1896" spans="1:6" x14ac:dyDescent="0.25">
      <c r="A1896" t="s">
        <v>9</v>
      </c>
      <c r="B1896" s="4">
        <v>35535</v>
      </c>
      <c r="C1896" s="5">
        <f t="shared" si="44"/>
        <v>1997</v>
      </c>
      <c r="D1896" s="5">
        <f t="shared" si="45"/>
        <v>4</v>
      </c>
      <c r="E1896" s="4" t="s">
        <v>4</v>
      </c>
      <c r="F1896" s="6">
        <v>0</v>
      </c>
    </row>
    <row r="1897" spans="1:6" x14ac:dyDescent="0.25">
      <c r="A1897" t="s">
        <v>9</v>
      </c>
      <c r="B1897" s="4">
        <v>35535</v>
      </c>
      <c r="C1897" s="5">
        <f t="shared" si="44"/>
        <v>1997</v>
      </c>
      <c r="D1897" s="5">
        <f t="shared" si="45"/>
        <v>4</v>
      </c>
      <c r="E1897" s="4" t="s">
        <v>37</v>
      </c>
      <c r="F1897" s="6">
        <v>3300</v>
      </c>
    </row>
    <row r="1898" spans="1:6" x14ac:dyDescent="0.25">
      <c r="A1898" t="s">
        <v>20</v>
      </c>
      <c r="B1898" s="4">
        <v>35536</v>
      </c>
      <c r="C1898" s="5">
        <f t="shared" si="44"/>
        <v>1997</v>
      </c>
      <c r="D1898" s="5">
        <f t="shared" si="45"/>
        <v>4</v>
      </c>
      <c r="E1898" s="4" t="s">
        <v>38</v>
      </c>
      <c r="F1898" s="6">
        <v>900</v>
      </c>
    </row>
    <row r="1899" spans="1:6" x14ac:dyDescent="0.25">
      <c r="A1899" t="s">
        <v>20</v>
      </c>
      <c r="B1899" s="4">
        <v>35536</v>
      </c>
      <c r="C1899" s="5">
        <f t="shared" si="44"/>
        <v>1997</v>
      </c>
      <c r="D1899" s="5">
        <f t="shared" si="45"/>
        <v>4</v>
      </c>
      <c r="E1899" s="4" t="s">
        <v>4</v>
      </c>
      <c r="F1899" s="6">
        <v>1100</v>
      </c>
    </row>
    <row r="1900" spans="1:6" x14ac:dyDescent="0.25">
      <c r="A1900" t="s">
        <v>20</v>
      </c>
      <c r="B1900" s="4">
        <v>35536</v>
      </c>
      <c r="C1900" s="5">
        <f t="shared" si="44"/>
        <v>1997</v>
      </c>
      <c r="D1900" s="5">
        <f t="shared" si="45"/>
        <v>4</v>
      </c>
      <c r="E1900" s="4" t="s">
        <v>37</v>
      </c>
      <c r="F1900" s="6">
        <v>8400</v>
      </c>
    </row>
    <row r="1901" spans="1:6" x14ac:dyDescent="0.25">
      <c r="A1901" t="s">
        <v>9</v>
      </c>
      <c r="B1901" s="4">
        <v>35537</v>
      </c>
      <c r="C1901" s="5">
        <f t="shared" si="44"/>
        <v>1997</v>
      </c>
      <c r="D1901" s="5">
        <f t="shared" si="45"/>
        <v>4</v>
      </c>
      <c r="E1901" s="4" t="s">
        <v>38</v>
      </c>
      <c r="F1901" s="6">
        <v>10700</v>
      </c>
    </row>
    <row r="1902" spans="1:6" x14ac:dyDescent="0.25">
      <c r="A1902" t="s">
        <v>12</v>
      </c>
      <c r="B1902" s="4">
        <v>35537</v>
      </c>
      <c r="C1902" s="5">
        <f t="shared" si="44"/>
        <v>1997</v>
      </c>
      <c r="D1902" s="5">
        <f t="shared" si="45"/>
        <v>4</v>
      </c>
      <c r="E1902" s="4" t="s">
        <v>38</v>
      </c>
      <c r="F1902" s="6">
        <v>0</v>
      </c>
    </row>
    <row r="1903" spans="1:6" x14ac:dyDescent="0.25">
      <c r="A1903" t="s">
        <v>9</v>
      </c>
      <c r="B1903" s="4">
        <v>35537</v>
      </c>
      <c r="C1903" s="5">
        <f t="shared" si="44"/>
        <v>1997</v>
      </c>
      <c r="D1903" s="5">
        <f t="shared" si="45"/>
        <v>4</v>
      </c>
      <c r="E1903" s="4" t="s">
        <v>4</v>
      </c>
      <c r="F1903" s="6">
        <v>0</v>
      </c>
    </row>
    <row r="1904" spans="1:6" x14ac:dyDescent="0.25">
      <c r="A1904" t="s">
        <v>12</v>
      </c>
      <c r="B1904" s="4">
        <v>35537</v>
      </c>
      <c r="C1904" s="5">
        <f t="shared" si="44"/>
        <v>1997</v>
      </c>
      <c r="D1904" s="5">
        <f t="shared" si="45"/>
        <v>4</v>
      </c>
      <c r="E1904" s="4" t="s">
        <v>4</v>
      </c>
      <c r="F1904" s="6">
        <v>0</v>
      </c>
    </row>
    <row r="1905" spans="1:6" x14ac:dyDescent="0.25">
      <c r="A1905" t="s">
        <v>9</v>
      </c>
      <c r="B1905" s="4">
        <v>35537</v>
      </c>
      <c r="C1905" s="5">
        <f t="shared" si="44"/>
        <v>1997</v>
      </c>
      <c r="D1905" s="5">
        <f t="shared" si="45"/>
        <v>4</v>
      </c>
      <c r="E1905" s="4" t="s">
        <v>37</v>
      </c>
      <c r="F1905" s="6">
        <v>5700</v>
      </c>
    </row>
    <row r="1906" spans="1:6" x14ac:dyDescent="0.25">
      <c r="A1906" t="s">
        <v>12</v>
      </c>
      <c r="B1906" s="4">
        <v>35537</v>
      </c>
      <c r="C1906" s="5">
        <f t="shared" si="44"/>
        <v>1997</v>
      </c>
      <c r="D1906" s="5">
        <f t="shared" si="45"/>
        <v>4</v>
      </c>
      <c r="E1906" s="4" t="s">
        <v>37</v>
      </c>
      <c r="F1906" s="6">
        <v>299</v>
      </c>
    </row>
    <row r="1907" spans="1:6" x14ac:dyDescent="0.25">
      <c r="A1907" t="s">
        <v>19</v>
      </c>
      <c r="B1907" s="4">
        <v>35541</v>
      </c>
      <c r="C1907" s="5">
        <f t="shared" si="44"/>
        <v>1997</v>
      </c>
      <c r="D1907" s="5">
        <f t="shared" si="45"/>
        <v>4</v>
      </c>
      <c r="E1907" s="4" t="s">
        <v>38</v>
      </c>
      <c r="F1907" s="6">
        <v>18600</v>
      </c>
    </row>
    <row r="1908" spans="1:6" x14ac:dyDescent="0.25">
      <c r="A1908" t="s">
        <v>19</v>
      </c>
      <c r="B1908" s="4">
        <v>35541</v>
      </c>
      <c r="C1908" s="5">
        <f t="shared" si="44"/>
        <v>1997</v>
      </c>
      <c r="D1908" s="5">
        <f t="shared" si="45"/>
        <v>4</v>
      </c>
      <c r="E1908" s="4" t="s">
        <v>4</v>
      </c>
      <c r="F1908" s="6">
        <v>16950</v>
      </c>
    </row>
    <row r="1909" spans="1:6" x14ac:dyDescent="0.25">
      <c r="A1909" t="s">
        <v>19</v>
      </c>
      <c r="B1909" s="4">
        <v>35541</v>
      </c>
      <c r="C1909" s="5">
        <f t="shared" si="44"/>
        <v>1997</v>
      </c>
      <c r="D1909" s="5">
        <f t="shared" si="45"/>
        <v>4</v>
      </c>
      <c r="E1909" s="4" t="s">
        <v>37</v>
      </c>
      <c r="F1909" s="6">
        <v>42500</v>
      </c>
    </row>
    <row r="1910" spans="1:6" x14ac:dyDescent="0.25">
      <c r="A1910" t="s">
        <v>19</v>
      </c>
      <c r="B1910" s="4">
        <v>35543</v>
      </c>
      <c r="C1910" s="5">
        <f t="shared" si="44"/>
        <v>1997</v>
      </c>
      <c r="D1910" s="5">
        <f t="shared" si="45"/>
        <v>4</v>
      </c>
      <c r="E1910" s="4" t="s">
        <v>38</v>
      </c>
      <c r="F1910" s="6">
        <v>0</v>
      </c>
    </row>
    <row r="1911" spans="1:6" x14ac:dyDescent="0.25">
      <c r="A1911" t="s">
        <v>19</v>
      </c>
      <c r="B1911" s="4">
        <v>35543</v>
      </c>
      <c r="C1911" s="5">
        <f t="shared" si="44"/>
        <v>1997</v>
      </c>
      <c r="D1911" s="5">
        <f t="shared" si="45"/>
        <v>4</v>
      </c>
      <c r="E1911" s="4" t="s">
        <v>4</v>
      </c>
      <c r="F1911" s="6">
        <v>1500</v>
      </c>
    </row>
    <row r="1912" spans="1:6" x14ac:dyDescent="0.25">
      <c r="A1912" t="s">
        <v>19</v>
      </c>
      <c r="B1912" s="4">
        <v>35543</v>
      </c>
      <c r="C1912" s="5">
        <f t="shared" si="44"/>
        <v>1997</v>
      </c>
      <c r="D1912" s="5">
        <f t="shared" si="45"/>
        <v>4</v>
      </c>
      <c r="E1912" s="4" t="s">
        <v>37</v>
      </c>
      <c r="F1912" s="6">
        <v>2100</v>
      </c>
    </row>
    <row r="1913" spans="1:6" x14ac:dyDescent="0.25">
      <c r="A1913" t="s">
        <v>19</v>
      </c>
      <c r="B1913" s="4">
        <v>35544</v>
      </c>
      <c r="C1913" s="5">
        <f t="shared" si="44"/>
        <v>1997</v>
      </c>
      <c r="D1913" s="5">
        <f t="shared" si="45"/>
        <v>4</v>
      </c>
      <c r="E1913" s="4" t="s">
        <v>38</v>
      </c>
      <c r="F1913" s="6">
        <v>0</v>
      </c>
    </row>
    <row r="1914" spans="1:6" x14ac:dyDescent="0.25">
      <c r="A1914" t="s">
        <v>19</v>
      </c>
      <c r="B1914" s="4">
        <v>35544</v>
      </c>
      <c r="C1914" s="5">
        <f t="shared" si="44"/>
        <v>1997</v>
      </c>
      <c r="D1914" s="5">
        <f t="shared" si="45"/>
        <v>4</v>
      </c>
      <c r="E1914" s="4" t="s">
        <v>4</v>
      </c>
      <c r="F1914" s="6">
        <v>0</v>
      </c>
    </row>
    <row r="1915" spans="1:6" x14ac:dyDescent="0.25">
      <c r="A1915" t="s">
        <v>19</v>
      </c>
      <c r="B1915" s="4">
        <v>35544</v>
      </c>
      <c r="C1915" s="5">
        <f t="shared" si="44"/>
        <v>1997</v>
      </c>
      <c r="D1915" s="5">
        <f t="shared" si="45"/>
        <v>4</v>
      </c>
      <c r="E1915" s="4" t="s">
        <v>37</v>
      </c>
      <c r="F1915" s="6">
        <v>900</v>
      </c>
    </row>
    <row r="1916" spans="1:6" x14ac:dyDescent="0.25">
      <c r="A1916" t="s">
        <v>19</v>
      </c>
      <c r="B1916" s="4">
        <v>35545</v>
      </c>
      <c r="C1916" s="5">
        <f t="shared" si="44"/>
        <v>1997</v>
      </c>
      <c r="D1916" s="5">
        <f t="shared" si="45"/>
        <v>4</v>
      </c>
      <c r="E1916" s="4" t="s">
        <v>38</v>
      </c>
      <c r="F1916" s="6">
        <v>0</v>
      </c>
    </row>
    <row r="1917" spans="1:6" x14ac:dyDescent="0.25">
      <c r="A1917" t="s">
        <v>19</v>
      </c>
      <c r="B1917" s="4">
        <v>35545</v>
      </c>
      <c r="C1917" s="5">
        <f t="shared" si="44"/>
        <v>1997</v>
      </c>
      <c r="D1917" s="5">
        <f t="shared" si="45"/>
        <v>4</v>
      </c>
      <c r="E1917" s="4" t="s">
        <v>38</v>
      </c>
      <c r="F1917" s="6">
        <v>0</v>
      </c>
    </row>
    <row r="1918" spans="1:6" x14ac:dyDescent="0.25">
      <c r="A1918" t="s">
        <v>19</v>
      </c>
      <c r="B1918" s="4">
        <v>35545</v>
      </c>
      <c r="C1918" s="5">
        <f t="shared" si="44"/>
        <v>1997</v>
      </c>
      <c r="D1918" s="5">
        <f t="shared" si="45"/>
        <v>4</v>
      </c>
      <c r="E1918" s="4" t="s">
        <v>4</v>
      </c>
      <c r="F1918" s="6">
        <v>0</v>
      </c>
    </row>
    <row r="1919" spans="1:6" x14ac:dyDescent="0.25">
      <c r="A1919" t="s">
        <v>19</v>
      </c>
      <c r="B1919" s="4">
        <v>35545</v>
      </c>
      <c r="C1919" s="5">
        <f t="shared" si="44"/>
        <v>1997</v>
      </c>
      <c r="D1919" s="5">
        <f t="shared" si="45"/>
        <v>4</v>
      </c>
      <c r="E1919" s="4" t="s">
        <v>4</v>
      </c>
      <c r="F1919" s="6">
        <v>3300</v>
      </c>
    </row>
    <row r="1920" spans="1:6" x14ac:dyDescent="0.25">
      <c r="A1920" t="s">
        <v>19</v>
      </c>
      <c r="B1920" s="4">
        <v>35545</v>
      </c>
      <c r="C1920" s="5">
        <f t="shared" si="44"/>
        <v>1997</v>
      </c>
      <c r="D1920" s="5">
        <f t="shared" si="45"/>
        <v>4</v>
      </c>
      <c r="E1920" s="4" t="s">
        <v>37</v>
      </c>
      <c r="F1920" s="6">
        <v>6500</v>
      </c>
    </row>
    <row r="1921" spans="1:6" x14ac:dyDescent="0.25">
      <c r="A1921" t="s">
        <v>19</v>
      </c>
      <c r="B1921" s="4">
        <v>35545</v>
      </c>
      <c r="C1921" s="5">
        <f t="shared" si="44"/>
        <v>1997</v>
      </c>
      <c r="D1921" s="5">
        <f t="shared" si="45"/>
        <v>4</v>
      </c>
      <c r="E1921" s="4" t="s">
        <v>37</v>
      </c>
      <c r="F1921" s="6">
        <v>7800</v>
      </c>
    </row>
    <row r="1922" spans="1:6" x14ac:dyDescent="0.25">
      <c r="A1922" t="s">
        <v>18</v>
      </c>
      <c r="B1922" s="4">
        <v>35548</v>
      </c>
      <c r="C1922" s="5">
        <f t="shared" si="44"/>
        <v>1997</v>
      </c>
      <c r="D1922" s="5">
        <f t="shared" si="45"/>
        <v>4</v>
      </c>
      <c r="E1922" s="4" t="s">
        <v>38</v>
      </c>
      <c r="F1922" s="6">
        <v>0</v>
      </c>
    </row>
    <row r="1923" spans="1:6" x14ac:dyDescent="0.25">
      <c r="A1923" t="s">
        <v>18</v>
      </c>
      <c r="B1923" s="4">
        <v>35548</v>
      </c>
      <c r="C1923" s="5">
        <f t="shared" ref="C1923:C1986" si="46">YEAR(B1923)</f>
        <v>1997</v>
      </c>
      <c r="D1923" s="5">
        <f t="shared" ref="D1923:D1986" si="47">MONTH(B1923)</f>
        <v>4</v>
      </c>
      <c r="E1923" s="4" t="s">
        <v>4</v>
      </c>
      <c r="F1923" s="6">
        <v>350</v>
      </c>
    </row>
    <row r="1924" spans="1:6" x14ac:dyDescent="0.25">
      <c r="A1924" t="s">
        <v>18</v>
      </c>
      <c r="B1924" s="4">
        <v>35548</v>
      </c>
      <c r="C1924" s="5">
        <f t="shared" si="46"/>
        <v>1997</v>
      </c>
      <c r="D1924" s="5">
        <f t="shared" si="47"/>
        <v>4</v>
      </c>
      <c r="E1924" s="4" t="s">
        <v>37</v>
      </c>
      <c r="F1924" s="6">
        <v>10340</v>
      </c>
    </row>
    <row r="1925" spans="1:6" x14ac:dyDescent="0.25">
      <c r="A1925" t="s">
        <v>12</v>
      </c>
      <c r="B1925" s="4">
        <v>35549</v>
      </c>
      <c r="C1925" s="5">
        <f t="shared" si="46"/>
        <v>1997</v>
      </c>
      <c r="D1925" s="5">
        <f t="shared" si="47"/>
        <v>4</v>
      </c>
      <c r="E1925" s="4" t="s">
        <v>38</v>
      </c>
      <c r="F1925" s="6">
        <v>0</v>
      </c>
    </row>
    <row r="1926" spans="1:6" x14ac:dyDescent="0.25">
      <c r="A1926" t="s">
        <v>12</v>
      </c>
      <c r="B1926" s="4">
        <v>35549</v>
      </c>
      <c r="C1926" s="5">
        <f t="shared" si="46"/>
        <v>1997</v>
      </c>
      <c r="D1926" s="5">
        <f t="shared" si="47"/>
        <v>4</v>
      </c>
      <c r="E1926" s="4" t="s">
        <v>4</v>
      </c>
      <c r="F1926" s="6">
        <v>0</v>
      </c>
    </row>
    <row r="1927" spans="1:6" x14ac:dyDescent="0.25">
      <c r="A1927" t="s">
        <v>12</v>
      </c>
      <c r="B1927" s="4">
        <v>35549</v>
      </c>
      <c r="C1927" s="5">
        <f t="shared" si="46"/>
        <v>1997</v>
      </c>
      <c r="D1927" s="5">
        <f t="shared" si="47"/>
        <v>4</v>
      </c>
      <c r="E1927" s="4" t="s">
        <v>37</v>
      </c>
      <c r="F1927" s="6">
        <v>220</v>
      </c>
    </row>
    <row r="1928" spans="1:6" x14ac:dyDescent="0.25">
      <c r="A1928" t="s">
        <v>19</v>
      </c>
      <c r="B1928" s="4">
        <v>35550</v>
      </c>
      <c r="C1928" s="5">
        <f t="shared" si="46"/>
        <v>1997</v>
      </c>
      <c r="D1928" s="5">
        <f t="shared" si="47"/>
        <v>4</v>
      </c>
      <c r="E1928" s="4" t="s">
        <v>38</v>
      </c>
      <c r="F1928" s="6">
        <v>0</v>
      </c>
    </row>
    <row r="1929" spans="1:6" x14ac:dyDescent="0.25">
      <c r="A1929" t="s">
        <v>19</v>
      </c>
      <c r="B1929" s="4">
        <v>35550</v>
      </c>
      <c r="C1929" s="5">
        <f t="shared" si="46"/>
        <v>1997</v>
      </c>
      <c r="D1929" s="5">
        <f t="shared" si="47"/>
        <v>4</v>
      </c>
      <c r="E1929" s="4" t="s">
        <v>4</v>
      </c>
      <c r="F1929" s="6">
        <v>0</v>
      </c>
    </row>
    <row r="1930" spans="1:6" x14ac:dyDescent="0.25">
      <c r="A1930" t="s">
        <v>19</v>
      </c>
      <c r="B1930" s="4">
        <v>35550</v>
      </c>
      <c r="C1930" s="5">
        <f t="shared" si="46"/>
        <v>1997</v>
      </c>
      <c r="D1930" s="5">
        <f t="shared" si="47"/>
        <v>4</v>
      </c>
      <c r="E1930" s="4" t="s">
        <v>37</v>
      </c>
      <c r="F1930" s="6">
        <v>7050</v>
      </c>
    </row>
    <row r="1931" spans="1:6" x14ac:dyDescent="0.25">
      <c r="A1931" t="s">
        <v>19</v>
      </c>
      <c r="B1931" s="4">
        <v>35555</v>
      </c>
      <c r="C1931" s="5">
        <f t="shared" si="46"/>
        <v>1997</v>
      </c>
      <c r="D1931" s="5">
        <f t="shared" si="47"/>
        <v>5</v>
      </c>
      <c r="E1931" s="4" t="s">
        <v>38</v>
      </c>
      <c r="F1931" s="6">
        <v>0</v>
      </c>
    </row>
    <row r="1932" spans="1:6" x14ac:dyDescent="0.25">
      <c r="A1932" t="s">
        <v>19</v>
      </c>
      <c r="B1932" s="4">
        <v>35555</v>
      </c>
      <c r="C1932" s="5">
        <f t="shared" si="46"/>
        <v>1997</v>
      </c>
      <c r="D1932" s="5">
        <f t="shared" si="47"/>
        <v>5</v>
      </c>
      <c r="E1932" s="4" t="s">
        <v>4</v>
      </c>
      <c r="F1932" s="6">
        <v>0</v>
      </c>
    </row>
    <row r="1933" spans="1:6" x14ac:dyDescent="0.25">
      <c r="A1933" t="s">
        <v>19</v>
      </c>
      <c r="B1933" s="4">
        <v>35555</v>
      </c>
      <c r="C1933" s="5">
        <f t="shared" si="46"/>
        <v>1997</v>
      </c>
      <c r="D1933" s="5">
        <f t="shared" si="47"/>
        <v>5</v>
      </c>
      <c r="E1933" s="4" t="s">
        <v>37</v>
      </c>
      <c r="F1933" s="6">
        <v>0</v>
      </c>
    </row>
    <row r="1934" spans="1:6" x14ac:dyDescent="0.25">
      <c r="A1934" t="s">
        <v>20</v>
      </c>
      <c r="B1934" s="4">
        <v>35556</v>
      </c>
      <c r="C1934" s="5">
        <f t="shared" si="46"/>
        <v>1997</v>
      </c>
      <c r="D1934" s="5">
        <f t="shared" si="47"/>
        <v>5</v>
      </c>
      <c r="E1934" s="4" t="s">
        <v>38</v>
      </c>
      <c r="F1934" s="6">
        <v>6625</v>
      </c>
    </row>
    <row r="1935" spans="1:6" x14ac:dyDescent="0.25">
      <c r="A1935" t="s">
        <v>12</v>
      </c>
      <c r="B1935" s="4">
        <v>35556</v>
      </c>
      <c r="C1935" s="5">
        <f t="shared" si="46"/>
        <v>1997</v>
      </c>
      <c r="D1935" s="5">
        <f t="shared" si="47"/>
        <v>5</v>
      </c>
      <c r="E1935" s="4" t="s">
        <v>38</v>
      </c>
      <c r="F1935" s="6">
        <v>400</v>
      </c>
    </row>
    <row r="1936" spans="1:6" x14ac:dyDescent="0.25">
      <c r="A1936" t="s">
        <v>20</v>
      </c>
      <c r="B1936" s="4">
        <v>35556</v>
      </c>
      <c r="C1936" s="5">
        <f t="shared" si="46"/>
        <v>1997</v>
      </c>
      <c r="D1936" s="5">
        <f t="shared" si="47"/>
        <v>5</v>
      </c>
      <c r="E1936" s="4" t="s">
        <v>4</v>
      </c>
      <c r="F1936" s="6">
        <v>5140</v>
      </c>
    </row>
    <row r="1937" spans="1:6" x14ac:dyDescent="0.25">
      <c r="A1937" t="s">
        <v>12</v>
      </c>
      <c r="B1937" s="4">
        <v>35556</v>
      </c>
      <c r="C1937" s="5">
        <f t="shared" si="46"/>
        <v>1997</v>
      </c>
      <c r="D1937" s="5">
        <f t="shared" si="47"/>
        <v>5</v>
      </c>
      <c r="E1937" s="4" t="s">
        <v>4</v>
      </c>
      <c r="F1937" s="6">
        <v>0</v>
      </c>
    </row>
    <row r="1938" spans="1:6" x14ac:dyDescent="0.25">
      <c r="A1938" t="s">
        <v>20</v>
      </c>
      <c r="B1938" s="4">
        <v>35556</v>
      </c>
      <c r="C1938" s="5">
        <f t="shared" si="46"/>
        <v>1997</v>
      </c>
      <c r="D1938" s="5">
        <f t="shared" si="47"/>
        <v>5</v>
      </c>
      <c r="E1938" s="4" t="s">
        <v>37</v>
      </c>
      <c r="F1938" s="6">
        <v>23160</v>
      </c>
    </row>
    <row r="1939" spans="1:6" x14ac:dyDescent="0.25">
      <c r="A1939" t="s">
        <v>12</v>
      </c>
      <c r="B1939" s="4">
        <v>35556</v>
      </c>
      <c r="C1939" s="5">
        <f t="shared" si="46"/>
        <v>1997</v>
      </c>
      <c r="D1939" s="5">
        <f t="shared" si="47"/>
        <v>5</v>
      </c>
      <c r="E1939" s="4" t="s">
        <v>37</v>
      </c>
      <c r="F1939" s="6">
        <v>17111</v>
      </c>
    </row>
    <row r="1940" spans="1:6" x14ac:dyDescent="0.25">
      <c r="A1940" t="s">
        <v>19</v>
      </c>
      <c r="B1940" s="4">
        <v>35559</v>
      </c>
      <c r="C1940" s="5">
        <f t="shared" si="46"/>
        <v>1997</v>
      </c>
      <c r="D1940" s="5">
        <f t="shared" si="47"/>
        <v>5</v>
      </c>
      <c r="E1940" s="4" t="s">
        <v>38</v>
      </c>
      <c r="F1940" s="6">
        <v>0</v>
      </c>
    </row>
    <row r="1941" spans="1:6" x14ac:dyDescent="0.25">
      <c r="A1941" t="s">
        <v>19</v>
      </c>
      <c r="B1941" s="4">
        <v>35559</v>
      </c>
      <c r="C1941" s="5">
        <f t="shared" si="46"/>
        <v>1997</v>
      </c>
      <c r="D1941" s="5">
        <f t="shared" si="47"/>
        <v>5</v>
      </c>
      <c r="E1941" s="4" t="s">
        <v>4</v>
      </c>
      <c r="F1941" s="6">
        <v>0</v>
      </c>
    </row>
    <row r="1942" spans="1:6" x14ac:dyDescent="0.25">
      <c r="A1942" t="s">
        <v>19</v>
      </c>
      <c r="B1942" s="4">
        <v>35559</v>
      </c>
      <c r="C1942" s="5">
        <f t="shared" si="46"/>
        <v>1997</v>
      </c>
      <c r="D1942" s="5">
        <f t="shared" si="47"/>
        <v>5</v>
      </c>
      <c r="E1942" s="4" t="s">
        <v>37</v>
      </c>
      <c r="F1942" s="6">
        <v>7810</v>
      </c>
    </row>
    <row r="1943" spans="1:6" x14ac:dyDescent="0.25">
      <c r="A1943" t="s">
        <v>18</v>
      </c>
      <c r="B1943" s="4">
        <v>35562</v>
      </c>
      <c r="C1943" s="5">
        <f t="shared" si="46"/>
        <v>1997</v>
      </c>
      <c r="D1943" s="5">
        <f t="shared" si="47"/>
        <v>5</v>
      </c>
      <c r="E1943" s="4" t="s">
        <v>38</v>
      </c>
      <c r="F1943" s="6">
        <v>0</v>
      </c>
    </row>
    <row r="1944" spans="1:6" x14ac:dyDescent="0.25">
      <c r="A1944" t="s">
        <v>18</v>
      </c>
      <c r="B1944" s="4">
        <v>35562</v>
      </c>
      <c r="C1944" s="5">
        <f t="shared" si="46"/>
        <v>1997</v>
      </c>
      <c r="D1944" s="5">
        <f t="shared" si="47"/>
        <v>5</v>
      </c>
      <c r="E1944" s="4" t="s">
        <v>4</v>
      </c>
      <c r="F1944" s="6">
        <v>660</v>
      </c>
    </row>
    <row r="1945" spans="1:6" x14ac:dyDescent="0.25">
      <c r="A1945" t="s">
        <v>18</v>
      </c>
      <c r="B1945" s="4">
        <v>35562</v>
      </c>
      <c r="C1945" s="5">
        <f t="shared" si="46"/>
        <v>1997</v>
      </c>
      <c r="D1945" s="5">
        <f t="shared" si="47"/>
        <v>5</v>
      </c>
      <c r="E1945" s="4" t="s">
        <v>37</v>
      </c>
      <c r="F1945" s="6">
        <v>10770</v>
      </c>
    </row>
    <row r="1946" spans="1:6" x14ac:dyDescent="0.25">
      <c r="A1946" t="s">
        <v>18</v>
      </c>
      <c r="B1946" s="4">
        <v>35566</v>
      </c>
      <c r="C1946" s="5">
        <f t="shared" si="46"/>
        <v>1997</v>
      </c>
      <c r="D1946" s="5">
        <f t="shared" si="47"/>
        <v>5</v>
      </c>
      <c r="E1946" s="4" t="s">
        <v>38</v>
      </c>
      <c r="F1946" s="6">
        <v>110</v>
      </c>
    </row>
    <row r="1947" spans="1:6" x14ac:dyDescent="0.25">
      <c r="A1947" t="s">
        <v>18</v>
      </c>
      <c r="B1947" s="4">
        <v>35566</v>
      </c>
      <c r="C1947" s="5">
        <f t="shared" si="46"/>
        <v>1997</v>
      </c>
      <c r="D1947" s="5">
        <f t="shared" si="47"/>
        <v>5</v>
      </c>
      <c r="E1947" s="4" t="s">
        <v>4</v>
      </c>
      <c r="F1947" s="6">
        <v>140</v>
      </c>
    </row>
    <row r="1948" spans="1:6" x14ac:dyDescent="0.25">
      <c r="A1948" t="s">
        <v>18</v>
      </c>
      <c r="B1948" s="4">
        <v>35566</v>
      </c>
      <c r="C1948" s="5">
        <f t="shared" si="46"/>
        <v>1997</v>
      </c>
      <c r="D1948" s="5">
        <f t="shared" si="47"/>
        <v>5</v>
      </c>
      <c r="E1948" s="4" t="s">
        <v>37</v>
      </c>
      <c r="F1948" s="6">
        <v>640</v>
      </c>
    </row>
    <row r="1949" spans="1:6" x14ac:dyDescent="0.25">
      <c r="A1949" t="s">
        <v>20</v>
      </c>
      <c r="B1949" s="4">
        <v>35569</v>
      </c>
      <c r="C1949" s="5">
        <f t="shared" si="46"/>
        <v>1997</v>
      </c>
      <c r="D1949" s="5">
        <f t="shared" si="47"/>
        <v>5</v>
      </c>
      <c r="E1949" s="4" t="s">
        <v>38</v>
      </c>
      <c r="F1949" s="6">
        <v>1550</v>
      </c>
    </row>
    <row r="1950" spans="1:6" x14ac:dyDescent="0.25">
      <c r="A1950" t="s">
        <v>20</v>
      </c>
      <c r="B1950" s="4">
        <v>35569</v>
      </c>
      <c r="C1950" s="5">
        <f t="shared" si="46"/>
        <v>1997</v>
      </c>
      <c r="D1950" s="5">
        <f t="shared" si="47"/>
        <v>5</v>
      </c>
      <c r="E1950" s="4" t="s">
        <v>4</v>
      </c>
      <c r="F1950" s="6">
        <v>920</v>
      </c>
    </row>
    <row r="1951" spans="1:6" x14ac:dyDescent="0.25">
      <c r="A1951" t="s">
        <v>20</v>
      </c>
      <c r="B1951" s="4">
        <v>35569</v>
      </c>
      <c r="C1951" s="5">
        <f t="shared" si="46"/>
        <v>1997</v>
      </c>
      <c r="D1951" s="5">
        <f t="shared" si="47"/>
        <v>5</v>
      </c>
      <c r="E1951" s="4" t="s">
        <v>37</v>
      </c>
      <c r="F1951" s="6">
        <v>8940</v>
      </c>
    </row>
    <row r="1952" spans="1:6" x14ac:dyDescent="0.25">
      <c r="A1952" t="s">
        <v>19</v>
      </c>
      <c r="B1952" s="4">
        <v>35570</v>
      </c>
      <c r="C1952" s="5">
        <f t="shared" si="46"/>
        <v>1997</v>
      </c>
      <c r="D1952" s="5">
        <f t="shared" si="47"/>
        <v>5</v>
      </c>
      <c r="E1952" s="4" t="s">
        <v>38</v>
      </c>
      <c r="F1952" s="6">
        <v>2000</v>
      </c>
    </row>
    <row r="1953" spans="1:6" x14ac:dyDescent="0.25">
      <c r="A1953" t="s">
        <v>19</v>
      </c>
      <c r="B1953" s="4">
        <v>35570</v>
      </c>
      <c r="C1953" s="5">
        <f t="shared" si="46"/>
        <v>1997</v>
      </c>
      <c r="D1953" s="5">
        <f t="shared" si="47"/>
        <v>5</v>
      </c>
      <c r="E1953" s="4" t="s">
        <v>4</v>
      </c>
      <c r="F1953" s="6">
        <v>1750</v>
      </c>
    </row>
    <row r="1954" spans="1:6" x14ac:dyDescent="0.25">
      <c r="A1954" t="s">
        <v>19</v>
      </c>
      <c r="B1954" s="4">
        <v>35570</v>
      </c>
      <c r="C1954" s="5">
        <f t="shared" si="46"/>
        <v>1997</v>
      </c>
      <c r="D1954" s="5">
        <f t="shared" si="47"/>
        <v>5</v>
      </c>
      <c r="E1954" s="4" t="s">
        <v>37</v>
      </c>
      <c r="F1954" s="6">
        <v>12700</v>
      </c>
    </row>
    <row r="1955" spans="1:6" x14ac:dyDescent="0.25">
      <c r="A1955" t="s">
        <v>19</v>
      </c>
      <c r="B1955" s="4">
        <v>35571</v>
      </c>
      <c r="C1955" s="5">
        <f t="shared" si="46"/>
        <v>1997</v>
      </c>
      <c r="D1955" s="5">
        <f t="shared" si="47"/>
        <v>5</v>
      </c>
      <c r="E1955" s="4" t="s">
        <v>38</v>
      </c>
      <c r="F1955" s="6">
        <v>700</v>
      </c>
    </row>
    <row r="1956" spans="1:6" x14ac:dyDescent="0.25">
      <c r="A1956" t="s">
        <v>19</v>
      </c>
      <c r="B1956" s="4">
        <v>35571</v>
      </c>
      <c r="C1956" s="5">
        <f t="shared" si="46"/>
        <v>1997</v>
      </c>
      <c r="D1956" s="5">
        <f t="shared" si="47"/>
        <v>5</v>
      </c>
      <c r="E1956" s="4" t="s">
        <v>4</v>
      </c>
      <c r="F1956" s="6">
        <v>1100</v>
      </c>
    </row>
    <row r="1957" spans="1:6" x14ac:dyDescent="0.25">
      <c r="A1957" t="s">
        <v>19</v>
      </c>
      <c r="B1957" s="4">
        <v>35571</v>
      </c>
      <c r="C1957" s="5">
        <f t="shared" si="46"/>
        <v>1997</v>
      </c>
      <c r="D1957" s="5">
        <f t="shared" si="47"/>
        <v>5</v>
      </c>
      <c r="E1957" s="4" t="s">
        <v>37</v>
      </c>
      <c r="F1957" s="6">
        <v>5400</v>
      </c>
    </row>
    <row r="1958" spans="1:6" x14ac:dyDescent="0.25">
      <c r="A1958" t="s">
        <v>19</v>
      </c>
      <c r="B1958" s="4">
        <v>35577</v>
      </c>
      <c r="C1958" s="5">
        <f t="shared" si="46"/>
        <v>1997</v>
      </c>
      <c r="D1958" s="5">
        <f t="shared" si="47"/>
        <v>5</v>
      </c>
      <c r="E1958" s="4" t="s">
        <v>38</v>
      </c>
      <c r="F1958" s="6">
        <v>300</v>
      </c>
    </row>
    <row r="1959" spans="1:6" x14ac:dyDescent="0.25">
      <c r="A1959" t="s">
        <v>19</v>
      </c>
      <c r="B1959" s="4">
        <v>35577</v>
      </c>
      <c r="C1959" s="5">
        <f t="shared" si="46"/>
        <v>1997</v>
      </c>
      <c r="D1959" s="5">
        <f t="shared" si="47"/>
        <v>5</v>
      </c>
      <c r="E1959" s="4" t="s">
        <v>4</v>
      </c>
      <c r="F1959" s="6">
        <v>275</v>
      </c>
    </row>
    <row r="1960" spans="1:6" x14ac:dyDescent="0.25">
      <c r="A1960" t="s">
        <v>19</v>
      </c>
      <c r="B1960" s="4">
        <v>35577</v>
      </c>
      <c r="C1960" s="5">
        <f t="shared" si="46"/>
        <v>1997</v>
      </c>
      <c r="D1960" s="5">
        <f t="shared" si="47"/>
        <v>5</v>
      </c>
      <c r="E1960" s="4" t="s">
        <v>37</v>
      </c>
      <c r="F1960" s="6">
        <v>1700</v>
      </c>
    </row>
    <row r="1961" spans="1:6" x14ac:dyDescent="0.25">
      <c r="A1961" t="s">
        <v>19</v>
      </c>
      <c r="B1961" s="4">
        <v>35578</v>
      </c>
      <c r="C1961" s="5">
        <f t="shared" si="46"/>
        <v>1997</v>
      </c>
      <c r="D1961" s="5">
        <f t="shared" si="47"/>
        <v>5</v>
      </c>
      <c r="E1961" s="4" t="s">
        <v>38</v>
      </c>
      <c r="F1961" s="6">
        <v>0</v>
      </c>
    </row>
    <row r="1962" spans="1:6" x14ac:dyDescent="0.25">
      <c r="A1962" t="s">
        <v>19</v>
      </c>
      <c r="B1962" s="4">
        <v>35578</v>
      </c>
      <c r="C1962" s="5">
        <f t="shared" si="46"/>
        <v>1997</v>
      </c>
      <c r="D1962" s="5">
        <f t="shared" si="47"/>
        <v>5</v>
      </c>
      <c r="E1962" s="4" t="s">
        <v>38</v>
      </c>
      <c r="F1962" s="6">
        <v>900</v>
      </c>
    </row>
    <row r="1963" spans="1:6" x14ac:dyDescent="0.25">
      <c r="A1963" t="s">
        <v>19</v>
      </c>
      <c r="B1963" s="4">
        <v>35578</v>
      </c>
      <c r="C1963" s="5">
        <f t="shared" si="46"/>
        <v>1997</v>
      </c>
      <c r="D1963" s="5">
        <f t="shared" si="47"/>
        <v>5</v>
      </c>
      <c r="E1963" s="4" t="s">
        <v>4</v>
      </c>
      <c r="F1963" s="6">
        <v>0</v>
      </c>
    </row>
    <row r="1964" spans="1:6" x14ac:dyDescent="0.25">
      <c r="A1964" t="s">
        <v>19</v>
      </c>
      <c r="B1964" s="4">
        <v>35578</v>
      </c>
      <c r="C1964" s="5">
        <f t="shared" si="46"/>
        <v>1997</v>
      </c>
      <c r="D1964" s="5">
        <f t="shared" si="47"/>
        <v>5</v>
      </c>
      <c r="E1964" s="4" t="s">
        <v>4</v>
      </c>
      <c r="F1964" s="6">
        <v>1100</v>
      </c>
    </row>
    <row r="1965" spans="1:6" x14ac:dyDescent="0.25">
      <c r="A1965" t="s">
        <v>19</v>
      </c>
      <c r="B1965" s="4">
        <v>35578</v>
      </c>
      <c r="C1965" s="5">
        <f t="shared" si="46"/>
        <v>1997</v>
      </c>
      <c r="D1965" s="5">
        <f t="shared" si="47"/>
        <v>5</v>
      </c>
      <c r="E1965" s="4" t="s">
        <v>37</v>
      </c>
      <c r="F1965" s="6">
        <v>11200</v>
      </c>
    </row>
    <row r="1966" spans="1:6" x14ac:dyDescent="0.25">
      <c r="A1966" t="s">
        <v>19</v>
      </c>
      <c r="B1966" s="4">
        <v>35578</v>
      </c>
      <c r="C1966" s="5">
        <f t="shared" si="46"/>
        <v>1997</v>
      </c>
      <c r="D1966" s="5">
        <f t="shared" si="47"/>
        <v>5</v>
      </c>
      <c r="E1966" s="4" t="s">
        <v>37</v>
      </c>
      <c r="F1966" s="6">
        <v>17100</v>
      </c>
    </row>
    <row r="1967" spans="1:6" x14ac:dyDescent="0.25">
      <c r="A1967" t="s">
        <v>19</v>
      </c>
      <c r="B1967" s="4">
        <v>35580</v>
      </c>
      <c r="C1967" s="5">
        <f t="shared" si="46"/>
        <v>1997</v>
      </c>
      <c r="D1967" s="5">
        <f t="shared" si="47"/>
        <v>5</v>
      </c>
      <c r="E1967" s="4" t="s">
        <v>38</v>
      </c>
      <c r="F1967" s="6">
        <v>100</v>
      </c>
    </row>
    <row r="1968" spans="1:6" x14ac:dyDescent="0.25">
      <c r="A1968" t="s">
        <v>19</v>
      </c>
      <c r="B1968" s="4">
        <v>35580</v>
      </c>
      <c r="C1968" s="5">
        <f t="shared" si="46"/>
        <v>1997</v>
      </c>
      <c r="D1968" s="5">
        <f t="shared" si="47"/>
        <v>5</v>
      </c>
      <c r="E1968" s="4" t="s">
        <v>4</v>
      </c>
      <c r="F1968" s="6">
        <v>0</v>
      </c>
    </row>
    <row r="1969" spans="1:6" x14ac:dyDescent="0.25">
      <c r="A1969" t="s">
        <v>19</v>
      </c>
      <c r="B1969" s="4">
        <v>35580</v>
      </c>
      <c r="C1969" s="5">
        <f t="shared" si="46"/>
        <v>1997</v>
      </c>
      <c r="D1969" s="5">
        <f t="shared" si="47"/>
        <v>5</v>
      </c>
      <c r="E1969" s="4" t="s">
        <v>37</v>
      </c>
      <c r="F1969" s="6">
        <v>350</v>
      </c>
    </row>
    <row r="1970" spans="1:6" x14ac:dyDescent="0.25">
      <c r="A1970" t="s">
        <v>12</v>
      </c>
      <c r="B1970" s="4">
        <v>35583</v>
      </c>
      <c r="C1970" s="5">
        <f t="shared" si="46"/>
        <v>1997</v>
      </c>
      <c r="D1970" s="5">
        <f t="shared" si="47"/>
        <v>6</v>
      </c>
      <c r="E1970" s="4" t="s">
        <v>38</v>
      </c>
      <c r="F1970" s="6">
        <v>478</v>
      </c>
    </row>
    <row r="1971" spans="1:6" x14ac:dyDescent="0.25">
      <c r="A1971" t="s">
        <v>12</v>
      </c>
      <c r="B1971" s="4">
        <v>35583</v>
      </c>
      <c r="C1971" s="5">
        <f t="shared" si="46"/>
        <v>1997</v>
      </c>
      <c r="D1971" s="5">
        <f t="shared" si="47"/>
        <v>6</v>
      </c>
      <c r="E1971" s="4" t="s">
        <v>4</v>
      </c>
      <c r="F1971" s="6">
        <v>0</v>
      </c>
    </row>
    <row r="1972" spans="1:6" x14ac:dyDescent="0.25">
      <c r="A1972" t="s">
        <v>12</v>
      </c>
      <c r="B1972" s="4">
        <v>35583</v>
      </c>
      <c r="C1972" s="5">
        <f t="shared" si="46"/>
        <v>1997</v>
      </c>
      <c r="D1972" s="5">
        <f t="shared" si="47"/>
        <v>6</v>
      </c>
      <c r="E1972" s="4" t="s">
        <v>37</v>
      </c>
      <c r="F1972" s="6">
        <v>4466</v>
      </c>
    </row>
    <row r="1973" spans="1:6" x14ac:dyDescent="0.25">
      <c r="A1973" t="s">
        <v>21</v>
      </c>
      <c r="B1973" s="4">
        <v>35584</v>
      </c>
      <c r="C1973" s="5">
        <f t="shared" si="46"/>
        <v>1997</v>
      </c>
      <c r="D1973" s="5">
        <f t="shared" si="47"/>
        <v>6</v>
      </c>
      <c r="E1973" s="4" t="s">
        <v>38</v>
      </c>
      <c r="F1973" s="6">
        <v>1200</v>
      </c>
    </row>
    <row r="1974" spans="1:6" x14ac:dyDescent="0.25">
      <c r="A1974" t="s">
        <v>21</v>
      </c>
      <c r="B1974" s="4">
        <v>35584</v>
      </c>
      <c r="C1974" s="5">
        <f t="shared" si="46"/>
        <v>1997</v>
      </c>
      <c r="D1974" s="5">
        <f t="shared" si="47"/>
        <v>6</v>
      </c>
      <c r="E1974" s="4" t="s">
        <v>4</v>
      </c>
      <c r="F1974" s="6">
        <v>3500</v>
      </c>
    </row>
    <row r="1975" spans="1:6" x14ac:dyDescent="0.25">
      <c r="A1975" t="s">
        <v>21</v>
      </c>
      <c r="B1975" s="4">
        <v>35584</v>
      </c>
      <c r="C1975" s="5">
        <f t="shared" si="46"/>
        <v>1997</v>
      </c>
      <c r="D1975" s="5">
        <f t="shared" si="47"/>
        <v>6</v>
      </c>
      <c r="E1975" s="4" t="s">
        <v>37</v>
      </c>
      <c r="F1975" s="6">
        <v>11200</v>
      </c>
    </row>
    <row r="1976" spans="1:6" x14ac:dyDescent="0.25">
      <c r="A1976" t="s">
        <v>21</v>
      </c>
      <c r="B1976" s="4">
        <v>35585</v>
      </c>
      <c r="C1976" s="5">
        <f t="shared" si="46"/>
        <v>1997</v>
      </c>
      <c r="D1976" s="5">
        <f t="shared" si="47"/>
        <v>6</v>
      </c>
      <c r="E1976" s="4" t="s">
        <v>38</v>
      </c>
      <c r="F1976" s="6">
        <v>800</v>
      </c>
    </row>
    <row r="1977" spans="1:6" x14ac:dyDescent="0.25">
      <c r="A1977" t="s">
        <v>21</v>
      </c>
      <c r="B1977" s="4">
        <v>35585</v>
      </c>
      <c r="C1977" s="5">
        <f t="shared" si="46"/>
        <v>1997</v>
      </c>
      <c r="D1977" s="5">
        <f t="shared" si="47"/>
        <v>6</v>
      </c>
      <c r="E1977" s="4" t="s">
        <v>4</v>
      </c>
      <c r="F1977" s="6">
        <v>3600</v>
      </c>
    </row>
    <row r="1978" spans="1:6" x14ac:dyDescent="0.25">
      <c r="A1978" t="s">
        <v>21</v>
      </c>
      <c r="B1978" s="4">
        <v>35585</v>
      </c>
      <c r="C1978" s="5">
        <f t="shared" si="46"/>
        <v>1997</v>
      </c>
      <c r="D1978" s="5">
        <f t="shared" si="47"/>
        <v>6</v>
      </c>
      <c r="E1978" s="4" t="s">
        <v>37</v>
      </c>
      <c r="F1978" s="6">
        <v>3900</v>
      </c>
    </row>
    <row r="1979" spans="1:6" x14ac:dyDescent="0.25">
      <c r="A1979" t="s">
        <v>19</v>
      </c>
      <c r="B1979" s="4">
        <v>35586</v>
      </c>
      <c r="C1979" s="5">
        <f t="shared" si="46"/>
        <v>1997</v>
      </c>
      <c r="D1979" s="5">
        <f t="shared" si="47"/>
        <v>6</v>
      </c>
      <c r="E1979" s="4" t="s">
        <v>38</v>
      </c>
      <c r="F1979" s="6">
        <v>16200</v>
      </c>
    </row>
    <row r="1980" spans="1:6" x14ac:dyDescent="0.25">
      <c r="A1980" t="s">
        <v>19</v>
      </c>
      <c r="B1980" s="4">
        <v>35586</v>
      </c>
      <c r="C1980" s="5">
        <f t="shared" si="46"/>
        <v>1997</v>
      </c>
      <c r="D1980" s="5">
        <f t="shared" si="47"/>
        <v>6</v>
      </c>
      <c r="E1980" s="4" t="s">
        <v>4</v>
      </c>
      <c r="F1980" s="6">
        <v>4600</v>
      </c>
    </row>
    <row r="1981" spans="1:6" x14ac:dyDescent="0.25">
      <c r="A1981" t="s">
        <v>19</v>
      </c>
      <c r="B1981" s="4">
        <v>35586</v>
      </c>
      <c r="C1981" s="5">
        <f t="shared" si="46"/>
        <v>1997</v>
      </c>
      <c r="D1981" s="5">
        <f t="shared" si="47"/>
        <v>6</v>
      </c>
      <c r="E1981" s="4" t="s">
        <v>37</v>
      </c>
      <c r="F1981" s="6">
        <v>31400</v>
      </c>
    </row>
    <row r="1982" spans="1:6" x14ac:dyDescent="0.25">
      <c r="A1982" t="s">
        <v>20</v>
      </c>
      <c r="B1982" s="4">
        <v>35592</v>
      </c>
      <c r="C1982" s="5">
        <f t="shared" si="46"/>
        <v>1997</v>
      </c>
      <c r="D1982" s="5">
        <f t="shared" si="47"/>
        <v>6</v>
      </c>
      <c r="E1982" s="4" t="s">
        <v>38</v>
      </c>
      <c r="F1982" s="6">
        <v>650</v>
      </c>
    </row>
    <row r="1983" spans="1:6" x14ac:dyDescent="0.25">
      <c r="A1983" t="s">
        <v>20</v>
      </c>
      <c r="B1983" s="4">
        <v>35592</v>
      </c>
      <c r="C1983" s="5">
        <f t="shared" si="46"/>
        <v>1997</v>
      </c>
      <c r="D1983" s="5">
        <f t="shared" si="47"/>
        <v>6</v>
      </c>
      <c r="E1983" s="4" t="s">
        <v>4</v>
      </c>
      <c r="F1983" s="6">
        <v>400</v>
      </c>
    </row>
    <row r="1984" spans="1:6" x14ac:dyDescent="0.25">
      <c r="A1984" t="s">
        <v>20</v>
      </c>
      <c r="B1984" s="4">
        <v>35592</v>
      </c>
      <c r="C1984" s="5">
        <f t="shared" si="46"/>
        <v>1997</v>
      </c>
      <c r="D1984" s="5">
        <f t="shared" si="47"/>
        <v>6</v>
      </c>
      <c r="E1984" s="4" t="s">
        <v>37</v>
      </c>
      <c r="F1984" s="6">
        <v>5600</v>
      </c>
    </row>
    <row r="1985" spans="1:6" x14ac:dyDescent="0.25">
      <c r="A1985" s="7" t="s">
        <v>46</v>
      </c>
      <c r="B1985" s="4">
        <v>35695</v>
      </c>
      <c r="C1985" s="5">
        <f t="shared" si="46"/>
        <v>1997</v>
      </c>
      <c r="D1985" s="5">
        <f t="shared" si="47"/>
        <v>9</v>
      </c>
      <c r="E1985" s="4" t="s">
        <v>38</v>
      </c>
      <c r="F1985" s="6">
        <v>250</v>
      </c>
    </row>
    <row r="1986" spans="1:6" x14ac:dyDescent="0.25">
      <c r="A1986" s="7" t="s">
        <v>46</v>
      </c>
      <c r="B1986" s="4">
        <v>35695</v>
      </c>
      <c r="C1986" s="5">
        <f t="shared" si="46"/>
        <v>1997</v>
      </c>
      <c r="D1986" s="5">
        <f t="shared" si="47"/>
        <v>9</v>
      </c>
      <c r="E1986" s="4" t="s">
        <v>4</v>
      </c>
      <c r="F1986" s="6">
        <v>175</v>
      </c>
    </row>
    <row r="1987" spans="1:6" x14ac:dyDescent="0.25">
      <c r="A1987" s="7" t="s">
        <v>46</v>
      </c>
      <c r="B1987" s="4">
        <v>35695</v>
      </c>
      <c r="C1987" s="5">
        <f t="shared" ref="C1987:C2050" si="48">YEAR(B1987)</f>
        <v>1997</v>
      </c>
      <c r="D1987" s="5">
        <f t="shared" ref="D1987:D2050" si="49">MONTH(B1987)</f>
        <v>9</v>
      </c>
      <c r="E1987" s="4" t="s">
        <v>37</v>
      </c>
      <c r="F1987" s="6">
        <v>3460</v>
      </c>
    </row>
    <row r="1988" spans="1:6" x14ac:dyDescent="0.25">
      <c r="A1988" t="s">
        <v>7</v>
      </c>
      <c r="B1988" s="4">
        <v>35696</v>
      </c>
      <c r="C1988" s="5">
        <f t="shared" si="48"/>
        <v>1997</v>
      </c>
      <c r="D1988" s="5">
        <f t="shared" si="49"/>
        <v>9</v>
      </c>
      <c r="E1988" s="4" t="s">
        <v>38</v>
      </c>
      <c r="F1988" s="6">
        <v>2250</v>
      </c>
    </row>
    <row r="1989" spans="1:6" x14ac:dyDescent="0.25">
      <c r="A1989" t="s">
        <v>7</v>
      </c>
      <c r="B1989" s="4">
        <v>35696</v>
      </c>
      <c r="C1989" s="5">
        <f t="shared" si="48"/>
        <v>1997</v>
      </c>
      <c r="D1989" s="5">
        <f t="shared" si="49"/>
        <v>9</v>
      </c>
      <c r="E1989" s="4" t="s">
        <v>4</v>
      </c>
      <c r="F1989" s="6">
        <v>0</v>
      </c>
    </row>
    <row r="1990" spans="1:6" x14ac:dyDescent="0.25">
      <c r="A1990" t="s">
        <v>7</v>
      </c>
      <c r="B1990" s="4">
        <v>35696</v>
      </c>
      <c r="C1990" s="5">
        <f t="shared" si="48"/>
        <v>1997</v>
      </c>
      <c r="D1990" s="5">
        <f t="shared" si="49"/>
        <v>9</v>
      </c>
      <c r="E1990" s="4" t="s">
        <v>37</v>
      </c>
      <c r="F1990" s="6">
        <v>6700</v>
      </c>
    </row>
    <row r="1991" spans="1:6" x14ac:dyDescent="0.25">
      <c r="A1991" t="s">
        <v>7</v>
      </c>
      <c r="B1991" s="4">
        <v>35697</v>
      </c>
      <c r="C1991" s="5">
        <f t="shared" si="48"/>
        <v>1997</v>
      </c>
      <c r="D1991" s="5">
        <f t="shared" si="49"/>
        <v>9</v>
      </c>
      <c r="E1991" s="4" t="s">
        <v>38</v>
      </c>
      <c r="F1991" s="6">
        <v>1623</v>
      </c>
    </row>
    <row r="1992" spans="1:6" x14ac:dyDescent="0.25">
      <c r="A1992" t="s">
        <v>7</v>
      </c>
      <c r="B1992" s="4">
        <v>35697</v>
      </c>
      <c r="C1992" s="5">
        <f t="shared" si="48"/>
        <v>1997</v>
      </c>
      <c r="D1992" s="5">
        <f t="shared" si="49"/>
        <v>9</v>
      </c>
      <c r="E1992" s="4" t="s">
        <v>4</v>
      </c>
      <c r="F1992" s="6">
        <v>0</v>
      </c>
    </row>
    <row r="1993" spans="1:6" x14ac:dyDescent="0.25">
      <c r="A1993" t="s">
        <v>7</v>
      </c>
      <c r="B1993" s="4">
        <v>35697</v>
      </c>
      <c r="C1993" s="5">
        <f t="shared" si="48"/>
        <v>1997</v>
      </c>
      <c r="D1993" s="5">
        <f t="shared" si="49"/>
        <v>9</v>
      </c>
      <c r="E1993" s="4" t="s">
        <v>37</v>
      </c>
      <c r="F1993" s="6">
        <v>20840</v>
      </c>
    </row>
    <row r="1994" spans="1:6" x14ac:dyDescent="0.25">
      <c r="A1994" t="s">
        <v>9</v>
      </c>
      <c r="B1994" s="4">
        <v>35723</v>
      </c>
      <c r="C1994" s="5">
        <f t="shared" si="48"/>
        <v>1997</v>
      </c>
      <c r="D1994" s="5">
        <f t="shared" si="49"/>
        <v>10</v>
      </c>
      <c r="E1994" s="4" t="s">
        <v>38</v>
      </c>
      <c r="F1994" s="6">
        <v>5000</v>
      </c>
    </row>
    <row r="1995" spans="1:6" x14ac:dyDescent="0.25">
      <c r="A1995" t="s">
        <v>9</v>
      </c>
      <c r="B1995" s="4">
        <v>35723</v>
      </c>
      <c r="C1995" s="5">
        <f t="shared" si="48"/>
        <v>1997</v>
      </c>
      <c r="D1995" s="5">
        <f t="shared" si="49"/>
        <v>10</v>
      </c>
      <c r="E1995" s="4" t="s">
        <v>4</v>
      </c>
      <c r="F1995" s="6">
        <v>0</v>
      </c>
    </row>
    <row r="1996" spans="1:6" x14ac:dyDescent="0.25">
      <c r="A1996" t="s">
        <v>9</v>
      </c>
      <c r="B1996" s="4">
        <v>35723</v>
      </c>
      <c r="C1996" s="5">
        <f t="shared" si="48"/>
        <v>1997</v>
      </c>
      <c r="D1996" s="5">
        <f t="shared" si="49"/>
        <v>10</v>
      </c>
      <c r="E1996" s="4" t="s">
        <v>37</v>
      </c>
      <c r="F1996" s="6">
        <v>1150</v>
      </c>
    </row>
    <row r="1997" spans="1:6" x14ac:dyDescent="0.25">
      <c r="A1997" t="s">
        <v>9</v>
      </c>
      <c r="B1997" s="4">
        <v>35724</v>
      </c>
      <c r="C1997" s="5">
        <f t="shared" si="48"/>
        <v>1997</v>
      </c>
      <c r="D1997" s="5">
        <f t="shared" si="49"/>
        <v>10</v>
      </c>
      <c r="E1997" s="4" t="s">
        <v>38</v>
      </c>
      <c r="F1997" s="6">
        <v>1900</v>
      </c>
    </row>
    <row r="1998" spans="1:6" x14ac:dyDescent="0.25">
      <c r="A1998" t="s">
        <v>9</v>
      </c>
      <c r="B1998" s="4">
        <v>35724</v>
      </c>
      <c r="C1998" s="5">
        <f t="shared" si="48"/>
        <v>1997</v>
      </c>
      <c r="D1998" s="5">
        <f t="shared" si="49"/>
        <v>10</v>
      </c>
      <c r="E1998" s="4" t="s">
        <v>4</v>
      </c>
      <c r="F1998" s="6">
        <v>0</v>
      </c>
    </row>
    <row r="1999" spans="1:6" x14ac:dyDescent="0.25">
      <c r="A1999" t="s">
        <v>9</v>
      </c>
      <c r="B1999" s="4">
        <v>35724</v>
      </c>
      <c r="C1999" s="5">
        <f t="shared" si="48"/>
        <v>1997</v>
      </c>
      <c r="D1999" s="5">
        <f t="shared" si="49"/>
        <v>10</v>
      </c>
      <c r="E1999" s="4" t="s">
        <v>37</v>
      </c>
      <c r="F1999" s="6">
        <v>3236</v>
      </c>
    </row>
    <row r="2000" spans="1:6" x14ac:dyDescent="0.25">
      <c r="A2000" t="s">
        <v>9</v>
      </c>
      <c r="B2000" s="4">
        <v>35725</v>
      </c>
      <c r="C2000" s="5">
        <f t="shared" si="48"/>
        <v>1997</v>
      </c>
      <c r="D2000" s="5">
        <f t="shared" si="49"/>
        <v>10</v>
      </c>
      <c r="E2000" s="4" t="s">
        <v>38</v>
      </c>
      <c r="F2000" s="6">
        <v>3000</v>
      </c>
    </row>
    <row r="2001" spans="1:6" x14ac:dyDescent="0.25">
      <c r="A2001" t="s">
        <v>9</v>
      </c>
      <c r="B2001" s="4">
        <v>35725</v>
      </c>
      <c r="C2001" s="5">
        <f t="shared" si="48"/>
        <v>1997</v>
      </c>
      <c r="D2001" s="5">
        <f t="shared" si="49"/>
        <v>10</v>
      </c>
      <c r="E2001" s="4" t="s">
        <v>4</v>
      </c>
      <c r="F2001" s="6">
        <v>0</v>
      </c>
    </row>
    <row r="2002" spans="1:6" x14ac:dyDescent="0.25">
      <c r="A2002" t="s">
        <v>9</v>
      </c>
      <c r="B2002" s="4">
        <v>35725</v>
      </c>
      <c r="C2002" s="5">
        <f t="shared" si="48"/>
        <v>1997</v>
      </c>
      <c r="D2002" s="5">
        <f t="shared" si="49"/>
        <v>10</v>
      </c>
      <c r="E2002" s="4" t="s">
        <v>37</v>
      </c>
      <c r="F2002" s="6">
        <v>2850</v>
      </c>
    </row>
    <row r="2003" spans="1:6" x14ac:dyDescent="0.25">
      <c r="A2003" t="s">
        <v>13</v>
      </c>
      <c r="B2003" s="4">
        <v>35728</v>
      </c>
      <c r="C2003" s="5">
        <f t="shared" si="48"/>
        <v>1997</v>
      </c>
      <c r="D2003" s="5">
        <f t="shared" si="49"/>
        <v>10</v>
      </c>
      <c r="E2003" s="4" t="s">
        <v>38</v>
      </c>
      <c r="F2003" s="6">
        <v>200</v>
      </c>
    </row>
    <row r="2004" spans="1:6" x14ac:dyDescent="0.25">
      <c r="A2004" t="s">
        <v>13</v>
      </c>
      <c r="B2004" s="4">
        <v>35728</v>
      </c>
      <c r="C2004" s="5">
        <f t="shared" si="48"/>
        <v>1997</v>
      </c>
      <c r="D2004" s="5">
        <f t="shared" si="49"/>
        <v>10</v>
      </c>
      <c r="E2004" s="4" t="s">
        <v>4</v>
      </c>
      <c r="F2004" s="6">
        <v>150</v>
      </c>
    </row>
    <row r="2005" spans="1:6" x14ac:dyDescent="0.25">
      <c r="A2005" t="s">
        <v>13</v>
      </c>
      <c r="B2005" s="4">
        <v>35728</v>
      </c>
      <c r="C2005" s="5">
        <f t="shared" si="48"/>
        <v>1997</v>
      </c>
      <c r="D2005" s="5">
        <f t="shared" si="49"/>
        <v>10</v>
      </c>
      <c r="E2005" s="4" t="s">
        <v>37</v>
      </c>
      <c r="F2005" s="6">
        <v>400</v>
      </c>
    </row>
    <row r="2006" spans="1:6" x14ac:dyDescent="0.25">
      <c r="A2006" t="s">
        <v>13</v>
      </c>
      <c r="B2006" s="4">
        <v>35729</v>
      </c>
      <c r="C2006" s="5">
        <f t="shared" si="48"/>
        <v>1997</v>
      </c>
      <c r="D2006" s="5">
        <f t="shared" si="49"/>
        <v>10</v>
      </c>
      <c r="E2006" s="4" t="s">
        <v>38</v>
      </c>
      <c r="F2006" s="6">
        <v>350</v>
      </c>
    </row>
    <row r="2007" spans="1:6" x14ac:dyDescent="0.25">
      <c r="A2007" t="s">
        <v>13</v>
      </c>
      <c r="B2007" s="4">
        <v>35729</v>
      </c>
      <c r="C2007" s="5">
        <f t="shared" si="48"/>
        <v>1997</v>
      </c>
      <c r="D2007" s="5">
        <f t="shared" si="49"/>
        <v>10</v>
      </c>
      <c r="E2007" s="4" t="s">
        <v>4</v>
      </c>
      <c r="F2007" s="6">
        <v>160</v>
      </c>
    </row>
    <row r="2008" spans="1:6" x14ac:dyDescent="0.25">
      <c r="A2008" t="s">
        <v>13</v>
      </c>
      <c r="B2008" s="4">
        <v>35729</v>
      </c>
      <c r="C2008" s="5">
        <f t="shared" si="48"/>
        <v>1997</v>
      </c>
      <c r="D2008" s="5">
        <f t="shared" si="49"/>
        <v>10</v>
      </c>
      <c r="E2008" s="4" t="s">
        <v>37</v>
      </c>
      <c r="F2008" s="6">
        <v>900</v>
      </c>
    </row>
    <row r="2009" spans="1:6" x14ac:dyDescent="0.25">
      <c r="A2009" t="s">
        <v>10</v>
      </c>
      <c r="B2009" s="4">
        <v>35731</v>
      </c>
      <c r="C2009" s="5">
        <f t="shared" si="48"/>
        <v>1997</v>
      </c>
      <c r="D2009" s="5">
        <f t="shared" si="49"/>
        <v>10</v>
      </c>
      <c r="E2009" s="4" t="s">
        <v>38</v>
      </c>
      <c r="F2009" s="6">
        <v>1100</v>
      </c>
    </row>
    <row r="2010" spans="1:6" x14ac:dyDescent="0.25">
      <c r="A2010" t="s">
        <v>10</v>
      </c>
      <c r="B2010" s="4">
        <v>35731</v>
      </c>
      <c r="C2010" s="5">
        <f t="shared" si="48"/>
        <v>1997</v>
      </c>
      <c r="D2010" s="5">
        <f t="shared" si="49"/>
        <v>10</v>
      </c>
      <c r="E2010" s="4" t="s">
        <v>4</v>
      </c>
      <c r="F2010" s="6">
        <v>0</v>
      </c>
    </row>
    <row r="2011" spans="1:6" x14ac:dyDescent="0.25">
      <c r="A2011" t="s">
        <v>10</v>
      </c>
      <c r="B2011" s="4">
        <v>35731</v>
      </c>
      <c r="C2011" s="5">
        <f t="shared" si="48"/>
        <v>1997</v>
      </c>
      <c r="D2011" s="5">
        <f t="shared" si="49"/>
        <v>10</v>
      </c>
      <c r="E2011" s="4" t="s">
        <v>37</v>
      </c>
      <c r="F2011" s="6">
        <v>24800</v>
      </c>
    </row>
    <row r="2012" spans="1:6" x14ac:dyDescent="0.25">
      <c r="A2012" t="s">
        <v>13</v>
      </c>
      <c r="B2012" s="4">
        <v>35732</v>
      </c>
      <c r="C2012" s="5">
        <f t="shared" si="48"/>
        <v>1997</v>
      </c>
      <c r="D2012" s="5">
        <f t="shared" si="49"/>
        <v>10</v>
      </c>
      <c r="E2012" s="4" t="s">
        <v>38</v>
      </c>
      <c r="F2012" s="6">
        <v>26050</v>
      </c>
    </row>
    <row r="2013" spans="1:6" x14ac:dyDescent="0.25">
      <c r="A2013" t="s">
        <v>13</v>
      </c>
      <c r="B2013" s="4">
        <v>35732</v>
      </c>
      <c r="C2013" s="5">
        <f t="shared" si="48"/>
        <v>1997</v>
      </c>
      <c r="D2013" s="5">
        <f t="shared" si="49"/>
        <v>10</v>
      </c>
      <c r="E2013" s="4" t="s">
        <v>4</v>
      </c>
      <c r="F2013" s="6">
        <v>750</v>
      </c>
    </row>
    <row r="2014" spans="1:6" x14ac:dyDescent="0.25">
      <c r="A2014" t="s">
        <v>13</v>
      </c>
      <c r="B2014" s="4">
        <v>35732</v>
      </c>
      <c r="C2014" s="5">
        <f t="shared" si="48"/>
        <v>1997</v>
      </c>
      <c r="D2014" s="5">
        <f t="shared" si="49"/>
        <v>10</v>
      </c>
      <c r="E2014" s="4" t="s">
        <v>37</v>
      </c>
      <c r="F2014" s="6">
        <v>24300</v>
      </c>
    </row>
    <row r="2015" spans="1:6" x14ac:dyDescent="0.25">
      <c r="A2015" t="s">
        <v>5</v>
      </c>
      <c r="B2015" s="4">
        <v>35733</v>
      </c>
      <c r="C2015" s="5">
        <f t="shared" si="48"/>
        <v>1997</v>
      </c>
      <c r="D2015" s="5">
        <f t="shared" si="49"/>
        <v>10</v>
      </c>
      <c r="E2015" s="4" t="s">
        <v>38</v>
      </c>
      <c r="F2015" s="6">
        <v>1900</v>
      </c>
    </row>
    <row r="2016" spans="1:6" x14ac:dyDescent="0.25">
      <c r="A2016" t="s">
        <v>5</v>
      </c>
      <c r="B2016" s="4">
        <v>35733</v>
      </c>
      <c r="C2016" s="5">
        <f t="shared" si="48"/>
        <v>1997</v>
      </c>
      <c r="D2016" s="5">
        <f t="shared" si="49"/>
        <v>10</v>
      </c>
      <c r="E2016" s="4" t="s">
        <v>4</v>
      </c>
      <c r="F2016" s="6">
        <v>0</v>
      </c>
    </row>
    <row r="2017" spans="1:6" x14ac:dyDescent="0.25">
      <c r="A2017" t="s">
        <v>5</v>
      </c>
      <c r="B2017" s="4">
        <v>35733</v>
      </c>
      <c r="C2017" s="5">
        <f t="shared" si="48"/>
        <v>1997</v>
      </c>
      <c r="D2017" s="5">
        <f t="shared" si="49"/>
        <v>10</v>
      </c>
      <c r="E2017" s="4" t="s">
        <v>37</v>
      </c>
      <c r="F2017" s="6">
        <v>750</v>
      </c>
    </row>
    <row r="2018" spans="1:6" x14ac:dyDescent="0.25">
      <c r="A2018" t="s">
        <v>7</v>
      </c>
      <c r="B2018" s="4">
        <v>35738</v>
      </c>
      <c r="C2018" s="5">
        <f t="shared" si="48"/>
        <v>1997</v>
      </c>
      <c r="D2018" s="5">
        <f t="shared" si="49"/>
        <v>11</v>
      </c>
      <c r="E2018" s="4" t="s">
        <v>38</v>
      </c>
      <c r="F2018" s="6">
        <v>10950</v>
      </c>
    </row>
    <row r="2019" spans="1:6" x14ac:dyDescent="0.25">
      <c r="A2019" t="s">
        <v>13</v>
      </c>
      <c r="B2019" s="4">
        <v>35738</v>
      </c>
      <c r="C2019" s="5">
        <f t="shared" si="48"/>
        <v>1997</v>
      </c>
      <c r="D2019" s="5">
        <f t="shared" si="49"/>
        <v>11</v>
      </c>
      <c r="E2019" s="4" t="s">
        <v>38</v>
      </c>
      <c r="F2019" s="6">
        <v>1500</v>
      </c>
    </row>
    <row r="2020" spans="1:6" x14ac:dyDescent="0.25">
      <c r="A2020" t="s">
        <v>7</v>
      </c>
      <c r="B2020" s="4">
        <v>35738</v>
      </c>
      <c r="C2020" s="5">
        <f t="shared" si="48"/>
        <v>1997</v>
      </c>
      <c r="D2020" s="5">
        <f t="shared" si="49"/>
        <v>11</v>
      </c>
      <c r="E2020" s="4" t="s">
        <v>4</v>
      </c>
      <c r="F2020" s="6">
        <v>0</v>
      </c>
    </row>
    <row r="2021" spans="1:6" x14ac:dyDescent="0.25">
      <c r="A2021" t="s">
        <v>13</v>
      </c>
      <c r="B2021" s="4">
        <v>35738</v>
      </c>
      <c r="C2021" s="5">
        <f t="shared" si="48"/>
        <v>1997</v>
      </c>
      <c r="D2021" s="5">
        <f t="shared" si="49"/>
        <v>11</v>
      </c>
      <c r="E2021" s="4" t="s">
        <v>4</v>
      </c>
      <c r="F2021" s="6">
        <v>580</v>
      </c>
    </row>
    <row r="2022" spans="1:6" x14ac:dyDescent="0.25">
      <c r="A2022" t="s">
        <v>7</v>
      </c>
      <c r="B2022" s="4">
        <v>35738</v>
      </c>
      <c r="C2022" s="5">
        <f t="shared" si="48"/>
        <v>1997</v>
      </c>
      <c r="D2022" s="5">
        <f t="shared" si="49"/>
        <v>11</v>
      </c>
      <c r="E2022" s="4" t="s">
        <v>37</v>
      </c>
      <c r="F2022" s="6">
        <v>130</v>
      </c>
    </row>
    <row r="2023" spans="1:6" x14ac:dyDescent="0.25">
      <c r="A2023" t="s">
        <v>13</v>
      </c>
      <c r="B2023" s="4">
        <v>35738</v>
      </c>
      <c r="C2023" s="5">
        <f t="shared" si="48"/>
        <v>1997</v>
      </c>
      <c r="D2023" s="5">
        <f t="shared" si="49"/>
        <v>11</v>
      </c>
      <c r="E2023" s="4" t="s">
        <v>37</v>
      </c>
      <c r="F2023" s="6">
        <v>5600</v>
      </c>
    </row>
    <row r="2024" spans="1:6" x14ac:dyDescent="0.25">
      <c r="A2024" t="s">
        <v>5</v>
      </c>
      <c r="B2024" s="4">
        <v>35739</v>
      </c>
      <c r="C2024" s="5">
        <f t="shared" si="48"/>
        <v>1997</v>
      </c>
      <c r="D2024" s="5">
        <f t="shared" si="49"/>
        <v>11</v>
      </c>
      <c r="E2024" s="4" t="s">
        <v>38</v>
      </c>
      <c r="F2024" s="6">
        <v>7250</v>
      </c>
    </row>
    <row r="2025" spans="1:6" x14ac:dyDescent="0.25">
      <c r="A2025" t="s">
        <v>5</v>
      </c>
      <c r="B2025" s="4">
        <v>35739</v>
      </c>
      <c r="C2025" s="5">
        <f t="shared" si="48"/>
        <v>1997</v>
      </c>
      <c r="D2025" s="5">
        <f t="shared" si="49"/>
        <v>11</v>
      </c>
      <c r="E2025" s="4" t="s">
        <v>4</v>
      </c>
      <c r="F2025" s="6">
        <v>0</v>
      </c>
    </row>
    <row r="2026" spans="1:6" x14ac:dyDescent="0.25">
      <c r="A2026" t="s">
        <v>5</v>
      </c>
      <c r="B2026" s="4">
        <v>35739</v>
      </c>
      <c r="C2026" s="5">
        <f t="shared" si="48"/>
        <v>1997</v>
      </c>
      <c r="D2026" s="5">
        <f t="shared" si="49"/>
        <v>11</v>
      </c>
      <c r="E2026" s="4" t="s">
        <v>37</v>
      </c>
      <c r="F2026" s="6">
        <v>33900</v>
      </c>
    </row>
    <row r="2027" spans="1:6" x14ac:dyDescent="0.25">
      <c r="A2027" t="s">
        <v>13</v>
      </c>
      <c r="B2027" s="4">
        <v>35740</v>
      </c>
      <c r="C2027" s="5">
        <f t="shared" si="48"/>
        <v>1997</v>
      </c>
      <c r="D2027" s="5">
        <f t="shared" si="49"/>
        <v>11</v>
      </c>
      <c r="E2027" s="4" t="s">
        <v>38</v>
      </c>
      <c r="F2027" s="6">
        <v>8500</v>
      </c>
    </row>
    <row r="2028" spans="1:6" x14ac:dyDescent="0.25">
      <c r="A2028" t="s">
        <v>13</v>
      </c>
      <c r="B2028" s="4">
        <v>35740</v>
      </c>
      <c r="C2028" s="5">
        <f t="shared" si="48"/>
        <v>1997</v>
      </c>
      <c r="D2028" s="5">
        <f t="shared" si="49"/>
        <v>11</v>
      </c>
      <c r="E2028" s="4" t="s">
        <v>4</v>
      </c>
      <c r="F2028" s="6">
        <v>1920</v>
      </c>
    </row>
    <row r="2029" spans="1:6" x14ac:dyDescent="0.25">
      <c r="A2029" t="s">
        <v>13</v>
      </c>
      <c r="B2029" s="4">
        <v>35740</v>
      </c>
      <c r="C2029" s="5">
        <f t="shared" si="48"/>
        <v>1997</v>
      </c>
      <c r="D2029" s="5">
        <f t="shared" si="49"/>
        <v>11</v>
      </c>
      <c r="E2029" s="4" t="s">
        <v>37</v>
      </c>
      <c r="F2029" s="6">
        <v>14850</v>
      </c>
    </row>
    <row r="2030" spans="1:6" x14ac:dyDescent="0.25">
      <c r="A2030" t="s">
        <v>13</v>
      </c>
      <c r="B2030" s="4">
        <v>35742</v>
      </c>
      <c r="C2030" s="5">
        <f t="shared" si="48"/>
        <v>1997</v>
      </c>
      <c r="D2030" s="5">
        <f t="shared" si="49"/>
        <v>11</v>
      </c>
      <c r="E2030" s="4" t="s">
        <v>38</v>
      </c>
      <c r="F2030" s="6">
        <v>1050</v>
      </c>
    </row>
    <row r="2031" spans="1:6" x14ac:dyDescent="0.25">
      <c r="A2031" t="s">
        <v>13</v>
      </c>
      <c r="B2031" s="4">
        <v>35742</v>
      </c>
      <c r="C2031" s="5">
        <f t="shared" si="48"/>
        <v>1997</v>
      </c>
      <c r="D2031" s="5">
        <f t="shared" si="49"/>
        <v>11</v>
      </c>
      <c r="E2031" s="4" t="s">
        <v>4</v>
      </c>
      <c r="F2031" s="6">
        <v>900</v>
      </c>
    </row>
    <row r="2032" spans="1:6" x14ac:dyDescent="0.25">
      <c r="A2032" t="s">
        <v>13</v>
      </c>
      <c r="B2032" s="4">
        <v>35742</v>
      </c>
      <c r="C2032" s="5">
        <f t="shared" si="48"/>
        <v>1997</v>
      </c>
      <c r="D2032" s="5">
        <f t="shared" si="49"/>
        <v>11</v>
      </c>
      <c r="E2032" s="4" t="s">
        <v>37</v>
      </c>
      <c r="F2032" s="6">
        <v>9500</v>
      </c>
    </row>
    <row r="2033" spans="1:6" x14ac:dyDescent="0.25">
      <c r="A2033" t="s">
        <v>13</v>
      </c>
      <c r="B2033" s="4">
        <v>35743</v>
      </c>
      <c r="C2033" s="5">
        <f t="shared" si="48"/>
        <v>1997</v>
      </c>
      <c r="D2033" s="5">
        <f t="shared" si="49"/>
        <v>11</v>
      </c>
      <c r="E2033" s="4" t="s">
        <v>38</v>
      </c>
      <c r="F2033" s="6">
        <v>4100</v>
      </c>
    </row>
    <row r="2034" spans="1:6" x14ac:dyDescent="0.25">
      <c r="A2034" t="s">
        <v>13</v>
      </c>
      <c r="B2034" s="4">
        <v>35743</v>
      </c>
      <c r="C2034" s="5">
        <f t="shared" si="48"/>
        <v>1997</v>
      </c>
      <c r="D2034" s="5">
        <f t="shared" si="49"/>
        <v>11</v>
      </c>
      <c r="E2034" s="4" t="s">
        <v>4</v>
      </c>
      <c r="F2034" s="6">
        <v>800</v>
      </c>
    </row>
    <row r="2035" spans="1:6" x14ac:dyDescent="0.25">
      <c r="A2035" t="s">
        <v>13</v>
      </c>
      <c r="B2035" s="4">
        <v>35743</v>
      </c>
      <c r="C2035" s="5">
        <f t="shared" si="48"/>
        <v>1997</v>
      </c>
      <c r="D2035" s="5">
        <f t="shared" si="49"/>
        <v>11</v>
      </c>
      <c r="E2035" s="4" t="s">
        <v>37</v>
      </c>
      <c r="F2035" s="6">
        <v>350</v>
      </c>
    </row>
    <row r="2036" spans="1:6" x14ac:dyDescent="0.25">
      <c r="A2036" t="s">
        <v>22</v>
      </c>
      <c r="B2036" s="4">
        <v>35816</v>
      </c>
      <c r="C2036" s="5">
        <f t="shared" si="48"/>
        <v>1998</v>
      </c>
      <c r="D2036" s="5">
        <f t="shared" si="49"/>
        <v>1</v>
      </c>
      <c r="E2036" s="4" t="s">
        <v>38</v>
      </c>
      <c r="F2036" s="6">
        <v>750</v>
      </c>
    </row>
    <row r="2037" spans="1:6" x14ac:dyDescent="0.25">
      <c r="A2037" t="s">
        <v>22</v>
      </c>
      <c r="B2037" s="4">
        <v>35816</v>
      </c>
      <c r="C2037" s="5">
        <f t="shared" si="48"/>
        <v>1998</v>
      </c>
      <c r="D2037" s="5">
        <f t="shared" si="49"/>
        <v>1</v>
      </c>
      <c r="E2037" s="4" t="s">
        <v>4</v>
      </c>
      <c r="F2037" s="6">
        <v>0</v>
      </c>
    </row>
    <row r="2038" spans="1:6" x14ac:dyDescent="0.25">
      <c r="A2038" t="s">
        <v>22</v>
      </c>
      <c r="B2038" s="4">
        <v>35816</v>
      </c>
      <c r="C2038" s="5">
        <f t="shared" si="48"/>
        <v>1998</v>
      </c>
      <c r="D2038" s="5">
        <f t="shared" si="49"/>
        <v>1</v>
      </c>
      <c r="E2038" s="4" t="s">
        <v>37</v>
      </c>
      <c r="F2038" s="6">
        <v>2550</v>
      </c>
    </row>
    <row r="2039" spans="1:6" x14ac:dyDescent="0.25">
      <c r="A2039" t="s">
        <v>22</v>
      </c>
      <c r="B2039" s="4">
        <v>35817</v>
      </c>
      <c r="C2039" s="5">
        <f t="shared" si="48"/>
        <v>1998</v>
      </c>
      <c r="D2039" s="5">
        <f t="shared" si="49"/>
        <v>1</v>
      </c>
      <c r="E2039" s="4" t="s">
        <v>38</v>
      </c>
      <c r="F2039" s="6">
        <v>0</v>
      </c>
    </row>
    <row r="2040" spans="1:6" x14ac:dyDescent="0.25">
      <c r="A2040" t="s">
        <v>22</v>
      </c>
      <c r="B2040" s="4">
        <v>35817</v>
      </c>
      <c r="C2040" s="5">
        <f t="shared" si="48"/>
        <v>1998</v>
      </c>
      <c r="D2040" s="5">
        <f t="shared" si="49"/>
        <v>1</v>
      </c>
      <c r="E2040" s="4" t="s">
        <v>4</v>
      </c>
      <c r="F2040" s="6">
        <v>0</v>
      </c>
    </row>
    <row r="2041" spans="1:6" x14ac:dyDescent="0.25">
      <c r="A2041" t="s">
        <v>22</v>
      </c>
      <c r="B2041" s="4">
        <v>35817</v>
      </c>
      <c r="C2041" s="5">
        <f t="shared" si="48"/>
        <v>1998</v>
      </c>
      <c r="D2041" s="5">
        <f t="shared" si="49"/>
        <v>1</v>
      </c>
      <c r="E2041" s="4" t="s">
        <v>37</v>
      </c>
      <c r="F2041" s="6">
        <v>0</v>
      </c>
    </row>
    <row r="2042" spans="1:6" x14ac:dyDescent="0.25">
      <c r="A2042" t="s">
        <v>22</v>
      </c>
      <c r="B2042" s="4">
        <v>35829</v>
      </c>
      <c r="C2042" s="5">
        <f t="shared" si="48"/>
        <v>1998</v>
      </c>
      <c r="D2042" s="5">
        <f t="shared" si="49"/>
        <v>2</v>
      </c>
      <c r="E2042" s="4" t="s">
        <v>38</v>
      </c>
      <c r="F2042" s="6">
        <v>2700</v>
      </c>
    </row>
    <row r="2043" spans="1:6" x14ac:dyDescent="0.25">
      <c r="A2043" t="s">
        <v>22</v>
      </c>
      <c r="B2043" s="4">
        <v>35829</v>
      </c>
      <c r="C2043" s="5">
        <f t="shared" si="48"/>
        <v>1998</v>
      </c>
      <c r="D2043" s="5">
        <f t="shared" si="49"/>
        <v>2</v>
      </c>
      <c r="E2043" s="4" t="s">
        <v>4</v>
      </c>
      <c r="F2043" s="6">
        <v>0</v>
      </c>
    </row>
    <row r="2044" spans="1:6" x14ac:dyDescent="0.25">
      <c r="A2044" t="s">
        <v>22</v>
      </c>
      <c r="B2044" s="4">
        <v>35829</v>
      </c>
      <c r="C2044" s="5">
        <f t="shared" si="48"/>
        <v>1998</v>
      </c>
      <c r="D2044" s="5">
        <f t="shared" si="49"/>
        <v>2</v>
      </c>
      <c r="E2044" s="4" t="s">
        <v>37</v>
      </c>
      <c r="F2044" s="6">
        <v>14300</v>
      </c>
    </row>
    <row r="2045" spans="1:6" x14ac:dyDescent="0.25">
      <c r="A2045" t="s">
        <v>20</v>
      </c>
      <c r="B2045" s="4">
        <v>35830</v>
      </c>
      <c r="C2045" s="5">
        <f t="shared" si="48"/>
        <v>1998</v>
      </c>
      <c r="D2045" s="5">
        <f t="shared" si="49"/>
        <v>2</v>
      </c>
      <c r="E2045" s="4" t="s">
        <v>38</v>
      </c>
      <c r="F2045" s="6">
        <v>4500</v>
      </c>
    </row>
    <row r="2046" spans="1:6" x14ac:dyDescent="0.25">
      <c r="A2046" t="s">
        <v>20</v>
      </c>
      <c r="B2046" s="4">
        <v>35830</v>
      </c>
      <c r="C2046" s="5">
        <f t="shared" si="48"/>
        <v>1998</v>
      </c>
      <c r="D2046" s="5">
        <f t="shared" si="49"/>
        <v>2</v>
      </c>
      <c r="E2046" s="4" t="s">
        <v>4</v>
      </c>
      <c r="F2046" s="6">
        <v>2100</v>
      </c>
    </row>
    <row r="2047" spans="1:6" x14ac:dyDescent="0.25">
      <c r="A2047" t="s">
        <v>20</v>
      </c>
      <c r="B2047" s="4">
        <v>35830</v>
      </c>
      <c r="C2047" s="5">
        <f t="shared" si="48"/>
        <v>1998</v>
      </c>
      <c r="D2047" s="5">
        <f t="shared" si="49"/>
        <v>2</v>
      </c>
      <c r="E2047" s="4" t="s">
        <v>37</v>
      </c>
      <c r="F2047" s="6">
        <v>129200</v>
      </c>
    </row>
    <row r="2048" spans="1:6" x14ac:dyDescent="0.25">
      <c r="A2048" t="s">
        <v>20</v>
      </c>
      <c r="B2048" s="4">
        <v>35831</v>
      </c>
      <c r="C2048" s="5">
        <f t="shared" si="48"/>
        <v>1998</v>
      </c>
      <c r="D2048" s="5">
        <f t="shared" si="49"/>
        <v>2</v>
      </c>
      <c r="E2048" s="4" t="s">
        <v>38</v>
      </c>
      <c r="F2048" s="6">
        <v>75</v>
      </c>
    </row>
    <row r="2049" spans="1:6" x14ac:dyDescent="0.25">
      <c r="A2049" t="s">
        <v>20</v>
      </c>
      <c r="B2049" s="4">
        <v>35831</v>
      </c>
      <c r="C2049" s="5">
        <f t="shared" si="48"/>
        <v>1998</v>
      </c>
      <c r="D2049" s="5">
        <f t="shared" si="49"/>
        <v>2</v>
      </c>
      <c r="E2049" s="4" t="s">
        <v>4</v>
      </c>
      <c r="F2049" s="6">
        <v>240</v>
      </c>
    </row>
    <row r="2050" spans="1:6" x14ac:dyDescent="0.25">
      <c r="A2050" t="s">
        <v>20</v>
      </c>
      <c r="B2050" s="4">
        <v>35831</v>
      </c>
      <c r="C2050" s="5">
        <f t="shared" si="48"/>
        <v>1998</v>
      </c>
      <c r="D2050" s="5">
        <f t="shared" si="49"/>
        <v>2</v>
      </c>
      <c r="E2050" s="4" t="s">
        <v>37</v>
      </c>
      <c r="F2050" s="6">
        <v>2900</v>
      </c>
    </row>
    <row r="2051" spans="1:6" x14ac:dyDescent="0.25">
      <c r="A2051" t="s">
        <v>22</v>
      </c>
      <c r="B2051" s="4">
        <v>35835</v>
      </c>
      <c r="C2051" s="5">
        <f t="shared" ref="C2051:C2114" si="50">YEAR(B2051)</f>
        <v>1998</v>
      </c>
      <c r="D2051" s="5">
        <f t="shared" ref="D2051:D2114" si="51">MONTH(B2051)</f>
        <v>2</v>
      </c>
      <c r="E2051" s="4" t="s">
        <v>38</v>
      </c>
      <c r="F2051" s="6">
        <v>0</v>
      </c>
    </row>
    <row r="2052" spans="1:6" x14ac:dyDescent="0.25">
      <c r="A2052" t="s">
        <v>22</v>
      </c>
      <c r="B2052" s="4">
        <v>35835</v>
      </c>
      <c r="C2052" s="5">
        <f t="shared" si="50"/>
        <v>1998</v>
      </c>
      <c r="D2052" s="5">
        <f t="shared" si="51"/>
        <v>2</v>
      </c>
      <c r="E2052" s="4" t="s">
        <v>38</v>
      </c>
      <c r="F2052" s="6">
        <v>0</v>
      </c>
    </row>
    <row r="2053" spans="1:6" x14ac:dyDescent="0.25">
      <c r="A2053" t="s">
        <v>22</v>
      </c>
      <c r="B2053" s="4">
        <v>35835</v>
      </c>
      <c r="C2053" s="5">
        <f t="shared" si="50"/>
        <v>1998</v>
      </c>
      <c r="D2053" s="5">
        <f t="shared" si="51"/>
        <v>2</v>
      </c>
      <c r="E2053" s="4" t="s">
        <v>4</v>
      </c>
      <c r="F2053" s="6">
        <v>0</v>
      </c>
    </row>
    <row r="2054" spans="1:6" x14ac:dyDescent="0.25">
      <c r="A2054" t="s">
        <v>22</v>
      </c>
      <c r="B2054" s="4">
        <v>35835</v>
      </c>
      <c r="C2054" s="5">
        <f t="shared" si="50"/>
        <v>1998</v>
      </c>
      <c r="D2054" s="5">
        <f t="shared" si="51"/>
        <v>2</v>
      </c>
      <c r="E2054" s="4" t="s">
        <v>4</v>
      </c>
      <c r="F2054" s="6">
        <v>0</v>
      </c>
    </row>
    <row r="2055" spans="1:6" x14ac:dyDescent="0.25">
      <c r="A2055" t="s">
        <v>22</v>
      </c>
      <c r="B2055" s="4">
        <v>35835</v>
      </c>
      <c r="C2055" s="5">
        <f t="shared" si="50"/>
        <v>1998</v>
      </c>
      <c r="D2055" s="5">
        <f t="shared" si="51"/>
        <v>2</v>
      </c>
      <c r="E2055" s="4" t="s">
        <v>37</v>
      </c>
      <c r="F2055" s="6">
        <v>0</v>
      </c>
    </row>
    <row r="2056" spans="1:6" x14ac:dyDescent="0.25">
      <c r="A2056" t="s">
        <v>22</v>
      </c>
      <c r="B2056" s="4">
        <v>35835</v>
      </c>
      <c r="C2056" s="5">
        <f t="shared" si="50"/>
        <v>1998</v>
      </c>
      <c r="D2056" s="5">
        <f t="shared" si="51"/>
        <v>2</v>
      </c>
      <c r="E2056" s="4" t="s">
        <v>37</v>
      </c>
      <c r="F2056" s="6">
        <v>0</v>
      </c>
    </row>
    <row r="2057" spans="1:6" x14ac:dyDescent="0.25">
      <c r="A2057" t="s">
        <v>22</v>
      </c>
      <c r="B2057" s="4">
        <v>35836</v>
      </c>
      <c r="C2057" s="5">
        <f t="shared" si="50"/>
        <v>1998</v>
      </c>
      <c r="D2057" s="5">
        <f t="shared" si="51"/>
        <v>2</v>
      </c>
      <c r="E2057" s="4" t="s">
        <v>38</v>
      </c>
      <c r="F2057" s="6">
        <v>1100</v>
      </c>
    </row>
    <row r="2058" spans="1:6" x14ac:dyDescent="0.25">
      <c r="A2058" t="s">
        <v>22</v>
      </c>
      <c r="B2058" s="4">
        <v>35836</v>
      </c>
      <c r="C2058" s="5">
        <f t="shared" si="50"/>
        <v>1998</v>
      </c>
      <c r="D2058" s="5">
        <f t="shared" si="51"/>
        <v>2</v>
      </c>
      <c r="E2058" s="4" t="s">
        <v>4</v>
      </c>
      <c r="F2058" s="6">
        <v>0</v>
      </c>
    </row>
    <row r="2059" spans="1:6" x14ac:dyDescent="0.25">
      <c r="A2059" t="s">
        <v>22</v>
      </c>
      <c r="B2059" s="4">
        <v>35836</v>
      </c>
      <c r="C2059" s="5">
        <f t="shared" si="50"/>
        <v>1998</v>
      </c>
      <c r="D2059" s="5">
        <f t="shared" si="51"/>
        <v>2</v>
      </c>
      <c r="E2059" s="4" t="s">
        <v>37</v>
      </c>
      <c r="F2059" s="6">
        <v>19700</v>
      </c>
    </row>
    <row r="2060" spans="1:6" x14ac:dyDescent="0.25">
      <c r="A2060" t="s">
        <v>17</v>
      </c>
      <c r="B2060" s="4">
        <v>35838</v>
      </c>
      <c r="C2060" s="5">
        <f t="shared" si="50"/>
        <v>1998</v>
      </c>
      <c r="D2060" s="5">
        <f t="shared" si="51"/>
        <v>2</v>
      </c>
      <c r="E2060" s="4" t="s">
        <v>38</v>
      </c>
      <c r="F2060" s="6">
        <v>900</v>
      </c>
    </row>
    <row r="2061" spans="1:6" x14ac:dyDescent="0.25">
      <c r="A2061" t="s">
        <v>17</v>
      </c>
      <c r="B2061" s="4">
        <v>35838</v>
      </c>
      <c r="C2061" s="5">
        <f t="shared" si="50"/>
        <v>1998</v>
      </c>
      <c r="D2061" s="5">
        <f t="shared" si="51"/>
        <v>2</v>
      </c>
      <c r="E2061" s="4" t="s">
        <v>4</v>
      </c>
      <c r="F2061" s="6">
        <v>0</v>
      </c>
    </row>
    <row r="2062" spans="1:6" x14ac:dyDescent="0.25">
      <c r="A2062" t="s">
        <v>17</v>
      </c>
      <c r="B2062" s="4">
        <v>35838</v>
      </c>
      <c r="C2062" s="5">
        <f t="shared" si="50"/>
        <v>1998</v>
      </c>
      <c r="D2062" s="5">
        <f t="shared" si="51"/>
        <v>2</v>
      </c>
      <c r="E2062" s="4" t="s">
        <v>37</v>
      </c>
      <c r="F2062" s="6">
        <v>11550</v>
      </c>
    </row>
    <row r="2063" spans="1:6" x14ac:dyDescent="0.25">
      <c r="A2063" t="s">
        <v>14</v>
      </c>
      <c r="B2063" s="4">
        <v>35891</v>
      </c>
      <c r="C2063" s="5">
        <f t="shared" si="50"/>
        <v>1998</v>
      </c>
      <c r="D2063" s="5">
        <f t="shared" si="51"/>
        <v>4</v>
      </c>
      <c r="E2063" s="4" t="s">
        <v>38</v>
      </c>
      <c r="F2063" s="6">
        <v>6650</v>
      </c>
    </row>
    <row r="2064" spans="1:6" x14ac:dyDescent="0.25">
      <c r="A2064" t="s">
        <v>14</v>
      </c>
      <c r="B2064" s="4">
        <v>35891</v>
      </c>
      <c r="C2064" s="5">
        <f t="shared" si="50"/>
        <v>1998</v>
      </c>
      <c r="D2064" s="5">
        <f t="shared" si="51"/>
        <v>4</v>
      </c>
      <c r="E2064" s="4" t="s">
        <v>4</v>
      </c>
      <c r="F2064" s="6">
        <v>220</v>
      </c>
    </row>
    <row r="2065" spans="1:6" x14ac:dyDescent="0.25">
      <c r="A2065" t="s">
        <v>14</v>
      </c>
      <c r="B2065" s="4">
        <v>35891</v>
      </c>
      <c r="C2065" s="5">
        <f t="shared" si="50"/>
        <v>1998</v>
      </c>
      <c r="D2065" s="5">
        <f t="shared" si="51"/>
        <v>4</v>
      </c>
      <c r="E2065" s="4" t="s">
        <v>37</v>
      </c>
      <c r="F2065" s="6">
        <v>11705</v>
      </c>
    </row>
    <row r="2066" spans="1:6" x14ac:dyDescent="0.25">
      <c r="A2066" t="s">
        <v>14</v>
      </c>
      <c r="B2066" s="4">
        <v>35894</v>
      </c>
      <c r="C2066" s="5">
        <f t="shared" si="50"/>
        <v>1998</v>
      </c>
      <c r="D2066" s="5">
        <f t="shared" si="51"/>
        <v>4</v>
      </c>
      <c r="E2066" s="4" t="s">
        <v>38</v>
      </c>
      <c r="F2066" s="6">
        <v>1850</v>
      </c>
    </row>
    <row r="2067" spans="1:6" x14ac:dyDescent="0.25">
      <c r="A2067" t="s">
        <v>14</v>
      </c>
      <c r="B2067" s="4">
        <v>35894</v>
      </c>
      <c r="C2067" s="5">
        <f t="shared" si="50"/>
        <v>1998</v>
      </c>
      <c r="D2067" s="5">
        <f t="shared" si="51"/>
        <v>4</v>
      </c>
      <c r="E2067" s="4" t="s">
        <v>4</v>
      </c>
      <c r="F2067" s="6">
        <v>0</v>
      </c>
    </row>
    <row r="2068" spans="1:6" x14ac:dyDescent="0.25">
      <c r="A2068" t="s">
        <v>14</v>
      </c>
      <c r="B2068" s="4">
        <v>35894</v>
      </c>
      <c r="C2068" s="5">
        <f t="shared" si="50"/>
        <v>1998</v>
      </c>
      <c r="D2068" s="5">
        <f t="shared" si="51"/>
        <v>4</v>
      </c>
      <c r="E2068" s="4" t="s">
        <v>37</v>
      </c>
      <c r="F2068" s="6">
        <v>3865</v>
      </c>
    </row>
    <row r="2069" spans="1:6" x14ac:dyDescent="0.25">
      <c r="A2069" t="s">
        <v>14</v>
      </c>
      <c r="B2069" s="4">
        <v>35898</v>
      </c>
      <c r="C2069" s="5">
        <f t="shared" si="50"/>
        <v>1998</v>
      </c>
      <c r="D2069" s="5">
        <f t="shared" si="51"/>
        <v>4</v>
      </c>
      <c r="E2069" s="4" t="s">
        <v>38</v>
      </c>
      <c r="F2069" s="6">
        <v>400</v>
      </c>
    </row>
    <row r="2070" spans="1:6" x14ac:dyDescent="0.25">
      <c r="A2070" s="7" t="s">
        <v>46</v>
      </c>
      <c r="B2070" s="4">
        <v>35898</v>
      </c>
      <c r="C2070" s="5">
        <f t="shared" si="50"/>
        <v>1998</v>
      </c>
      <c r="D2070" s="5">
        <f t="shared" si="51"/>
        <v>4</v>
      </c>
      <c r="E2070" s="4" t="s">
        <v>38</v>
      </c>
      <c r="F2070" s="6">
        <v>13880</v>
      </c>
    </row>
    <row r="2071" spans="1:6" x14ac:dyDescent="0.25">
      <c r="A2071" t="s">
        <v>14</v>
      </c>
      <c r="B2071" s="4">
        <v>35898</v>
      </c>
      <c r="C2071" s="5">
        <f t="shared" si="50"/>
        <v>1998</v>
      </c>
      <c r="D2071" s="5">
        <f t="shared" si="51"/>
        <v>4</v>
      </c>
      <c r="E2071" s="4" t="s">
        <v>4</v>
      </c>
      <c r="F2071" s="6">
        <v>0</v>
      </c>
    </row>
    <row r="2072" spans="1:6" x14ac:dyDescent="0.25">
      <c r="A2072" s="7" t="s">
        <v>46</v>
      </c>
      <c r="B2072" s="4">
        <v>35898</v>
      </c>
      <c r="C2072" s="5">
        <f t="shared" si="50"/>
        <v>1998</v>
      </c>
      <c r="D2072" s="5">
        <f t="shared" si="51"/>
        <v>4</v>
      </c>
      <c r="E2072" s="4" t="s">
        <v>4</v>
      </c>
      <c r="F2072" s="6">
        <v>320</v>
      </c>
    </row>
    <row r="2073" spans="1:6" x14ac:dyDescent="0.25">
      <c r="A2073" t="s">
        <v>14</v>
      </c>
      <c r="B2073" s="4">
        <v>35898</v>
      </c>
      <c r="C2073" s="5">
        <f t="shared" si="50"/>
        <v>1998</v>
      </c>
      <c r="D2073" s="5">
        <f t="shared" si="51"/>
        <v>4</v>
      </c>
      <c r="E2073" s="4" t="s">
        <v>37</v>
      </c>
      <c r="F2073" s="6">
        <v>539</v>
      </c>
    </row>
    <row r="2074" spans="1:6" x14ac:dyDescent="0.25">
      <c r="A2074" s="7" t="s">
        <v>46</v>
      </c>
      <c r="B2074" s="4">
        <v>35898</v>
      </c>
      <c r="C2074" s="5">
        <f t="shared" si="50"/>
        <v>1998</v>
      </c>
      <c r="D2074" s="5">
        <f t="shared" si="51"/>
        <v>4</v>
      </c>
      <c r="E2074" s="4" t="s">
        <v>37</v>
      </c>
      <c r="F2074" s="6">
        <v>1200</v>
      </c>
    </row>
    <row r="2075" spans="1:6" x14ac:dyDescent="0.25">
      <c r="A2075" t="s">
        <v>14</v>
      </c>
      <c r="B2075" s="4">
        <v>35899</v>
      </c>
      <c r="C2075" s="5">
        <f t="shared" si="50"/>
        <v>1998</v>
      </c>
      <c r="D2075" s="5">
        <f t="shared" si="51"/>
        <v>4</v>
      </c>
      <c r="E2075" s="4" t="s">
        <v>38</v>
      </c>
      <c r="F2075" s="6">
        <v>6650</v>
      </c>
    </row>
    <row r="2076" spans="1:6" x14ac:dyDescent="0.25">
      <c r="A2076" t="s">
        <v>9</v>
      </c>
      <c r="B2076" s="4">
        <v>35899</v>
      </c>
      <c r="C2076" s="5">
        <f t="shared" si="50"/>
        <v>1998</v>
      </c>
      <c r="D2076" s="5">
        <f t="shared" si="51"/>
        <v>4</v>
      </c>
      <c r="E2076" s="4" t="s">
        <v>38</v>
      </c>
      <c r="F2076" s="6">
        <v>2850</v>
      </c>
    </row>
    <row r="2077" spans="1:6" x14ac:dyDescent="0.25">
      <c r="A2077" t="s">
        <v>14</v>
      </c>
      <c r="B2077" s="4">
        <v>35899</v>
      </c>
      <c r="C2077" s="5">
        <f t="shared" si="50"/>
        <v>1998</v>
      </c>
      <c r="D2077" s="5">
        <f t="shared" si="51"/>
        <v>4</v>
      </c>
      <c r="E2077" s="4" t="s">
        <v>4</v>
      </c>
      <c r="F2077" s="6">
        <v>0</v>
      </c>
    </row>
    <row r="2078" spans="1:6" x14ac:dyDescent="0.25">
      <c r="A2078" t="s">
        <v>9</v>
      </c>
      <c r="B2078" s="4">
        <v>35899</v>
      </c>
      <c r="C2078" s="5">
        <f t="shared" si="50"/>
        <v>1998</v>
      </c>
      <c r="D2078" s="5">
        <f t="shared" si="51"/>
        <v>4</v>
      </c>
      <c r="E2078" s="4" t="s">
        <v>4</v>
      </c>
      <c r="F2078" s="6">
        <v>0</v>
      </c>
    </row>
    <row r="2079" spans="1:6" x14ac:dyDescent="0.25">
      <c r="A2079" t="s">
        <v>14</v>
      </c>
      <c r="B2079" s="4">
        <v>35899</v>
      </c>
      <c r="C2079" s="5">
        <f t="shared" si="50"/>
        <v>1998</v>
      </c>
      <c r="D2079" s="5">
        <f t="shared" si="51"/>
        <v>4</v>
      </c>
      <c r="E2079" s="4" t="s">
        <v>37</v>
      </c>
      <c r="F2079" s="6">
        <v>1039</v>
      </c>
    </row>
    <row r="2080" spans="1:6" x14ac:dyDescent="0.25">
      <c r="A2080" t="s">
        <v>9</v>
      </c>
      <c r="B2080" s="4">
        <v>35899</v>
      </c>
      <c r="C2080" s="5">
        <f t="shared" si="50"/>
        <v>1998</v>
      </c>
      <c r="D2080" s="5">
        <f t="shared" si="51"/>
        <v>4</v>
      </c>
      <c r="E2080" s="4" t="s">
        <v>37</v>
      </c>
      <c r="F2080" s="6">
        <v>2900</v>
      </c>
    </row>
    <row r="2081" spans="1:6" x14ac:dyDescent="0.25">
      <c r="A2081" t="s">
        <v>9</v>
      </c>
      <c r="B2081" s="4">
        <v>35900</v>
      </c>
      <c r="C2081" s="5">
        <f t="shared" si="50"/>
        <v>1998</v>
      </c>
      <c r="D2081" s="5">
        <f t="shared" si="51"/>
        <v>4</v>
      </c>
      <c r="E2081" s="4" t="s">
        <v>38</v>
      </c>
      <c r="F2081" s="6">
        <v>530</v>
      </c>
    </row>
    <row r="2082" spans="1:6" x14ac:dyDescent="0.25">
      <c r="A2082" t="s">
        <v>9</v>
      </c>
      <c r="B2082" s="4">
        <v>35900</v>
      </c>
      <c r="C2082" s="5">
        <f t="shared" si="50"/>
        <v>1998</v>
      </c>
      <c r="D2082" s="5">
        <f t="shared" si="51"/>
        <v>4</v>
      </c>
      <c r="E2082" s="4" t="s">
        <v>4</v>
      </c>
      <c r="F2082" s="6">
        <v>0</v>
      </c>
    </row>
    <row r="2083" spans="1:6" x14ac:dyDescent="0.25">
      <c r="A2083" t="s">
        <v>9</v>
      </c>
      <c r="B2083" s="4">
        <v>35900</v>
      </c>
      <c r="C2083" s="5">
        <f t="shared" si="50"/>
        <v>1998</v>
      </c>
      <c r="D2083" s="5">
        <f t="shared" si="51"/>
        <v>4</v>
      </c>
      <c r="E2083" s="4" t="s">
        <v>37</v>
      </c>
      <c r="F2083" s="6">
        <v>600</v>
      </c>
    </row>
    <row r="2084" spans="1:6" x14ac:dyDescent="0.25">
      <c r="A2084" t="s">
        <v>16</v>
      </c>
      <c r="B2084" s="4">
        <v>35901</v>
      </c>
      <c r="C2084" s="5">
        <f t="shared" si="50"/>
        <v>1998</v>
      </c>
      <c r="D2084" s="5">
        <f t="shared" si="51"/>
        <v>4</v>
      </c>
      <c r="E2084" s="4" t="s">
        <v>38</v>
      </c>
      <c r="F2084" s="6">
        <v>0</v>
      </c>
    </row>
    <row r="2085" spans="1:6" x14ac:dyDescent="0.25">
      <c r="A2085" t="s">
        <v>16</v>
      </c>
      <c r="B2085" s="4">
        <v>35901</v>
      </c>
      <c r="C2085" s="5">
        <f t="shared" si="50"/>
        <v>1998</v>
      </c>
      <c r="D2085" s="5">
        <f t="shared" si="51"/>
        <v>4</v>
      </c>
      <c r="E2085" s="4" t="s">
        <v>4</v>
      </c>
      <c r="F2085" s="6">
        <v>0</v>
      </c>
    </row>
    <row r="2086" spans="1:6" x14ac:dyDescent="0.25">
      <c r="A2086" t="s">
        <v>16</v>
      </c>
      <c r="B2086" s="4">
        <v>35901</v>
      </c>
      <c r="C2086" s="5">
        <f t="shared" si="50"/>
        <v>1998</v>
      </c>
      <c r="D2086" s="5">
        <f t="shared" si="51"/>
        <v>4</v>
      </c>
      <c r="E2086" s="4" t="s">
        <v>37</v>
      </c>
      <c r="F2086" s="6">
        <v>250</v>
      </c>
    </row>
    <row r="2087" spans="1:6" x14ac:dyDescent="0.25">
      <c r="A2087" t="s">
        <v>14</v>
      </c>
      <c r="B2087" s="4">
        <v>35905</v>
      </c>
      <c r="C2087" s="5">
        <f t="shared" si="50"/>
        <v>1998</v>
      </c>
      <c r="D2087" s="5">
        <f t="shared" si="51"/>
        <v>4</v>
      </c>
      <c r="E2087" s="4" t="s">
        <v>38</v>
      </c>
      <c r="F2087" s="6">
        <v>550</v>
      </c>
    </row>
    <row r="2088" spans="1:6" x14ac:dyDescent="0.25">
      <c r="A2088" t="s">
        <v>14</v>
      </c>
      <c r="B2088" s="4">
        <v>35905</v>
      </c>
      <c r="C2088" s="5">
        <f t="shared" si="50"/>
        <v>1998</v>
      </c>
      <c r="D2088" s="5">
        <f t="shared" si="51"/>
        <v>4</v>
      </c>
      <c r="E2088" s="4" t="s">
        <v>4</v>
      </c>
      <c r="F2088" s="6">
        <v>0</v>
      </c>
    </row>
    <row r="2089" spans="1:6" x14ac:dyDescent="0.25">
      <c r="A2089" t="s">
        <v>14</v>
      </c>
      <c r="B2089" s="4">
        <v>35905</v>
      </c>
      <c r="C2089" s="5">
        <f t="shared" si="50"/>
        <v>1998</v>
      </c>
      <c r="D2089" s="5">
        <f t="shared" si="51"/>
        <v>4</v>
      </c>
      <c r="E2089" s="4" t="s">
        <v>37</v>
      </c>
      <c r="F2089" s="6">
        <v>4826</v>
      </c>
    </row>
    <row r="2090" spans="1:6" x14ac:dyDescent="0.25">
      <c r="A2090" t="s">
        <v>14</v>
      </c>
      <c r="B2090" s="4">
        <v>35906</v>
      </c>
      <c r="C2090" s="5">
        <f t="shared" si="50"/>
        <v>1998</v>
      </c>
      <c r="D2090" s="5">
        <f t="shared" si="51"/>
        <v>4</v>
      </c>
      <c r="E2090" s="4" t="s">
        <v>38</v>
      </c>
      <c r="F2090" s="6">
        <v>0</v>
      </c>
    </row>
    <row r="2091" spans="1:6" x14ac:dyDescent="0.25">
      <c r="A2091" t="s">
        <v>14</v>
      </c>
      <c r="B2091" s="4">
        <v>35906</v>
      </c>
      <c r="C2091" s="5">
        <f t="shared" si="50"/>
        <v>1998</v>
      </c>
      <c r="D2091" s="5">
        <f t="shared" si="51"/>
        <v>4</v>
      </c>
      <c r="E2091" s="4" t="s">
        <v>4</v>
      </c>
      <c r="F2091" s="6">
        <v>0</v>
      </c>
    </row>
    <row r="2092" spans="1:6" x14ac:dyDescent="0.25">
      <c r="A2092" t="s">
        <v>14</v>
      </c>
      <c r="B2092" s="4">
        <v>35906</v>
      </c>
      <c r="C2092" s="5">
        <f t="shared" si="50"/>
        <v>1998</v>
      </c>
      <c r="D2092" s="5">
        <f t="shared" si="51"/>
        <v>4</v>
      </c>
      <c r="E2092" s="4" t="s">
        <v>37</v>
      </c>
      <c r="F2092" s="6">
        <v>5945</v>
      </c>
    </row>
    <row r="2093" spans="1:6" x14ac:dyDescent="0.25">
      <c r="A2093" t="s">
        <v>14</v>
      </c>
      <c r="B2093" s="4">
        <v>35907</v>
      </c>
      <c r="C2093" s="5">
        <f t="shared" si="50"/>
        <v>1998</v>
      </c>
      <c r="D2093" s="5">
        <f t="shared" si="51"/>
        <v>4</v>
      </c>
      <c r="E2093" s="4" t="s">
        <v>38</v>
      </c>
      <c r="F2093" s="6">
        <v>1750</v>
      </c>
    </row>
    <row r="2094" spans="1:6" x14ac:dyDescent="0.25">
      <c r="A2094" t="s">
        <v>14</v>
      </c>
      <c r="B2094" s="4">
        <v>35907</v>
      </c>
      <c r="C2094" s="5">
        <f t="shared" si="50"/>
        <v>1998</v>
      </c>
      <c r="D2094" s="5">
        <f t="shared" si="51"/>
        <v>4</v>
      </c>
      <c r="E2094" s="4" t="s">
        <v>4</v>
      </c>
      <c r="F2094" s="6">
        <v>0</v>
      </c>
    </row>
    <row r="2095" spans="1:6" x14ac:dyDescent="0.25">
      <c r="A2095" t="s">
        <v>14</v>
      </c>
      <c r="B2095" s="4">
        <v>35907</v>
      </c>
      <c r="C2095" s="5">
        <f t="shared" si="50"/>
        <v>1998</v>
      </c>
      <c r="D2095" s="5">
        <f t="shared" si="51"/>
        <v>4</v>
      </c>
      <c r="E2095" s="4" t="s">
        <v>37</v>
      </c>
      <c r="F2095" s="6">
        <v>900</v>
      </c>
    </row>
    <row r="2096" spans="1:6" x14ac:dyDescent="0.25">
      <c r="A2096" t="s">
        <v>12</v>
      </c>
      <c r="B2096" s="4">
        <v>35908</v>
      </c>
      <c r="C2096" s="5">
        <f t="shared" si="50"/>
        <v>1998</v>
      </c>
      <c r="D2096" s="5">
        <f t="shared" si="51"/>
        <v>4</v>
      </c>
      <c r="E2096" s="4" t="s">
        <v>38</v>
      </c>
      <c r="F2096" s="6">
        <v>1450</v>
      </c>
    </row>
    <row r="2097" spans="1:6" x14ac:dyDescent="0.25">
      <c r="A2097" t="s">
        <v>12</v>
      </c>
      <c r="B2097" s="4">
        <v>35908</v>
      </c>
      <c r="C2097" s="5">
        <f t="shared" si="50"/>
        <v>1998</v>
      </c>
      <c r="D2097" s="5">
        <f t="shared" si="51"/>
        <v>4</v>
      </c>
      <c r="E2097" s="4" t="s">
        <v>4</v>
      </c>
      <c r="F2097" s="6">
        <v>275</v>
      </c>
    </row>
    <row r="2098" spans="1:6" x14ac:dyDescent="0.25">
      <c r="A2098" t="s">
        <v>12</v>
      </c>
      <c r="B2098" s="4">
        <v>35908</v>
      </c>
      <c r="C2098" s="5">
        <f t="shared" si="50"/>
        <v>1998</v>
      </c>
      <c r="D2098" s="5">
        <f t="shared" si="51"/>
        <v>4</v>
      </c>
      <c r="E2098" s="4" t="s">
        <v>37</v>
      </c>
      <c r="F2098" s="6">
        <v>2817</v>
      </c>
    </row>
    <row r="2099" spans="1:6" x14ac:dyDescent="0.25">
      <c r="A2099" t="s">
        <v>12</v>
      </c>
      <c r="B2099" s="4">
        <v>35909</v>
      </c>
      <c r="C2099" s="5">
        <f t="shared" si="50"/>
        <v>1998</v>
      </c>
      <c r="D2099" s="5">
        <f t="shared" si="51"/>
        <v>4</v>
      </c>
      <c r="E2099" s="4" t="s">
        <v>38</v>
      </c>
      <c r="F2099" s="6">
        <v>0</v>
      </c>
    </row>
    <row r="2100" spans="1:6" x14ac:dyDescent="0.25">
      <c r="A2100" t="s">
        <v>12</v>
      </c>
      <c r="B2100" s="4">
        <v>35909</v>
      </c>
      <c r="C2100" s="5">
        <f t="shared" si="50"/>
        <v>1998</v>
      </c>
      <c r="D2100" s="5">
        <f t="shared" si="51"/>
        <v>4</v>
      </c>
      <c r="E2100" s="4" t="s">
        <v>4</v>
      </c>
      <c r="F2100" s="6">
        <v>0</v>
      </c>
    </row>
    <row r="2101" spans="1:6" x14ac:dyDescent="0.25">
      <c r="A2101" t="s">
        <v>12</v>
      </c>
      <c r="B2101" s="4">
        <v>35909</v>
      </c>
      <c r="C2101" s="5">
        <f t="shared" si="50"/>
        <v>1998</v>
      </c>
      <c r="D2101" s="5">
        <f t="shared" si="51"/>
        <v>4</v>
      </c>
      <c r="E2101" s="4" t="s">
        <v>37</v>
      </c>
      <c r="F2101" s="6">
        <v>0</v>
      </c>
    </row>
    <row r="2102" spans="1:6" x14ac:dyDescent="0.25">
      <c r="A2102" t="s">
        <v>19</v>
      </c>
      <c r="B2102" s="4">
        <v>35912</v>
      </c>
      <c r="C2102" s="5">
        <f t="shared" si="50"/>
        <v>1998</v>
      </c>
      <c r="D2102" s="5">
        <f t="shared" si="51"/>
        <v>4</v>
      </c>
      <c r="E2102" s="4" t="s">
        <v>38</v>
      </c>
      <c r="F2102" s="6">
        <v>100</v>
      </c>
    </row>
    <row r="2103" spans="1:6" x14ac:dyDescent="0.25">
      <c r="A2103" t="s">
        <v>19</v>
      </c>
      <c r="B2103" s="4">
        <v>35912</v>
      </c>
      <c r="C2103" s="5">
        <f t="shared" si="50"/>
        <v>1998</v>
      </c>
      <c r="D2103" s="5">
        <f t="shared" si="51"/>
        <v>4</v>
      </c>
      <c r="E2103" s="4" t="s">
        <v>4</v>
      </c>
      <c r="F2103" s="6">
        <v>1400</v>
      </c>
    </row>
    <row r="2104" spans="1:6" x14ac:dyDescent="0.25">
      <c r="A2104" t="s">
        <v>19</v>
      </c>
      <c r="B2104" s="4">
        <v>35912</v>
      </c>
      <c r="C2104" s="5">
        <f t="shared" si="50"/>
        <v>1998</v>
      </c>
      <c r="D2104" s="5">
        <f t="shared" si="51"/>
        <v>4</v>
      </c>
      <c r="E2104" s="4" t="s">
        <v>37</v>
      </c>
      <c r="F2104" s="6">
        <v>2740</v>
      </c>
    </row>
    <row r="2105" spans="1:6" x14ac:dyDescent="0.25">
      <c r="A2105" t="s">
        <v>20</v>
      </c>
      <c r="B2105" s="4">
        <v>35913</v>
      </c>
      <c r="C2105" s="5">
        <f t="shared" si="50"/>
        <v>1998</v>
      </c>
      <c r="D2105" s="5">
        <f t="shared" si="51"/>
        <v>4</v>
      </c>
      <c r="E2105" s="4" t="s">
        <v>38</v>
      </c>
      <c r="F2105" s="6">
        <v>150</v>
      </c>
    </row>
    <row r="2106" spans="1:6" x14ac:dyDescent="0.25">
      <c r="A2106" t="s">
        <v>20</v>
      </c>
      <c r="B2106" s="4">
        <v>35913</v>
      </c>
      <c r="C2106" s="5">
        <f t="shared" si="50"/>
        <v>1998</v>
      </c>
      <c r="D2106" s="5">
        <f t="shared" si="51"/>
        <v>4</v>
      </c>
      <c r="E2106" s="4" t="s">
        <v>4</v>
      </c>
      <c r="F2106" s="6">
        <v>896</v>
      </c>
    </row>
    <row r="2107" spans="1:6" x14ac:dyDescent="0.25">
      <c r="A2107" t="s">
        <v>20</v>
      </c>
      <c r="B2107" s="4">
        <v>35913</v>
      </c>
      <c r="C2107" s="5">
        <f t="shared" si="50"/>
        <v>1998</v>
      </c>
      <c r="D2107" s="5">
        <f t="shared" si="51"/>
        <v>4</v>
      </c>
      <c r="E2107" s="4" t="s">
        <v>37</v>
      </c>
      <c r="F2107" s="6">
        <v>305</v>
      </c>
    </row>
    <row r="2108" spans="1:6" x14ac:dyDescent="0.25">
      <c r="A2108" t="s">
        <v>27</v>
      </c>
      <c r="B2108" s="4">
        <v>35920</v>
      </c>
      <c r="C2108" s="5">
        <f t="shared" si="50"/>
        <v>1998</v>
      </c>
      <c r="D2108" s="5">
        <f t="shared" si="51"/>
        <v>5</v>
      </c>
      <c r="E2108" s="4" t="s">
        <v>38</v>
      </c>
      <c r="F2108" s="6">
        <v>0</v>
      </c>
    </row>
    <row r="2109" spans="1:6" x14ac:dyDescent="0.25">
      <c r="A2109" t="s">
        <v>27</v>
      </c>
      <c r="B2109" s="4">
        <v>35920</v>
      </c>
      <c r="C2109" s="5">
        <f t="shared" si="50"/>
        <v>1998</v>
      </c>
      <c r="D2109" s="5">
        <f t="shared" si="51"/>
        <v>5</v>
      </c>
      <c r="E2109" s="4" t="s">
        <v>4</v>
      </c>
      <c r="F2109" s="6">
        <v>0</v>
      </c>
    </row>
    <row r="2110" spans="1:6" x14ac:dyDescent="0.25">
      <c r="A2110" t="s">
        <v>27</v>
      </c>
      <c r="B2110" s="4">
        <v>35920</v>
      </c>
      <c r="C2110" s="5">
        <f t="shared" si="50"/>
        <v>1998</v>
      </c>
      <c r="D2110" s="5">
        <f t="shared" si="51"/>
        <v>5</v>
      </c>
      <c r="E2110" s="4" t="s">
        <v>37</v>
      </c>
      <c r="F2110" s="6">
        <v>2200</v>
      </c>
    </row>
    <row r="2111" spans="1:6" x14ac:dyDescent="0.25">
      <c r="A2111" t="s">
        <v>14</v>
      </c>
      <c r="B2111" s="4">
        <v>35921</v>
      </c>
      <c r="C2111" s="5">
        <f t="shared" si="50"/>
        <v>1998</v>
      </c>
      <c r="D2111" s="5">
        <f t="shared" si="51"/>
        <v>5</v>
      </c>
      <c r="E2111" s="4" t="s">
        <v>38</v>
      </c>
      <c r="F2111" s="6">
        <v>7300</v>
      </c>
    </row>
    <row r="2112" spans="1:6" x14ac:dyDescent="0.25">
      <c r="A2112" t="s">
        <v>14</v>
      </c>
      <c r="B2112" s="4">
        <v>35921</v>
      </c>
      <c r="C2112" s="5">
        <f t="shared" si="50"/>
        <v>1998</v>
      </c>
      <c r="D2112" s="5">
        <f t="shared" si="51"/>
        <v>5</v>
      </c>
      <c r="E2112" s="4" t="s">
        <v>4</v>
      </c>
      <c r="F2112" s="6">
        <v>100</v>
      </c>
    </row>
    <row r="2113" spans="1:6" x14ac:dyDescent="0.25">
      <c r="A2113" t="s">
        <v>14</v>
      </c>
      <c r="B2113" s="4">
        <v>35921</v>
      </c>
      <c r="C2113" s="5">
        <f t="shared" si="50"/>
        <v>1998</v>
      </c>
      <c r="D2113" s="5">
        <f t="shared" si="51"/>
        <v>5</v>
      </c>
      <c r="E2113" s="4" t="s">
        <v>37</v>
      </c>
      <c r="F2113" s="6">
        <v>2000</v>
      </c>
    </row>
    <row r="2114" spans="1:6" x14ac:dyDescent="0.25">
      <c r="A2114" t="s">
        <v>14</v>
      </c>
      <c r="B2114" s="4">
        <v>35922</v>
      </c>
      <c r="C2114" s="5">
        <f t="shared" si="50"/>
        <v>1998</v>
      </c>
      <c r="D2114" s="5">
        <f t="shared" si="51"/>
        <v>5</v>
      </c>
      <c r="E2114" s="4" t="s">
        <v>38</v>
      </c>
      <c r="F2114" s="6">
        <v>19200</v>
      </c>
    </row>
    <row r="2115" spans="1:6" x14ac:dyDescent="0.25">
      <c r="A2115" t="s">
        <v>14</v>
      </c>
      <c r="B2115" s="4">
        <v>35922</v>
      </c>
      <c r="C2115" s="5">
        <f t="shared" ref="C2115:C2178" si="52">YEAR(B2115)</f>
        <v>1998</v>
      </c>
      <c r="D2115" s="5">
        <f t="shared" ref="D2115:D2178" si="53">MONTH(B2115)</f>
        <v>5</v>
      </c>
      <c r="E2115" s="4" t="s">
        <v>4</v>
      </c>
      <c r="F2115" s="6">
        <v>150</v>
      </c>
    </row>
    <row r="2116" spans="1:6" x14ac:dyDescent="0.25">
      <c r="A2116" t="s">
        <v>14</v>
      </c>
      <c r="B2116" s="4">
        <v>35922</v>
      </c>
      <c r="C2116" s="5">
        <f t="shared" si="52"/>
        <v>1998</v>
      </c>
      <c r="D2116" s="5">
        <f t="shared" si="53"/>
        <v>5</v>
      </c>
      <c r="E2116" s="4" t="s">
        <v>37</v>
      </c>
      <c r="F2116" s="6">
        <v>4600</v>
      </c>
    </row>
    <row r="2117" spans="1:6" x14ac:dyDescent="0.25">
      <c r="A2117" t="s">
        <v>14</v>
      </c>
      <c r="B2117" s="4">
        <v>35926</v>
      </c>
      <c r="C2117" s="5">
        <f t="shared" si="52"/>
        <v>1998</v>
      </c>
      <c r="D2117" s="5">
        <f t="shared" si="53"/>
        <v>5</v>
      </c>
      <c r="E2117" s="4" t="s">
        <v>38</v>
      </c>
      <c r="F2117" s="6">
        <v>5000</v>
      </c>
    </row>
    <row r="2118" spans="1:6" x14ac:dyDescent="0.25">
      <c r="A2118" t="s">
        <v>14</v>
      </c>
      <c r="B2118" s="4">
        <v>35926</v>
      </c>
      <c r="C2118" s="5">
        <f t="shared" si="52"/>
        <v>1998</v>
      </c>
      <c r="D2118" s="5">
        <f t="shared" si="53"/>
        <v>5</v>
      </c>
      <c r="E2118" s="4" t="s">
        <v>4</v>
      </c>
      <c r="F2118" s="6">
        <v>50</v>
      </c>
    </row>
    <row r="2119" spans="1:6" x14ac:dyDescent="0.25">
      <c r="A2119" t="s">
        <v>14</v>
      </c>
      <c r="B2119" s="4">
        <v>35926</v>
      </c>
      <c r="C2119" s="5">
        <f t="shared" si="52"/>
        <v>1998</v>
      </c>
      <c r="D2119" s="5">
        <f t="shared" si="53"/>
        <v>5</v>
      </c>
      <c r="E2119" s="4" t="s">
        <v>37</v>
      </c>
      <c r="F2119" s="6">
        <v>10650</v>
      </c>
    </row>
    <row r="2120" spans="1:6" x14ac:dyDescent="0.25">
      <c r="A2120" t="s">
        <v>14</v>
      </c>
      <c r="B2120" s="4">
        <v>35927</v>
      </c>
      <c r="C2120" s="5">
        <f t="shared" si="52"/>
        <v>1998</v>
      </c>
      <c r="D2120" s="5">
        <f t="shared" si="53"/>
        <v>5</v>
      </c>
      <c r="E2120" s="4" t="s">
        <v>38</v>
      </c>
      <c r="F2120" s="6">
        <v>950</v>
      </c>
    </row>
    <row r="2121" spans="1:6" x14ac:dyDescent="0.25">
      <c r="A2121" t="s">
        <v>14</v>
      </c>
      <c r="B2121" s="4">
        <v>35927</v>
      </c>
      <c r="C2121" s="5">
        <f t="shared" si="52"/>
        <v>1998</v>
      </c>
      <c r="D2121" s="5">
        <f t="shared" si="53"/>
        <v>5</v>
      </c>
      <c r="E2121" s="4" t="s">
        <v>4</v>
      </c>
      <c r="F2121" s="6">
        <v>50</v>
      </c>
    </row>
    <row r="2122" spans="1:6" x14ac:dyDescent="0.25">
      <c r="A2122" t="s">
        <v>14</v>
      </c>
      <c r="B2122" s="4">
        <v>35927</v>
      </c>
      <c r="C2122" s="5">
        <f t="shared" si="52"/>
        <v>1998</v>
      </c>
      <c r="D2122" s="5">
        <f t="shared" si="53"/>
        <v>5</v>
      </c>
      <c r="E2122" s="4" t="s">
        <v>37</v>
      </c>
      <c r="F2122" s="6">
        <v>6200</v>
      </c>
    </row>
    <row r="2123" spans="1:6" x14ac:dyDescent="0.25">
      <c r="A2123" t="s">
        <v>14</v>
      </c>
      <c r="B2123" s="4">
        <v>35928</v>
      </c>
      <c r="C2123" s="5">
        <f t="shared" si="52"/>
        <v>1998</v>
      </c>
      <c r="D2123" s="5">
        <f t="shared" si="53"/>
        <v>5</v>
      </c>
      <c r="E2123" s="4" t="s">
        <v>38</v>
      </c>
      <c r="F2123" s="6">
        <v>2000</v>
      </c>
    </row>
    <row r="2124" spans="1:6" x14ac:dyDescent="0.25">
      <c r="A2124" t="s">
        <v>14</v>
      </c>
      <c r="B2124" s="4">
        <v>35928</v>
      </c>
      <c r="C2124" s="5">
        <f t="shared" si="52"/>
        <v>1998</v>
      </c>
      <c r="D2124" s="5">
        <f t="shared" si="53"/>
        <v>5</v>
      </c>
      <c r="E2124" s="4" t="s">
        <v>4</v>
      </c>
      <c r="F2124" s="6">
        <v>20</v>
      </c>
    </row>
    <row r="2125" spans="1:6" x14ac:dyDescent="0.25">
      <c r="A2125" t="s">
        <v>14</v>
      </c>
      <c r="B2125" s="4">
        <v>35928</v>
      </c>
      <c r="C2125" s="5">
        <f t="shared" si="52"/>
        <v>1998</v>
      </c>
      <c r="D2125" s="5">
        <f t="shared" si="53"/>
        <v>5</v>
      </c>
      <c r="E2125" s="4" t="s">
        <v>37</v>
      </c>
      <c r="F2125" s="6">
        <v>4100</v>
      </c>
    </row>
    <row r="2126" spans="1:6" x14ac:dyDescent="0.25">
      <c r="A2126" t="s">
        <v>14</v>
      </c>
      <c r="B2126" s="4">
        <v>35929</v>
      </c>
      <c r="C2126" s="5">
        <f t="shared" si="52"/>
        <v>1998</v>
      </c>
      <c r="D2126" s="5">
        <f t="shared" si="53"/>
        <v>5</v>
      </c>
      <c r="E2126" s="4" t="s">
        <v>38</v>
      </c>
      <c r="F2126" s="6">
        <v>150</v>
      </c>
    </row>
    <row r="2127" spans="1:6" x14ac:dyDescent="0.25">
      <c r="A2127" t="s">
        <v>14</v>
      </c>
      <c r="B2127" s="4">
        <v>35929</v>
      </c>
      <c r="C2127" s="5">
        <f t="shared" si="52"/>
        <v>1998</v>
      </c>
      <c r="D2127" s="5">
        <f t="shared" si="53"/>
        <v>5</v>
      </c>
      <c r="E2127" s="4" t="s">
        <v>4</v>
      </c>
      <c r="F2127" s="6">
        <v>0</v>
      </c>
    </row>
    <row r="2128" spans="1:6" x14ac:dyDescent="0.25">
      <c r="A2128" t="s">
        <v>14</v>
      </c>
      <c r="B2128" s="4">
        <v>35929</v>
      </c>
      <c r="C2128" s="5">
        <f t="shared" si="52"/>
        <v>1998</v>
      </c>
      <c r="D2128" s="5">
        <f t="shared" si="53"/>
        <v>5</v>
      </c>
      <c r="E2128" s="4" t="s">
        <v>37</v>
      </c>
      <c r="F2128" s="6">
        <v>10100</v>
      </c>
    </row>
    <row r="2129" spans="1:6" x14ac:dyDescent="0.25">
      <c r="A2129" t="s">
        <v>19</v>
      </c>
      <c r="B2129" s="4">
        <v>35933</v>
      </c>
      <c r="C2129" s="5">
        <f t="shared" si="52"/>
        <v>1998</v>
      </c>
      <c r="D2129" s="5">
        <f t="shared" si="53"/>
        <v>5</v>
      </c>
      <c r="E2129" s="4" t="s">
        <v>38</v>
      </c>
      <c r="F2129" s="6">
        <v>3650</v>
      </c>
    </row>
    <row r="2130" spans="1:6" x14ac:dyDescent="0.25">
      <c r="A2130" t="s">
        <v>19</v>
      </c>
      <c r="B2130" s="4">
        <v>35933</v>
      </c>
      <c r="C2130" s="5">
        <f t="shared" si="52"/>
        <v>1998</v>
      </c>
      <c r="D2130" s="5">
        <f t="shared" si="53"/>
        <v>5</v>
      </c>
      <c r="E2130" s="4" t="s">
        <v>4</v>
      </c>
      <c r="F2130" s="6">
        <v>250</v>
      </c>
    </row>
    <row r="2131" spans="1:6" x14ac:dyDescent="0.25">
      <c r="A2131" t="s">
        <v>19</v>
      </c>
      <c r="B2131" s="4">
        <v>35933</v>
      </c>
      <c r="C2131" s="5">
        <f t="shared" si="52"/>
        <v>1998</v>
      </c>
      <c r="D2131" s="5">
        <f t="shared" si="53"/>
        <v>5</v>
      </c>
      <c r="E2131" s="4" t="s">
        <v>37</v>
      </c>
      <c r="F2131" s="6">
        <v>1200</v>
      </c>
    </row>
    <row r="2132" spans="1:6" x14ac:dyDescent="0.25">
      <c r="A2132" t="s">
        <v>20</v>
      </c>
      <c r="B2132" s="4">
        <v>35935</v>
      </c>
      <c r="C2132" s="5">
        <f t="shared" si="52"/>
        <v>1998</v>
      </c>
      <c r="D2132" s="5">
        <f t="shared" si="53"/>
        <v>5</v>
      </c>
      <c r="E2132" s="4" t="s">
        <v>38</v>
      </c>
      <c r="F2132" s="6">
        <v>700</v>
      </c>
    </row>
    <row r="2133" spans="1:6" x14ac:dyDescent="0.25">
      <c r="A2133" t="s">
        <v>20</v>
      </c>
      <c r="B2133" s="4">
        <v>35935</v>
      </c>
      <c r="C2133" s="5">
        <f t="shared" si="52"/>
        <v>1998</v>
      </c>
      <c r="D2133" s="5">
        <f t="shared" si="53"/>
        <v>5</v>
      </c>
      <c r="E2133" s="4" t="s">
        <v>4</v>
      </c>
      <c r="F2133" s="6">
        <v>650</v>
      </c>
    </row>
    <row r="2134" spans="1:6" x14ac:dyDescent="0.25">
      <c r="A2134" t="s">
        <v>20</v>
      </c>
      <c r="B2134" s="4">
        <v>35935</v>
      </c>
      <c r="C2134" s="5">
        <f t="shared" si="52"/>
        <v>1998</v>
      </c>
      <c r="D2134" s="5">
        <f t="shared" si="53"/>
        <v>5</v>
      </c>
      <c r="E2134" s="4" t="s">
        <v>37</v>
      </c>
      <c r="F2134" s="6">
        <v>3100</v>
      </c>
    </row>
    <row r="2135" spans="1:6" x14ac:dyDescent="0.25">
      <c r="A2135" t="s">
        <v>19</v>
      </c>
      <c r="B2135" s="4">
        <v>35936</v>
      </c>
      <c r="C2135" s="5">
        <f t="shared" si="52"/>
        <v>1998</v>
      </c>
      <c r="D2135" s="5">
        <f t="shared" si="53"/>
        <v>5</v>
      </c>
      <c r="E2135" s="4" t="s">
        <v>38</v>
      </c>
      <c r="F2135" s="6">
        <v>7500</v>
      </c>
    </row>
    <row r="2136" spans="1:6" x14ac:dyDescent="0.25">
      <c r="A2136" t="s">
        <v>19</v>
      </c>
      <c r="B2136" s="4">
        <v>35936</v>
      </c>
      <c r="C2136" s="5">
        <f t="shared" si="52"/>
        <v>1998</v>
      </c>
      <c r="D2136" s="5">
        <f t="shared" si="53"/>
        <v>5</v>
      </c>
      <c r="E2136" s="4" t="s">
        <v>4</v>
      </c>
      <c r="F2136" s="6">
        <v>650</v>
      </c>
    </row>
    <row r="2137" spans="1:6" x14ac:dyDescent="0.25">
      <c r="A2137" t="s">
        <v>19</v>
      </c>
      <c r="B2137" s="4">
        <v>35936</v>
      </c>
      <c r="C2137" s="5">
        <f t="shared" si="52"/>
        <v>1998</v>
      </c>
      <c r="D2137" s="5">
        <f t="shared" si="53"/>
        <v>5</v>
      </c>
      <c r="E2137" s="4" t="s">
        <v>37</v>
      </c>
      <c r="F2137" s="6">
        <v>800</v>
      </c>
    </row>
    <row r="2138" spans="1:6" x14ac:dyDescent="0.25">
      <c r="A2138" t="s">
        <v>15</v>
      </c>
      <c r="B2138" s="4">
        <v>35941</v>
      </c>
      <c r="C2138" s="5">
        <f t="shared" si="52"/>
        <v>1998</v>
      </c>
      <c r="D2138" s="5">
        <f t="shared" si="53"/>
        <v>5</v>
      </c>
      <c r="E2138" s="4" t="s">
        <v>38</v>
      </c>
      <c r="F2138" s="6">
        <v>4150</v>
      </c>
    </row>
    <row r="2139" spans="1:6" x14ac:dyDescent="0.25">
      <c r="A2139" t="s">
        <v>15</v>
      </c>
      <c r="B2139" s="4">
        <v>35941</v>
      </c>
      <c r="C2139" s="5">
        <f t="shared" si="52"/>
        <v>1998</v>
      </c>
      <c r="D2139" s="5">
        <f t="shared" si="53"/>
        <v>5</v>
      </c>
      <c r="E2139" s="4" t="s">
        <v>4</v>
      </c>
      <c r="F2139" s="6">
        <v>0</v>
      </c>
    </row>
    <row r="2140" spans="1:6" x14ac:dyDescent="0.25">
      <c r="A2140" t="s">
        <v>15</v>
      </c>
      <c r="B2140" s="4">
        <v>35941</v>
      </c>
      <c r="C2140" s="5">
        <f t="shared" si="52"/>
        <v>1998</v>
      </c>
      <c r="D2140" s="5">
        <f t="shared" si="53"/>
        <v>5</v>
      </c>
      <c r="E2140" s="4" t="s">
        <v>37</v>
      </c>
      <c r="F2140" s="6">
        <v>2100</v>
      </c>
    </row>
    <row r="2141" spans="1:6" x14ac:dyDescent="0.25">
      <c r="A2141" t="s">
        <v>14</v>
      </c>
      <c r="B2141" s="4">
        <v>35942</v>
      </c>
      <c r="C2141" s="5">
        <f t="shared" si="52"/>
        <v>1998</v>
      </c>
      <c r="D2141" s="5">
        <f t="shared" si="53"/>
        <v>5</v>
      </c>
      <c r="E2141" s="4" t="s">
        <v>38</v>
      </c>
      <c r="F2141" s="6">
        <v>2400</v>
      </c>
    </row>
    <row r="2142" spans="1:6" x14ac:dyDescent="0.25">
      <c r="A2142" t="s">
        <v>14</v>
      </c>
      <c r="B2142" s="4">
        <v>35942</v>
      </c>
      <c r="C2142" s="5">
        <f t="shared" si="52"/>
        <v>1998</v>
      </c>
      <c r="D2142" s="5">
        <f t="shared" si="53"/>
        <v>5</v>
      </c>
      <c r="E2142" s="4" t="s">
        <v>4</v>
      </c>
      <c r="F2142" s="6">
        <v>250</v>
      </c>
    </row>
    <row r="2143" spans="1:6" x14ac:dyDescent="0.25">
      <c r="A2143" t="s">
        <v>14</v>
      </c>
      <c r="B2143" s="4">
        <v>35942</v>
      </c>
      <c r="C2143" s="5">
        <f t="shared" si="52"/>
        <v>1998</v>
      </c>
      <c r="D2143" s="5">
        <f t="shared" si="53"/>
        <v>5</v>
      </c>
      <c r="E2143" s="4" t="s">
        <v>37</v>
      </c>
      <c r="F2143" s="6">
        <v>25400</v>
      </c>
    </row>
    <row r="2144" spans="1:6" x14ac:dyDescent="0.25">
      <c r="A2144" t="s">
        <v>14</v>
      </c>
      <c r="B2144" s="4">
        <v>35944</v>
      </c>
      <c r="C2144" s="5">
        <f t="shared" si="52"/>
        <v>1998</v>
      </c>
      <c r="D2144" s="5">
        <f t="shared" si="53"/>
        <v>5</v>
      </c>
      <c r="E2144" s="4" t="s">
        <v>38</v>
      </c>
      <c r="F2144" s="6">
        <v>12800</v>
      </c>
    </row>
    <row r="2145" spans="1:6" x14ac:dyDescent="0.25">
      <c r="A2145" t="s">
        <v>14</v>
      </c>
      <c r="B2145" s="4">
        <v>35944</v>
      </c>
      <c r="C2145" s="5">
        <f t="shared" si="52"/>
        <v>1998</v>
      </c>
      <c r="D2145" s="5">
        <f t="shared" si="53"/>
        <v>5</v>
      </c>
      <c r="E2145" s="4" t="s">
        <v>4</v>
      </c>
      <c r="F2145" s="6">
        <v>200</v>
      </c>
    </row>
    <row r="2146" spans="1:6" x14ac:dyDescent="0.25">
      <c r="A2146" t="s">
        <v>14</v>
      </c>
      <c r="B2146" s="4">
        <v>35944</v>
      </c>
      <c r="C2146" s="5">
        <f t="shared" si="52"/>
        <v>1998</v>
      </c>
      <c r="D2146" s="5">
        <f t="shared" si="53"/>
        <v>5</v>
      </c>
      <c r="E2146" s="4" t="s">
        <v>37</v>
      </c>
      <c r="F2146" s="6">
        <v>14050</v>
      </c>
    </row>
    <row r="2147" spans="1:6" x14ac:dyDescent="0.25">
      <c r="A2147" t="s">
        <v>14</v>
      </c>
      <c r="B2147" s="4">
        <v>35948</v>
      </c>
      <c r="C2147" s="5">
        <f t="shared" si="52"/>
        <v>1998</v>
      </c>
      <c r="D2147" s="5">
        <f t="shared" si="53"/>
        <v>6</v>
      </c>
      <c r="E2147" s="4" t="s">
        <v>38</v>
      </c>
      <c r="F2147" s="6">
        <v>2000</v>
      </c>
    </row>
    <row r="2148" spans="1:6" x14ac:dyDescent="0.25">
      <c r="A2148" t="s">
        <v>14</v>
      </c>
      <c r="B2148" s="4">
        <v>35948</v>
      </c>
      <c r="C2148" s="5">
        <f t="shared" si="52"/>
        <v>1998</v>
      </c>
      <c r="D2148" s="5">
        <f t="shared" si="53"/>
        <v>6</v>
      </c>
      <c r="E2148" s="4" t="s">
        <v>4</v>
      </c>
      <c r="F2148" s="6">
        <v>50</v>
      </c>
    </row>
    <row r="2149" spans="1:6" x14ac:dyDescent="0.25">
      <c r="A2149" t="s">
        <v>14</v>
      </c>
      <c r="B2149" s="4">
        <v>35948</v>
      </c>
      <c r="C2149" s="5">
        <f t="shared" si="52"/>
        <v>1998</v>
      </c>
      <c r="D2149" s="5">
        <f t="shared" si="53"/>
        <v>6</v>
      </c>
      <c r="E2149" s="4" t="s">
        <v>37</v>
      </c>
      <c r="F2149" s="6">
        <v>2500</v>
      </c>
    </row>
    <row r="2150" spans="1:6" x14ac:dyDescent="0.25">
      <c r="A2150" t="s">
        <v>14</v>
      </c>
      <c r="B2150" s="4">
        <v>35949</v>
      </c>
      <c r="C2150" s="5">
        <f t="shared" si="52"/>
        <v>1998</v>
      </c>
      <c r="D2150" s="5">
        <f t="shared" si="53"/>
        <v>6</v>
      </c>
      <c r="E2150" s="4" t="s">
        <v>38</v>
      </c>
      <c r="F2150" s="6">
        <v>11900</v>
      </c>
    </row>
    <row r="2151" spans="1:6" x14ac:dyDescent="0.25">
      <c r="A2151" t="s">
        <v>14</v>
      </c>
      <c r="B2151" s="4">
        <v>35949</v>
      </c>
      <c r="C2151" s="5">
        <f t="shared" si="52"/>
        <v>1998</v>
      </c>
      <c r="D2151" s="5">
        <f t="shared" si="53"/>
        <v>6</v>
      </c>
      <c r="E2151" s="4" t="s">
        <v>4</v>
      </c>
      <c r="F2151" s="6">
        <v>100</v>
      </c>
    </row>
    <row r="2152" spans="1:6" x14ac:dyDescent="0.25">
      <c r="A2152" t="s">
        <v>14</v>
      </c>
      <c r="B2152" s="4">
        <v>35949</v>
      </c>
      <c r="C2152" s="5">
        <f t="shared" si="52"/>
        <v>1998</v>
      </c>
      <c r="D2152" s="5">
        <f t="shared" si="53"/>
        <v>6</v>
      </c>
      <c r="E2152" s="4" t="s">
        <v>37</v>
      </c>
      <c r="F2152" s="6">
        <v>6500</v>
      </c>
    </row>
    <row r="2153" spans="1:6" x14ac:dyDescent="0.25">
      <c r="A2153" t="s">
        <v>14</v>
      </c>
      <c r="B2153" s="4">
        <v>35950</v>
      </c>
      <c r="C2153" s="5">
        <f t="shared" si="52"/>
        <v>1998</v>
      </c>
      <c r="D2153" s="5">
        <f t="shared" si="53"/>
        <v>6</v>
      </c>
      <c r="E2153" s="4" t="s">
        <v>38</v>
      </c>
      <c r="F2153" s="6">
        <v>7800</v>
      </c>
    </row>
    <row r="2154" spans="1:6" x14ac:dyDescent="0.25">
      <c r="A2154" t="s">
        <v>14</v>
      </c>
      <c r="B2154" s="4">
        <v>35950</v>
      </c>
      <c r="C2154" s="5">
        <f t="shared" si="52"/>
        <v>1998</v>
      </c>
      <c r="D2154" s="5">
        <f t="shared" si="53"/>
        <v>6</v>
      </c>
      <c r="E2154" s="4" t="s">
        <v>4</v>
      </c>
      <c r="F2154" s="6">
        <v>100</v>
      </c>
    </row>
    <row r="2155" spans="1:6" x14ac:dyDescent="0.25">
      <c r="A2155" t="s">
        <v>14</v>
      </c>
      <c r="B2155" s="4">
        <v>35950</v>
      </c>
      <c r="C2155" s="5">
        <f t="shared" si="52"/>
        <v>1998</v>
      </c>
      <c r="D2155" s="5">
        <f t="shared" si="53"/>
        <v>6</v>
      </c>
      <c r="E2155" s="4" t="s">
        <v>37</v>
      </c>
      <c r="F2155" s="6">
        <v>6400</v>
      </c>
    </row>
    <row r="2156" spans="1:6" x14ac:dyDescent="0.25">
      <c r="A2156" t="s">
        <v>14</v>
      </c>
      <c r="B2156" s="4">
        <v>35955</v>
      </c>
      <c r="C2156" s="5">
        <f t="shared" si="52"/>
        <v>1998</v>
      </c>
      <c r="D2156" s="5">
        <f t="shared" si="53"/>
        <v>6</v>
      </c>
      <c r="E2156" s="4" t="s">
        <v>38</v>
      </c>
      <c r="F2156" s="6">
        <v>5300</v>
      </c>
    </row>
    <row r="2157" spans="1:6" x14ac:dyDescent="0.25">
      <c r="A2157" t="s">
        <v>14</v>
      </c>
      <c r="B2157" s="4">
        <v>35955</v>
      </c>
      <c r="C2157" s="5">
        <f t="shared" si="52"/>
        <v>1998</v>
      </c>
      <c r="D2157" s="5">
        <f t="shared" si="53"/>
        <v>6</v>
      </c>
      <c r="E2157" s="4" t="s">
        <v>4</v>
      </c>
      <c r="F2157" s="6">
        <v>50</v>
      </c>
    </row>
    <row r="2158" spans="1:6" x14ac:dyDescent="0.25">
      <c r="A2158" t="s">
        <v>14</v>
      </c>
      <c r="B2158" s="4">
        <v>35955</v>
      </c>
      <c r="C2158" s="5">
        <f t="shared" si="52"/>
        <v>1998</v>
      </c>
      <c r="D2158" s="5">
        <f t="shared" si="53"/>
        <v>6</v>
      </c>
      <c r="E2158" s="4" t="s">
        <v>37</v>
      </c>
      <c r="F2158" s="6">
        <v>550</v>
      </c>
    </row>
    <row r="2159" spans="1:6" x14ac:dyDescent="0.25">
      <c r="A2159" s="7" t="s">
        <v>46</v>
      </c>
      <c r="B2159" s="4">
        <v>36059</v>
      </c>
      <c r="C2159" s="5">
        <f t="shared" si="52"/>
        <v>1998</v>
      </c>
      <c r="D2159" s="5">
        <f t="shared" si="53"/>
        <v>9</v>
      </c>
      <c r="E2159" s="4" t="s">
        <v>38</v>
      </c>
      <c r="F2159" s="6">
        <v>200</v>
      </c>
    </row>
    <row r="2160" spans="1:6" x14ac:dyDescent="0.25">
      <c r="A2160" s="7" t="s">
        <v>46</v>
      </c>
      <c r="B2160" s="4">
        <v>36059</v>
      </c>
      <c r="C2160" s="5">
        <f t="shared" si="52"/>
        <v>1998</v>
      </c>
      <c r="D2160" s="5">
        <f t="shared" si="53"/>
        <v>9</v>
      </c>
      <c r="E2160" s="4" t="s">
        <v>4</v>
      </c>
      <c r="F2160" s="6">
        <v>0</v>
      </c>
    </row>
    <row r="2161" spans="1:6" x14ac:dyDescent="0.25">
      <c r="A2161" s="7" t="s">
        <v>46</v>
      </c>
      <c r="B2161" s="4">
        <v>36059</v>
      </c>
      <c r="C2161" s="5">
        <f t="shared" si="52"/>
        <v>1998</v>
      </c>
      <c r="D2161" s="5">
        <f t="shared" si="53"/>
        <v>9</v>
      </c>
      <c r="E2161" s="4" t="s">
        <v>37</v>
      </c>
      <c r="F2161" s="6">
        <v>800</v>
      </c>
    </row>
    <row r="2162" spans="1:6" x14ac:dyDescent="0.25">
      <c r="A2162" t="s">
        <v>16</v>
      </c>
      <c r="B2162" s="4">
        <v>36060</v>
      </c>
      <c r="C2162" s="5">
        <f t="shared" si="52"/>
        <v>1998</v>
      </c>
      <c r="D2162" s="5">
        <f t="shared" si="53"/>
        <v>9</v>
      </c>
      <c r="E2162" s="4" t="s">
        <v>38</v>
      </c>
      <c r="F2162" s="6">
        <v>750</v>
      </c>
    </row>
    <row r="2163" spans="1:6" x14ac:dyDescent="0.25">
      <c r="A2163" t="s">
        <v>16</v>
      </c>
      <c r="B2163" s="4">
        <v>36060</v>
      </c>
      <c r="C2163" s="5">
        <f t="shared" si="52"/>
        <v>1998</v>
      </c>
      <c r="D2163" s="5">
        <f t="shared" si="53"/>
        <v>9</v>
      </c>
      <c r="E2163" s="4" t="s">
        <v>4</v>
      </c>
      <c r="F2163" s="6">
        <v>0</v>
      </c>
    </row>
    <row r="2164" spans="1:6" x14ac:dyDescent="0.25">
      <c r="A2164" t="s">
        <v>16</v>
      </c>
      <c r="B2164" s="4">
        <v>36060</v>
      </c>
      <c r="C2164" s="5">
        <f t="shared" si="52"/>
        <v>1998</v>
      </c>
      <c r="D2164" s="5">
        <f t="shared" si="53"/>
        <v>9</v>
      </c>
      <c r="E2164" s="4" t="s">
        <v>37</v>
      </c>
      <c r="F2164" s="6">
        <v>75</v>
      </c>
    </row>
    <row r="2165" spans="1:6" x14ac:dyDescent="0.25">
      <c r="A2165" t="s">
        <v>5</v>
      </c>
      <c r="B2165" s="4">
        <v>36061</v>
      </c>
      <c r="C2165" s="5">
        <f t="shared" si="52"/>
        <v>1998</v>
      </c>
      <c r="D2165" s="5">
        <f t="shared" si="53"/>
        <v>9</v>
      </c>
      <c r="E2165" s="4" t="s">
        <v>38</v>
      </c>
      <c r="F2165" s="6">
        <v>1350</v>
      </c>
    </row>
    <row r="2166" spans="1:6" x14ac:dyDescent="0.25">
      <c r="A2166" t="s">
        <v>5</v>
      </c>
      <c r="B2166" s="4">
        <v>36061</v>
      </c>
      <c r="C2166" s="5">
        <f t="shared" si="52"/>
        <v>1998</v>
      </c>
      <c r="D2166" s="5">
        <f t="shared" si="53"/>
        <v>9</v>
      </c>
      <c r="E2166" s="4" t="s">
        <v>4</v>
      </c>
      <c r="F2166" s="6">
        <v>0</v>
      </c>
    </row>
    <row r="2167" spans="1:6" x14ac:dyDescent="0.25">
      <c r="A2167" t="s">
        <v>5</v>
      </c>
      <c r="B2167" s="4">
        <v>36061</v>
      </c>
      <c r="C2167" s="5">
        <f t="shared" si="52"/>
        <v>1998</v>
      </c>
      <c r="D2167" s="5">
        <f t="shared" si="53"/>
        <v>9</v>
      </c>
      <c r="E2167" s="4" t="s">
        <v>37</v>
      </c>
      <c r="F2167" s="6">
        <v>3000</v>
      </c>
    </row>
    <row r="2168" spans="1:6" x14ac:dyDescent="0.25">
      <c r="A2168" t="s">
        <v>5</v>
      </c>
      <c r="B2168" s="4">
        <v>36062</v>
      </c>
      <c r="C2168" s="5">
        <f t="shared" si="52"/>
        <v>1998</v>
      </c>
      <c r="D2168" s="5">
        <f t="shared" si="53"/>
        <v>9</v>
      </c>
      <c r="E2168" s="4" t="s">
        <v>38</v>
      </c>
      <c r="F2168" s="6">
        <v>33070</v>
      </c>
    </row>
    <row r="2169" spans="1:6" x14ac:dyDescent="0.25">
      <c r="A2169" t="s">
        <v>5</v>
      </c>
      <c r="B2169" s="4">
        <v>36062</v>
      </c>
      <c r="C2169" s="5">
        <f t="shared" si="52"/>
        <v>1998</v>
      </c>
      <c r="D2169" s="5">
        <f t="shared" si="53"/>
        <v>9</v>
      </c>
      <c r="E2169" s="4" t="s">
        <v>4</v>
      </c>
      <c r="F2169" s="6">
        <v>0</v>
      </c>
    </row>
    <row r="2170" spans="1:6" x14ac:dyDescent="0.25">
      <c r="A2170" t="s">
        <v>5</v>
      </c>
      <c r="B2170" s="4">
        <v>36062</v>
      </c>
      <c r="C2170" s="5">
        <f t="shared" si="52"/>
        <v>1998</v>
      </c>
      <c r="D2170" s="5">
        <f t="shared" si="53"/>
        <v>9</v>
      </c>
      <c r="E2170" s="4" t="s">
        <v>37</v>
      </c>
      <c r="F2170" s="6">
        <v>13100</v>
      </c>
    </row>
    <row r="2171" spans="1:6" x14ac:dyDescent="0.25">
      <c r="A2171" t="s">
        <v>13</v>
      </c>
      <c r="B2171" s="4">
        <v>36079</v>
      </c>
      <c r="C2171" s="5">
        <f t="shared" si="52"/>
        <v>1998</v>
      </c>
      <c r="D2171" s="5">
        <f t="shared" si="53"/>
        <v>10</v>
      </c>
      <c r="E2171" s="4" t="s">
        <v>38</v>
      </c>
      <c r="F2171" s="6">
        <v>130</v>
      </c>
    </row>
    <row r="2172" spans="1:6" x14ac:dyDescent="0.25">
      <c r="A2172" t="s">
        <v>13</v>
      </c>
      <c r="B2172" s="4">
        <v>36079</v>
      </c>
      <c r="C2172" s="5">
        <f t="shared" si="52"/>
        <v>1998</v>
      </c>
      <c r="D2172" s="5">
        <f t="shared" si="53"/>
        <v>10</v>
      </c>
      <c r="E2172" s="4" t="s">
        <v>4</v>
      </c>
      <c r="F2172" s="6">
        <v>75</v>
      </c>
    </row>
    <row r="2173" spans="1:6" x14ac:dyDescent="0.25">
      <c r="A2173" t="s">
        <v>13</v>
      </c>
      <c r="B2173" s="4">
        <v>36079</v>
      </c>
      <c r="C2173" s="5">
        <f t="shared" si="52"/>
        <v>1998</v>
      </c>
      <c r="D2173" s="5">
        <f t="shared" si="53"/>
        <v>10</v>
      </c>
      <c r="E2173" s="4" t="s">
        <v>37</v>
      </c>
      <c r="F2173" s="6">
        <v>300</v>
      </c>
    </row>
    <row r="2174" spans="1:6" x14ac:dyDescent="0.25">
      <c r="A2174" t="s">
        <v>13</v>
      </c>
      <c r="B2174" s="4">
        <v>36081</v>
      </c>
      <c r="C2174" s="5">
        <f t="shared" si="52"/>
        <v>1998</v>
      </c>
      <c r="D2174" s="5">
        <f t="shared" si="53"/>
        <v>10</v>
      </c>
      <c r="E2174" s="4" t="s">
        <v>38</v>
      </c>
      <c r="F2174" s="6">
        <v>3300</v>
      </c>
    </row>
    <row r="2175" spans="1:6" x14ac:dyDescent="0.25">
      <c r="A2175" t="s">
        <v>13</v>
      </c>
      <c r="B2175" s="4">
        <v>36081</v>
      </c>
      <c r="C2175" s="5">
        <f t="shared" si="52"/>
        <v>1998</v>
      </c>
      <c r="D2175" s="5">
        <f t="shared" si="53"/>
        <v>10</v>
      </c>
      <c r="E2175" s="4" t="s">
        <v>4</v>
      </c>
      <c r="F2175" s="6">
        <v>850</v>
      </c>
    </row>
    <row r="2176" spans="1:6" x14ac:dyDescent="0.25">
      <c r="A2176" t="s">
        <v>13</v>
      </c>
      <c r="B2176" s="4">
        <v>36081</v>
      </c>
      <c r="C2176" s="5">
        <f t="shared" si="52"/>
        <v>1998</v>
      </c>
      <c r="D2176" s="5">
        <f t="shared" si="53"/>
        <v>10</v>
      </c>
      <c r="E2176" s="4" t="s">
        <v>37</v>
      </c>
      <c r="F2176" s="6">
        <v>1800</v>
      </c>
    </row>
    <row r="2177" spans="1:6" x14ac:dyDescent="0.25">
      <c r="A2177" t="s">
        <v>15</v>
      </c>
      <c r="B2177" s="4">
        <v>36082</v>
      </c>
      <c r="C2177" s="5">
        <f t="shared" si="52"/>
        <v>1998</v>
      </c>
      <c r="D2177" s="5">
        <f t="shared" si="53"/>
        <v>10</v>
      </c>
      <c r="E2177" s="4" t="s">
        <v>38</v>
      </c>
      <c r="F2177" s="6">
        <v>7800</v>
      </c>
    </row>
    <row r="2178" spans="1:6" x14ac:dyDescent="0.25">
      <c r="A2178" t="s">
        <v>15</v>
      </c>
      <c r="B2178" s="4">
        <v>36082</v>
      </c>
      <c r="C2178" s="5">
        <f t="shared" si="52"/>
        <v>1998</v>
      </c>
      <c r="D2178" s="5">
        <f t="shared" si="53"/>
        <v>10</v>
      </c>
      <c r="E2178" s="4" t="s">
        <v>4</v>
      </c>
      <c r="F2178" s="6">
        <v>0</v>
      </c>
    </row>
    <row r="2179" spans="1:6" x14ac:dyDescent="0.25">
      <c r="A2179" t="s">
        <v>15</v>
      </c>
      <c r="B2179" s="4">
        <v>36082</v>
      </c>
      <c r="C2179" s="5">
        <f t="shared" ref="C2179:C2242" si="54">YEAR(B2179)</f>
        <v>1998</v>
      </c>
      <c r="D2179" s="5">
        <f t="shared" ref="D2179:D2242" si="55">MONTH(B2179)</f>
        <v>10</v>
      </c>
      <c r="E2179" s="4" t="s">
        <v>37</v>
      </c>
      <c r="F2179" s="6">
        <v>28400</v>
      </c>
    </row>
    <row r="2180" spans="1:6" x14ac:dyDescent="0.25">
      <c r="A2180" t="s">
        <v>16</v>
      </c>
      <c r="B2180" s="4">
        <v>36087</v>
      </c>
      <c r="C2180" s="5">
        <f t="shared" si="54"/>
        <v>1998</v>
      </c>
      <c r="D2180" s="5">
        <f t="shared" si="55"/>
        <v>10</v>
      </c>
      <c r="E2180" s="4" t="s">
        <v>38</v>
      </c>
      <c r="F2180" s="6">
        <v>22675</v>
      </c>
    </row>
    <row r="2181" spans="1:6" x14ac:dyDescent="0.25">
      <c r="A2181" t="s">
        <v>11</v>
      </c>
      <c r="B2181" s="4">
        <v>36087</v>
      </c>
      <c r="C2181" s="5">
        <f t="shared" si="54"/>
        <v>1998</v>
      </c>
      <c r="D2181" s="5">
        <f t="shared" si="55"/>
        <v>10</v>
      </c>
      <c r="E2181" s="4" t="s">
        <v>38</v>
      </c>
      <c r="F2181" s="6">
        <v>0</v>
      </c>
    </row>
    <row r="2182" spans="1:6" x14ac:dyDescent="0.25">
      <c r="A2182" t="s">
        <v>17</v>
      </c>
      <c r="B2182" s="4">
        <v>36087</v>
      </c>
      <c r="C2182" s="5">
        <f t="shared" si="54"/>
        <v>1998</v>
      </c>
      <c r="D2182" s="5">
        <f t="shared" si="55"/>
        <v>10</v>
      </c>
      <c r="E2182" s="4" t="s">
        <v>38</v>
      </c>
      <c r="F2182" s="6">
        <v>1500</v>
      </c>
    </row>
    <row r="2183" spans="1:6" x14ac:dyDescent="0.25">
      <c r="A2183" t="s">
        <v>16</v>
      </c>
      <c r="B2183" s="4">
        <v>36087</v>
      </c>
      <c r="C2183" s="5">
        <f t="shared" si="54"/>
        <v>1998</v>
      </c>
      <c r="D2183" s="5">
        <f t="shared" si="55"/>
        <v>10</v>
      </c>
      <c r="E2183" s="4" t="s">
        <v>4</v>
      </c>
      <c r="F2183" s="6">
        <v>0</v>
      </c>
    </row>
    <row r="2184" spans="1:6" x14ac:dyDescent="0.25">
      <c r="A2184" t="s">
        <v>11</v>
      </c>
      <c r="B2184" s="4">
        <v>36087</v>
      </c>
      <c r="C2184" s="5">
        <f t="shared" si="54"/>
        <v>1998</v>
      </c>
      <c r="D2184" s="5">
        <f t="shared" si="55"/>
        <v>10</v>
      </c>
      <c r="E2184" s="4" t="s">
        <v>4</v>
      </c>
      <c r="F2184" s="6">
        <v>0</v>
      </c>
    </row>
    <row r="2185" spans="1:6" x14ac:dyDescent="0.25">
      <c r="A2185" t="s">
        <v>17</v>
      </c>
      <c r="B2185" s="4">
        <v>36087</v>
      </c>
      <c r="C2185" s="5">
        <f t="shared" si="54"/>
        <v>1998</v>
      </c>
      <c r="D2185" s="5">
        <f t="shared" si="55"/>
        <v>10</v>
      </c>
      <c r="E2185" s="4" t="s">
        <v>4</v>
      </c>
      <c r="F2185" s="6">
        <v>0</v>
      </c>
    </row>
    <row r="2186" spans="1:6" x14ac:dyDescent="0.25">
      <c r="A2186" t="s">
        <v>16</v>
      </c>
      <c r="B2186" s="4">
        <v>36087</v>
      </c>
      <c r="C2186" s="5">
        <f t="shared" si="54"/>
        <v>1998</v>
      </c>
      <c r="D2186" s="5">
        <f t="shared" si="55"/>
        <v>10</v>
      </c>
      <c r="E2186" s="4" t="s">
        <v>37</v>
      </c>
      <c r="F2186" s="6">
        <v>675</v>
      </c>
    </row>
    <row r="2187" spans="1:6" x14ac:dyDescent="0.25">
      <c r="A2187" t="s">
        <v>11</v>
      </c>
      <c r="B2187" s="4">
        <v>36087</v>
      </c>
      <c r="C2187" s="5">
        <f t="shared" si="54"/>
        <v>1998</v>
      </c>
      <c r="D2187" s="5">
        <f t="shared" si="55"/>
        <v>10</v>
      </c>
      <c r="E2187" s="4" t="s">
        <v>37</v>
      </c>
      <c r="F2187" s="6">
        <v>8200</v>
      </c>
    </row>
    <row r="2188" spans="1:6" x14ac:dyDescent="0.25">
      <c r="A2188" t="s">
        <v>17</v>
      </c>
      <c r="B2188" s="4">
        <v>36087</v>
      </c>
      <c r="C2188" s="5">
        <f t="shared" si="54"/>
        <v>1998</v>
      </c>
      <c r="D2188" s="5">
        <f t="shared" si="55"/>
        <v>10</v>
      </c>
      <c r="E2188" s="4" t="s">
        <v>37</v>
      </c>
      <c r="F2188" s="6">
        <v>16200</v>
      </c>
    </row>
    <row r="2189" spans="1:6" x14ac:dyDescent="0.25">
      <c r="A2189" t="s">
        <v>26</v>
      </c>
      <c r="B2189" s="4">
        <v>36088</v>
      </c>
      <c r="C2189" s="5">
        <f t="shared" si="54"/>
        <v>1998</v>
      </c>
      <c r="D2189" s="5">
        <f t="shared" si="55"/>
        <v>10</v>
      </c>
      <c r="E2189" s="4" t="s">
        <v>38</v>
      </c>
      <c r="F2189" s="6">
        <v>9575</v>
      </c>
    </row>
    <row r="2190" spans="1:6" x14ac:dyDescent="0.25">
      <c r="A2190" t="s">
        <v>11</v>
      </c>
      <c r="B2190" s="4">
        <v>36088</v>
      </c>
      <c r="C2190" s="5">
        <f t="shared" si="54"/>
        <v>1998</v>
      </c>
      <c r="D2190" s="5">
        <f t="shared" si="55"/>
        <v>10</v>
      </c>
      <c r="E2190" s="4" t="s">
        <v>38</v>
      </c>
      <c r="F2190" s="6">
        <v>0</v>
      </c>
    </row>
    <row r="2191" spans="1:6" x14ac:dyDescent="0.25">
      <c r="A2191" t="s">
        <v>26</v>
      </c>
      <c r="B2191" s="4">
        <v>36088</v>
      </c>
      <c r="C2191" s="5">
        <f t="shared" si="54"/>
        <v>1998</v>
      </c>
      <c r="D2191" s="5">
        <f t="shared" si="55"/>
        <v>10</v>
      </c>
      <c r="E2191" s="4" t="s">
        <v>4</v>
      </c>
      <c r="F2191" s="6">
        <v>0</v>
      </c>
    </row>
    <row r="2192" spans="1:6" x14ac:dyDescent="0.25">
      <c r="A2192" t="s">
        <v>11</v>
      </c>
      <c r="B2192" s="4">
        <v>36088</v>
      </c>
      <c r="C2192" s="5">
        <f t="shared" si="54"/>
        <v>1998</v>
      </c>
      <c r="D2192" s="5">
        <f t="shared" si="55"/>
        <v>10</v>
      </c>
      <c r="E2192" s="4" t="s">
        <v>4</v>
      </c>
      <c r="F2192" s="6">
        <v>0</v>
      </c>
    </row>
    <row r="2193" spans="1:6" x14ac:dyDescent="0.25">
      <c r="A2193" t="s">
        <v>26</v>
      </c>
      <c r="B2193" s="4">
        <v>36088</v>
      </c>
      <c r="C2193" s="5">
        <f t="shared" si="54"/>
        <v>1998</v>
      </c>
      <c r="D2193" s="5">
        <f t="shared" si="55"/>
        <v>10</v>
      </c>
      <c r="E2193" s="4" t="s">
        <v>37</v>
      </c>
      <c r="F2193" s="6">
        <v>12200</v>
      </c>
    </row>
    <row r="2194" spans="1:6" x14ac:dyDescent="0.25">
      <c r="A2194" t="s">
        <v>11</v>
      </c>
      <c r="B2194" s="4">
        <v>36088</v>
      </c>
      <c r="C2194" s="5">
        <f t="shared" si="54"/>
        <v>1998</v>
      </c>
      <c r="D2194" s="5">
        <f t="shared" si="55"/>
        <v>10</v>
      </c>
      <c r="E2194" s="4" t="s">
        <v>37</v>
      </c>
      <c r="F2194" s="6">
        <v>2000</v>
      </c>
    </row>
    <row r="2195" spans="1:6" x14ac:dyDescent="0.25">
      <c r="A2195" t="s">
        <v>17</v>
      </c>
      <c r="B2195" s="4">
        <v>36089</v>
      </c>
      <c r="C2195" s="5">
        <f t="shared" si="54"/>
        <v>1998</v>
      </c>
      <c r="D2195" s="5">
        <f t="shared" si="55"/>
        <v>10</v>
      </c>
      <c r="E2195" s="4" t="s">
        <v>38</v>
      </c>
      <c r="F2195" s="6">
        <v>300</v>
      </c>
    </row>
    <row r="2196" spans="1:6" x14ac:dyDescent="0.25">
      <c r="A2196" t="s">
        <v>17</v>
      </c>
      <c r="B2196" s="4">
        <v>36089</v>
      </c>
      <c r="C2196" s="5">
        <f t="shared" si="54"/>
        <v>1998</v>
      </c>
      <c r="D2196" s="5">
        <f t="shared" si="55"/>
        <v>10</v>
      </c>
      <c r="E2196" s="4" t="s">
        <v>4</v>
      </c>
      <c r="F2196" s="6">
        <v>0</v>
      </c>
    </row>
    <row r="2197" spans="1:6" x14ac:dyDescent="0.25">
      <c r="A2197" t="s">
        <v>17</v>
      </c>
      <c r="B2197" s="4">
        <v>36089</v>
      </c>
      <c r="C2197" s="5">
        <f t="shared" si="54"/>
        <v>1998</v>
      </c>
      <c r="D2197" s="5">
        <f t="shared" si="55"/>
        <v>10</v>
      </c>
      <c r="E2197" s="4" t="s">
        <v>37</v>
      </c>
      <c r="F2197" s="6">
        <v>4800</v>
      </c>
    </row>
    <row r="2198" spans="1:6" x14ac:dyDescent="0.25">
      <c r="A2198" t="s">
        <v>8</v>
      </c>
      <c r="B2198" s="4">
        <v>36094</v>
      </c>
      <c r="C2198" s="5">
        <f t="shared" si="54"/>
        <v>1998</v>
      </c>
      <c r="D2198" s="5">
        <f t="shared" si="55"/>
        <v>10</v>
      </c>
      <c r="E2198" s="4" t="s">
        <v>38</v>
      </c>
      <c r="F2198" s="6">
        <v>50</v>
      </c>
    </row>
    <row r="2199" spans="1:6" x14ac:dyDescent="0.25">
      <c r="A2199" t="s">
        <v>8</v>
      </c>
      <c r="B2199" s="4">
        <v>36094</v>
      </c>
      <c r="C2199" s="5">
        <f t="shared" si="54"/>
        <v>1998</v>
      </c>
      <c r="D2199" s="5">
        <f t="shared" si="55"/>
        <v>10</v>
      </c>
      <c r="E2199" s="4" t="s">
        <v>4</v>
      </c>
      <c r="F2199" s="6">
        <v>0</v>
      </c>
    </row>
    <row r="2200" spans="1:6" x14ac:dyDescent="0.25">
      <c r="A2200" t="s">
        <v>8</v>
      </c>
      <c r="B2200" s="4">
        <v>36094</v>
      </c>
      <c r="C2200" s="5">
        <f t="shared" si="54"/>
        <v>1998</v>
      </c>
      <c r="D2200" s="5">
        <f t="shared" si="55"/>
        <v>10</v>
      </c>
      <c r="E2200" s="4" t="s">
        <v>37</v>
      </c>
      <c r="F2200" s="6">
        <v>1200</v>
      </c>
    </row>
    <row r="2201" spans="1:6" x14ac:dyDescent="0.25">
      <c r="A2201" t="s">
        <v>8</v>
      </c>
      <c r="B2201" s="4">
        <v>36095</v>
      </c>
      <c r="C2201" s="5">
        <f t="shared" si="54"/>
        <v>1998</v>
      </c>
      <c r="D2201" s="5">
        <f t="shared" si="55"/>
        <v>10</v>
      </c>
      <c r="E2201" s="4" t="s">
        <v>38</v>
      </c>
      <c r="F2201" s="6">
        <v>3300</v>
      </c>
    </row>
    <row r="2202" spans="1:6" x14ac:dyDescent="0.25">
      <c r="A2202" t="s">
        <v>8</v>
      </c>
      <c r="B2202" s="4">
        <v>36095</v>
      </c>
      <c r="C2202" s="5">
        <f t="shared" si="54"/>
        <v>1998</v>
      </c>
      <c r="D2202" s="5">
        <f t="shared" si="55"/>
        <v>10</v>
      </c>
      <c r="E2202" s="4" t="s">
        <v>4</v>
      </c>
      <c r="F2202" s="6">
        <v>0</v>
      </c>
    </row>
    <row r="2203" spans="1:6" x14ac:dyDescent="0.25">
      <c r="A2203" t="s">
        <v>8</v>
      </c>
      <c r="B2203" s="4">
        <v>36095</v>
      </c>
      <c r="C2203" s="5">
        <f t="shared" si="54"/>
        <v>1998</v>
      </c>
      <c r="D2203" s="5">
        <f t="shared" si="55"/>
        <v>10</v>
      </c>
      <c r="E2203" s="4" t="s">
        <v>37</v>
      </c>
      <c r="F2203" s="6">
        <v>10600</v>
      </c>
    </row>
    <row r="2204" spans="1:6" x14ac:dyDescent="0.25">
      <c r="A2204" t="s">
        <v>8</v>
      </c>
      <c r="B2204" s="4">
        <v>36096</v>
      </c>
      <c r="C2204" s="5">
        <f t="shared" si="54"/>
        <v>1998</v>
      </c>
      <c r="D2204" s="5">
        <f t="shared" si="55"/>
        <v>10</v>
      </c>
      <c r="E2204" s="4" t="s">
        <v>38</v>
      </c>
      <c r="F2204" s="6">
        <v>1500</v>
      </c>
    </row>
    <row r="2205" spans="1:6" x14ac:dyDescent="0.25">
      <c r="A2205" t="s">
        <v>8</v>
      </c>
      <c r="B2205" s="4">
        <v>36096</v>
      </c>
      <c r="C2205" s="5">
        <f t="shared" si="54"/>
        <v>1998</v>
      </c>
      <c r="D2205" s="5">
        <f t="shared" si="55"/>
        <v>10</v>
      </c>
      <c r="E2205" s="4" t="s">
        <v>4</v>
      </c>
      <c r="F2205" s="6">
        <v>0</v>
      </c>
    </row>
    <row r="2206" spans="1:6" x14ac:dyDescent="0.25">
      <c r="A2206" t="s">
        <v>8</v>
      </c>
      <c r="B2206" s="4">
        <v>36096</v>
      </c>
      <c r="C2206" s="5">
        <f t="shared" si="54"/>
        <v>1998</v>
      </c>
      <c r="D2206" s="5">
        <f t="shared" si="55"/>
        <v>10</v>
      </c>
      <c r="E2206" s="4" t="s">
        <v>37</v>
      </c>
      <c r="F2206" s="6">
        <v>1900</v>
      </c>
    </row>
    <row r="2207" spans="1:6" x14ac:dyDescent="0.25">
      <c r="A2207" t="s">
        <v>8</v>
      </c>
      <c r="B2207" s="4">
        <v>36097</v>
      </c>
      <c r="C2207" s="5">
        <f t="shared" si="54"/>
        <v>1998</v>
      </c>
      <c r="D2207" s="5">
        <f t="shared" si="55"/>
        <v>10</v>
      </c>
      <c r="E2207" s="4" t="s">
        <v>38</v>
      </c>
      <c r="F2207" s="6">
        <v>600</v>
      </c>
    </row>
    <row r="2208" spans="1:6" x14ac:dyDescent="0.25">
      <c r="A2208" t="s">
        <v>8</v>
      </c>
      <c r="B2208" s="4">
        <v>36097</v>
      </c>
      <c r="C2208" s="5">
        <f t="shared" si="54"/>
        <v>1998</v>
      </c>
      <c r="D2208" s="5">
        <f t="shared" si="55"/>
        <v>10</v>
      </c>
      <c r="E2208" s="4" t="s">
        <v>4</v>
      </c>
      <c r="F2208" s="6">
        <v>0</v>
      </c>
    </row>
    <row r="2209" spans="1:6" x14ac:dyDescent="0.25">
      <c r="A2209" t="s">
        <v>8</v>
      </c>
      <c r="B2209" s="4">
        <v>36097</v>
      </c>
      <c r="C2209" s="5">
        <f t="shared" si="54"/>
        <v>1998</v>
      </c>
      <c r="D2209" s="5">
        <f t="shared" si="55"/>
        <v>10</v>
      </c>
      <c r="E2209" s="4" t="s">
        <v>37</v>
      </c>
      <c r="F2209" s="6">
        <v>2500</v>
      </c>
    </row>
    <row r="2210" spans="1:6" x14ac:dyDescent="0.25">
      <c r="A2210" t="s">
        <v>8</v>
      </c>
      <c r="B2210" s="4">
        <v>36098</v>
      </c>
      <c r="C2210" s="5">
        <f t="shared" si="54"/>
        <v>1998</v>
      </c>
      <c r="D2210" s="5">
        <f t="shared" si="55"/>
        <v>10</v>
      </c>
      <c r="E2210" s="4" t="s">
        <v>38</v>
      </c>
      <c r="F2210" s="6">
        <v>4600</v>
      </c>
    </row>
    <row r="2211" spans="1:6" x14ac:dyDescent="0.25">
      <c r="A2211" t="s">
        <v>8</v>
      </c>
      <c r="B2211" s="4">
        <v>36098</v>
      </c>
      <c r="C2211" s="5">
        <f t="shared" si="54"/>
        <v>1998</v>
      </c>
      <c r="D2211" s="5">
        <f t="shared" si="55"/>
        <v>10</v>
      </c>
      <c r="E2211" s="4" t="s">
        <v>4</v>
      </c>
      <c r="F2211" s="6">
        <v>0</v>
      </c>
    </row>
    <row r="2212" spans="1:6" x14ac:dyDescent="0.25">
      <c r="A2212" t="s">
        <v>8</v>
      </c>
      <c r="B2212" s="4">
        <v>36098</v>
      </c>
      <c r="C2212" s="5">
        <f t="shared" si="54"/>
        <v>1998</v>
      </c>
      <c r="D2212" s="5">
        <f t="shared" si="55"/>
        <v>10</v>
      </c>
      <c r="E2212" s="4" t="s">
        <v>37</v>
      </c>
      <c r="F2212" s="6">
        <v>1400</v>
      </c>
    </row>
    <row r="2213" spans="1:6" x14ac:dyDescent="0.25">
      <c r="A2213" t="s">
        <v>8</v>
      </c>
      <c r="B2213" s="4">
        <v>36100</v>
      </c>
      <c r="C2213" s="5">
        <f t="shared" si="54"/>
        <v>1998</v>
      </c>
      <c r="D2213" s="5">
        <f t="shared" si="55"/>
        <v>11</v>
      </c>
      <c r="E2213" s="4" t="s">
        <v>38</v>
      </c>
      <c r="F2213" s="6">
        <v>1200</v>
      </c>
    </row>
    <row r="2214" spans="1:6" x14ac:dyDescent="0.25">
      <c r="A2214" t="s">
        <v>8</v>
      </c>
      <c r="B2214" s="4">
        <v>36100</v>
      </c>
      <c r="C2214" s="5">
        <f t="shared" si="54"/>
        <v>1998</v>
      </c>
      <c r="D2214" s="5">
        <f t="shared" si="55"/>
        <v>11</v>
      </c>
      <c r="E2214" s="4" t="s">
        <v>4</v>
      </c>
      <c r="F2214" s="6">
        <v>0</v>
      </c>
    </row>
    <row r="2215" spans="1:6" x14ac:dyDescent="0.25">
      <c r="A2215" t="s">
        <v>8</v>
      </c>
      <c r="B2215" s="4">
        <v>36100</v>
      </c>
      <c r="C2215" s="5">
        <f t="shared" si="54"/>
        <v>1998</v>
      </c>
      <c r="D2215" s="5">
        <f t="shared" si="55"/>
        <v>11</v>
      </c>
      <c r="E2215" s="4" t="s">
        <v>37</v>
      </c>
      <c r="F2215" s="6">
        <v>16400</v>
      </c>
    </row>
    <row r="2216" spans="1:6" x14ac:dyDescent="0.25">
      <c r="A2216" t="s">
        <v>16</v>
      </c>
      <c r="B2216" s="4">
        <v>36101</v>
      </c>
      <c r="C2216" s="5">
        <f t="shared" si="54"/>
        <v>1998</v>
      </c>
      <c r="D2216" s="5">
        <f t="shared" si="55"/>
        <v>11</v>
      </c>
      <c r="E2216" s="4" t="s">
        <v>38</v>
      </c>
      <c r="F2216" s="6">
        <v>1050</v>
      </c>
    </row>
    <row r="2217" spans="1:6" x14ac:dyDescent="0.25">
      <c r="A2217" t="s">
        <v>16</v>
      </c>
      <c r="B2217" s="4">
        <v>36101</v>
      </c>
      <c r="C2217" s="5">
        <f t="shared" si="54"/>
        <v>1998</v>
      </c>
      <c r="D2217" s="5">
        <f t="shared" si="55"/>
        <v>11</v>
      </c>
      <c r="E2217" s="4" t="s">
        <v>4</v>
      </c>
      <c r="F2217" s="6">
        <v>0</v>
      </c>
    </row>
    <row r="2218" spans="1:6" x14ac:dyDescent="0.25">
      <c r="A2218" t="s">
        <v>16</v>
      </c>
      <c r="B2218" s="4">
        <v>36101</v>
      </c>
      <c r="C2218" s="5">
        <f t="shared" si="54"/>
        <v>1998</v>
      </c>
      <c r="D2218" s="5">
        <f t="shared" si="55"/>
        <v>11</v>
      </c>
      <c r="E2218" s="4" t="s">
        <v>37</v>
      </c>
      <c r="F2218" s="6">
        <v>2200</v>
      </c>
    </row>
    <row r="2219" spans="1:6" x14ac:dyDescent="0.25">
      <c r="A2219" t="s">
        <v>9</v>
      </c>
      <c r="B2219" s="4">
        <v>36102</v>
      </c>
      <c r="C2219" s="5">
        <f t="shared" si="54"/>
        <v>1998</v>
      </c>
      <c r="D2219" s="5">
        <f t="shared" si="55"/>
        <v>11</v>
      </c>
      <c r="E2219" s="4" t="s">
        <v>38</v>
      </c>
      <c r="F2219" s="6">
        <v>1350</v>
      </c>
    </row>
    <row r="2220" spans="1:6" x14ac:dyDescent="0.25">
      <c r="A2220" t="s">
        <v>9</v>
      </c>
      <c r="B2220" s="4">
        <v>36102</v>
      </c>
      <c r="C2220" s="5">
        <f t="shared" si="54"/>
        <v>1998</v>
      </c>
      <c r="D2220" s="5">
        <f t="shared" si="55"/>
        <v>11</v>
      </c>
      <c r="E2220" s="4" t="s">
        <v>4</v>
      </c>
      <c r="F2220" s="6">
        <v>0</v>
      </c>
    </row>
    <row r="2221" spans="1:6" x14ac:dyDescent="0.25">
      <c r="A2221" t="s">
        <v>9</v>
      </c>
      <c r="B2221" s="4">
        <v>36102</v>
      </c>
      <c r="C2221" s="5">
        <f t="shared" si="54"/>
        <v>1998</v>
      </c>
      <c r="D2221" s="5">
        <f t="shared" si="55"/>
        <v>11</v>
      </c>
      <c r="E2221" s="4" t="s">
        <v>37</v>
      </c>
      <c r="F2221" s="6">
        <v>1400</v>
      </c>
    </row>
    <row r="2222" spans="1:6" x14ac:dyDescent="0.25">
      <c r="A2222" t="s">
        <v>10</v>
      </c>
      <c r="B2222" s="4">
        <v>36103</v>
      </c>
      <c r="C2222" s="5">
        <f t="shared" si="54"/>
        <v>1998</v>
      </c>
      <c r="D2222" s="5">
        <f t="shared" si="55"/>
        <v>11</v>
      </c>
      <c r="E2222" s="4" t="s">
        <v>38</v>
      </c>
      <c r="F2222" s="6">
        <v>0</v>
      </c>
    </row>
    <row r="2223" spans="1:6" x14ac:dyDescent="0.25">
      <c r="A2223" t="s">
        <v>10</v>
      </c>
      <c r="B2223" s="4">
        <v>36103</v>
      </c>
      <c r="C2223" s="5">
        <f t="shared" si="54"/>
        <v>1998</v>
      </c>
      <c r="D2223" s="5">
        <f t="shared" si="55"/>
        <v>11</v>
      </c>
      <c r="E2223" s="4" t="s">
        <v>4</v>
      </c>
      <c r="F2223" s="6">
        <v>0</v>
      </c>
    </row>
    <row r="2224" spans="1:6" x14ac:dyDescent="0.25">
      <c r="A2224" t="s">
        <v>10</v>
      </c>
      <c r="B2224" s="4">
        <v>36103</v>
      </c>
      <c r="C2224" s="5">
        <f t="shared" si="54"/>
        <v>1998</v>
      </c>
      <c r="D2224" s="5">
        <f t="shared" si="55"/>
        <v>11</v>
      </c>
      <c r="E2224" s="4" t="s">
        <v>37</v>
      </c>
      <c r="F2224" s="6">
        <v>500</v>
      </c>
    </row>
    <row r="2225" spans="1:6" x14ac:dyDescent="0.25">
      <c r="A2225" t="s">
        <v>26</v>
      </c>
      <c r="B2225" s="4">
        <v>36104</v>
      </c>
      <c r="C2225" s="5">
        <f t="shared" si="54"/>
        <v>1998</v>
      </c>
      <c r="D2225" s="5">
        <f t="shared" si="55"/>
        <v>11</v>
      </c>
      <c r="E2225" s="4" t="s">
        <v>38</v>
      </c>
      <c r="F2225" s="6">
        <v>4500</v>
      </c>
    </row>
    <row r="2226" spans="1:6" x14ac:dyDescent="0.25">
      <c r="A2226" t="s">
        <v>8</v>
      </c>
      <c r="B2226" s="4">
        <v>36104</v>
      </c>
      <c r="C2226" s="5">
        <f t="shared" si="54"/>
        <v>1998</v>
      </c>
      <c r="D2226" s="5">
        <f t="shared" si="55"/>
        <v>11</v>
      </c>
      <c r="E2226" s="4" t="s">
        <v>38</v>
      </c>
      <c r="F2226" s="6">
        <v>1350</v>
      </c>
    </row>
    <row r="2227" spans="1:6" x14ac:dyDescent="0.25">
      <c r="A2227" t="s">
        <v>26</v>
      </c>
      <c r="B2227" s="4">
        <v>36104</v>
      </c>
      <c r="C2227" s="5">
        <f t="shared" si="54"/>
        <v>1998</v>
      </c>
      <c r="D2227" s="5">
        <f t="shared" si="55"/>
        <v>11</v>
      </c>
      <c r="E2227" s="4" t="s">
        <v>4</v>
      </c>
      <c r="F2227" s="6">
        <v>0</v>
      </c>
    </row>
    <row r="2228" spans="1:6" x14ac:dyDescent="0.25">
      <c r="A2228" t="s">
        <v>8</v>
      </c>
      <c r="B2228" s="4">
        <v>36104</v>
      </c>
      <c r="C2228" s="5">
        <f t="shared" si="54"/>
        <v>1998</v>
      </c>
      <c r="D2228" s="5">
        <f t="shared" si="55"/>
        <v>11</v>
      </c>
      <c r="E2228" s="4" t="s">
        <v>4</v>
      </c>
      <c r="F2228" s="6">
        <v>0</v>
      </c>
    </row>
    <row r="2229" spans="1:6" x14ac:dyDescent="0.25">
      <c r="A2229" t="s">
        <v>26</v>
      </c>
      <c r="B2229" s="4">
        <v>36104</v>
      </c>
      <c r="C2229" s="5">
        <f t="shared" si="54"/>
        <v>1998</v>
      </c>
      <c r="D2229" s="5">
        <f t="shared" si="55"/>
        <v>11</v>
      </c>
      <c r="E2229" s="4" t="s">
        <v>37</v>
      </c>
      <c r="F2229" s="6">
        <v>3700</v>
      </c>
    </row>
    <row r="2230" spans="1:6" x14ac:dyDescent="0.25">
      <c r="A2230" t="s">
        <v>8</v>
      </c>
      <c r="B2230" s="4">
        <v>36104</v>
      </c>
      <c r="C2230" s="5">
        <f t="shared" si="54"/>
        <v>1998</v>
      </c>
      <c r="D2230" s="5">
        <f t="shared" si="55"/>
        <v>11</v>
      </c>
      <c r="E2230" s="4" t="s">
        <v>37</v>
      </c>
      <c r="F2230" s="6">
        <v>9200</v>
      </c>
    </row>
    <row r="2231" spans="1:6" x14ac:dyDescent="0.25">
      <c r="A2231" t="s">
        <v>8</v>
      </c>
      <c r="B2231" s="4">
        <v>36105</v>
      </c>
      <c r="C2231" s="5">
        <f t="shared" si="54"/>
        <v>1998</v>
      </c>
      <c r="D2231" s="5">
        <f t="shared" si="55"/>
        <v>11</v>
      </c>
      <c r="E2231" s="4" t="s">
        <v>38</v>
      </c>
      <c r="F2231" s="6">
        <v>2800</v>
      </c>
    </row>
    <row r="2232" spans="1:6" x14ac:dyDescent="0.25">
      <c r="A2232" t="s">
        <v>8</v>
      </c>
      <c r="B2232" s="4">
        <v>36105</v>
      </c>
      <c r="C2232" s="5">
        <f t="shared" si="54"/>
        <v>1998</v>
      </c>
      <c r="D2232" s="5">
        <f t="shared" si="55"/>
        <v>11</v>
      </c>
      <c r="E2232" s="4" t="s">
        <v>4</v>
      </c>
      <c r="F2232" s="6">
        <v>0</v>
      </c>
    </row>
    <row r="2233" spans="1:6" x14ac:dyDescent="0.25">
      <c r="A2233" t="s">
        <v>8</v>
      </c>
      <c r="B2233" s="4">
        <v>36105</v>
      </c>
      <c r="C2233" s="5">
        <f t="shared" si="54"/>
        <v>1998</v>
      </c>
      <c r="D2233" s="5">
        <f t="shared" si="55"/>
        <v>11</v>
      </c>
      <c r="E2233" s="4" t="s">
        <v>37</v>
      </c>
      <c r="F2233" s="6">
        <v>11000</v>
      </c>
    </row>
    <row r="2234" spans="1:6" x14ac:dyDescent="0.25">
      <c r="A2234" t="s">
        <v>8</v>
      </c>
      <c r="B2234" s="4">
        <v>36106</v>
      </c>
      <c r="C2234" s="5">
        <f t="shared" si="54"/>
        <v>1998</v>
      </c>
      <c r="D2234" s="5">
        <f t="shared" si="55"/>
        <v>11</v>
      </c>
      <c r="E2234" s="4" t="s">
        <v>38</v>
      </c>
      <c r="F2234" s="6">
        <v>800</v>
      </c>
    </row>
    <row r="2235" spans="1:6" x14ac:dyDescent="0.25">
      <c r="A2235" t="s">
        <v>8</v>
      </c>
      <c r="B2235" s="4">
        <v>36106</v>
      </c>
      <c r="C2235" s="5">
        <f t="shared" si="54"/>
        <v>1998</v>
      </c>
      <c r="D2235" s="5">
        <f t="shared" si="55"/>
        <v>11</v>
      </c>
      <c r="E2235" s="4" t="s">
        <v>4</v>
      </c>
      <c r="F2235" s="6">
        <v>0</v>
      </c>
    </row>
    <row r="2236" spans="1:6" x14ac:dyDescent="0.25">
      <c r="A2236" t="s">
        <v>8</v>
      </c>
      <c r="B2236" s="4">
        <v>36106</v>
      </c>
      <c r="C2236" s="5">
        <f t="shared" si="54"/>
        <v>1998</v>
      </c>
      <c r="D2236" s="5">
        <f t="shared" si="55"/>
        <v>11</v>
      </c>
      <c r="E2236" s="4" t="s">
        <v>37</v>
      </c>
      <c r="F2236" s="6">
        <v>200</v>
      </c>
    </row>
    <row r="2237" spans="1:6" x14ac:dyDescent="0.25">
      <c r="A2237" t="s">
        <v>8</v>
      </c>
      <c r="B2237" s="4">
        <v>36107</v>
      </c>
      <c r="C2237" s="5">
        <f t="shared" si="54"/>
        <v>1998</v>
      </c>
      <c r="D2237" s="5">
        <f t="shared" si="55"/>
        <v>11</v>
      </c>
      <c r="E2237" s="4" t="s">
        <v>38</v>
      </c>
      <c r="F2237" s="6">
        <v>600</v>
      </c>
    </row>
    <row r="2238" spans="1:6" x14ac:dyDescent="0.25">
      <c r="A2238" t="s">
        <v>8</v>
      </c>
      <c r="B2238" s="4">
        <v>36107</v>
      </c>
      <c r="C2238" s="5">
        <f t="shared" si="54"/>
        <v>1998</v>
      </c>
      <c r="D2238" s="5">
        <f t="shared" si="55"/>
        <v>11</v>
      </c>
      <c r="E2238" s="4" t="s">
        <v>4</v>
      </c>
      <c r="F2238" s="6">
        <v>0</v>
      </c>
    </row>
    <row r="2239" spans="1:6" x14ac:dyDescent="0.25">
      <c r="A2239" t="s">
        <v>8</v>
      </c>
      <c r="B2239" s="4">
        <v>36107</v>
      </c>
      <c r="C2239" s="5">
        <f t="shared" si="54"/>
        <v>1998</v>
      </c>
      <c r="D2239" s="5">
        <f t="shared" si="55"/>
        <v>11</v>
      </c>
      <c r="E2239" s="4" t="s">
        <v>37</v>
      </c>
      <c r="F2239" s="6">
        <v>1200</v>
      </c>
    </row>
    <row r="2240" spans="1:6" x14ac:dyDescent="0.25">
      <c r="A2240" t="s">
        <v>8</v>
      </c>
      <c r="B2240" s="4">
        <v>36108</v>
      </c>
      <c r="C2240" s="5">
        <f t="shared" si="54"/>
        <v>1998</v>
      </c>
      <c r="D2240" s="5">
        <f t="shared" si="55"/>
        <v>11</v>
      </c>
      <c r="E2240" s="4" t="s">
        <v>38</v>
      </c>
      <c r="F2240" s="6">
        <v>0</v>
      </c>
    </row>
    <row r="2241" spans="1:6" x14ac:dyDescent="0.25">
      <c r="A2241" t="s">
        <v>8</v>
      </c>
      <c r="B2241" s="4">
        <v>36108</v>
      </c>
      <c r="C2241" s="5">
        <f t="shared" si="54"/>
        <v>1998</v>
      </c>
      <c r="D2241" s="5">
        <f t="shared" si="55"/>
        <v>11</v>
      </c>
      <c r="E2241" s="4" t="s">
        <v>4</v>
      </c>
      <c r="F2241" s="6">
        <v>0</v>
      </c>
    </row>
    <row r="2242" spans="1:6" x14ac:dyDescent="0.25">
      <c r="A2242" t="s">
        <v>8</v>
      </c>
      <c r="B2242" s="4">
        <v>36108</v>
      </c>
      <c r="C2242" s="5">
        <f t="shared" si="54"/>
        <v>1998</v>
      </c>
      <c r="D2242" s="5">
        <f t="shared" si="55"/>
        <v>11</v>
      </c>
      <c r="E2242" s="4" t="s">
        <v>37</v>
      </c>
      <c r="F2242" s="6">
        <v>0</v>
      </c>
    </row>
    <row r="2243" spans="1:6" x14ac:dyDescent="0.25">
      <c r="A2243" s="7" t="s">
        <v>46</v>
      </c>
      <c r="B2243" s="4">
        <v>36110</v>
      </c>
      <c r="C2243" s="5">
        <f t="shared" ref="C2243:C2306" si="56">YEAR(B2243)</f>
        <v>1998</v>
      </c>
      <c r="D2243" s="5">
        <f t="shared" ref="D2243:D2306" si="57">MONTH(B2243)</f>
        <v>11</v>
      </c>
      <c r="E2243" s="4" t="s">
        <v>38</v>
      </c>
      <c r="F2243" s="6">
        <v>3350</v>
      </c>
    </row>
    <row r="2244" spans="1:6" x14ac:dyDescent="0.25">
      <c r="A2244" s="7" t="s">
        <v>46</v>
      </c>
      <c r="B2244" s="4">
        <v>36110</v>
      </c>
      <c r="C2244" s="5">
        <f t="shared" si="56"/>
        <v>1998</v>
      </c>
      <c r="D2244" s="5">
        <f t="shared" si="57"/>
        <v>11</v>
      </c>
      <c r="E2244" s="4" t="s">
        <v>38</v>
      </c>
      <c r="F2244" s="6">
        <v>0</v>
      </c>
    </row>
    <row r="2245" spans="1:6" x14ac:dyDescent="0.25">
      <c r="A2245" s="7" t="s">
        <v>46</v>
      </c>
      <c r="B2245" s="4">
        <v>36110</v>
      </c>
      <c r="C2245" s="5">
        <f t="shared" si="56"/>
        <v>1998</v>
      </c>
      <c r="D2245" s="5">
        <f t="shared" si="57"/>
        <v>11</v>
      </c>
      <c r="E2245" s="4" t="s">
        <v>4</v>
      </c>
      <c r="F2245" s="6">
        <v>45</v>
      </c>
    </row>
    <row r="2246" spans="1:6" x14ac:dyDescent="0.25">
      <c r="A2246" s="7" t="s">
        <v>46</v>
      </c>
      <c r="B2246" s="4">
        <v>36110</v>
      </c>
      <c r="C2246" s="5">
        <f t="shared" si="56"/>
        <v>1998</v>
      </c>
      <c r="D2246" s="5">
        <f t="shared" si="57"/>
        <v>11</v>
      </c>
      <c r="E2246" s="4" t="s">
        <v>4</v>
      </c>
      <c r="F2246" s="6">
        <v>0</v>
      </c>
    </row>
    <row r="2247" spans="1:6" x14ac:dyDescent="0.25">
      <c r="A2247" s="7" t="s">
        <v>46</v>
      </c>
      <c r="B2247" s="4">
        <v>36110</v>
      </c>
      <c r="C2247" s="5">
        <f t="shared" si="56"/>
        <v>1998</v>
      </c>
      <c r="D2247" s="5">
        <f t="shared" si="57"/>
        <v>11</v>
      </c>
      <c r="E2247" s="4" t="s">
        <v>37</v>
      </c>
      <c r="F2247" s="6">
        <v>7650</v>
      </c>
    </row>
    <row r="2248" spans="1:6" x14ac:dyDescent="0.25">
      <c r="A2248" s="7" t="s">
        <v>46</v>
      </c>
      <c r="B2248" s="4">
        <v>36110</v>
      </c>
      <c r="C2248" s="5">
        <f t="shared" si="56"/>
        <v>1998</v>
      </c>
      <c r="D2248" s="5">
        <f t="shared" si="57"/>
        <v>11</v>
      </c>
      <c r="E2248" s="4" t="s">
        <v>37</v>
      </c>
      <c r="F2248" s="6">
        <v>0</v>
      </c>
    </row>
    <row r="2249" spans="1:6" x14ac:dyDescent="0.25">
      <c r="A2249" t="s">
        <v>8</v>
      </c>
      <c r="B2249" s="4">
        <v>36111</v>
      </c>
      <c r="C2249" s="5">
        <f t="shared" si="56"/>
        <v>1998</v>
      </c>
      <c r="D2249" s="5">
        <f t="shared" si="57"/>
        <v>11</v>
      </c>
      <c r="E2249" s="4" t="s">
        <v>38</v>
      </c>
      <c r="F2249" s="6">
        <v>900</v>
      </c>
    </row>
    <row r="2250" spans="1:6" x14ac:dyDescent="0.25">
      <c r="A2250" t="s">
        <v>8</v>
      </c>
      <c r="B2250" s="4">
        <v>36111</v>
      </c>
      <c r="C2250" s="5">
        <f t="shared" si="56"/>
        <v>1998</v>
      </c>
      <c r="D2250" s="5">
        <f t="shared" si="57"/>
        <v>11</v>
      </c>
      <c r="E2250" s="4" t="s">
        <v>4</v>
      </c>
      <c r="F2250" s="6">
        <v>0</v>
      </c>
    </row>
    <row r="2251" spans="1:6" x14ac:dyDescent="0.25">
      <c r="A2251" t="s">
        <v>8</v>
      </c>
      <c r="B2251" s="4">
        <v>36111</v>
      </c>
      <c r="C2251" s="5">
        <f t="shared" si="56"/>
        <v>1998</v>
      </c>
      <c r="D2251" s="5">
        <f t="shared" si="57"/>
        <v>11</v>
      </c>
      <c r="E2251" s="4" t="s">
        <v>37</v>
      </c>
      <c r="F2251" s="6">
        <v>200</v>
      </c>
    </row>
    <row r="2252" spans="1:6" x14ac:dyDescent="0.25">
      <c r="A2252" t="s">
        <v>5</v>
      </c>
      <c r="B2252" s="4">
        <v>36112</v>
      </c>
      <c r="C2252" s="5">
        <f t="shared" si="56"/>
        <v>1998</v>
      </c>
      <c r="D2252" s="5">
        <f t="shared" si="57"/>
        <v>11</v>
      </c>
      <c r="E2252" s="4" t="s">
        <v>38</v>
      </c>
      <c r="F2252" s="6">
        <v>1200</v>
      </c>
    </row>
    <row r="2253" spans="1:6" x14ac:dyDescent="0.25">
      <c r="A2253" t="s">
        <v>8</v>
      </c>
      <c r="B2253" s="4">
        <v>36112</v>
      </c>
      <c r="C2253" s="5">
        <f t="shared" si="56"/>
        <v>1998</v>
      </c>
      <c r="D2253" s="5">
        <f t="shared" si="57"/>
        <v>11</v>
      </c>
      <c r="E2253" s="4" t="s">
        <v>38</v>
      </c>
      <c r="F2253" s="6">
        <v>400</v>
      </c>
    </row>
    <row r="2254" spans="1:6" x14ac:dyDescent="0.25">
      <c r="A2254" t="s">
        <v>5</v>
      </c>
      <c r="B2254" s="4">
        <v>36112</v>
      </c>
      <c r="C2254" s="5">
        <f t="shared" si="56"/>
        <v>1998</v>
      </c>
      <c r="D2254" s="5">
        <f t="shared" si="57"/>
        <v>11</v>
      </c>
      <c r="E2254" s="4" t="s">
        <v>4</v>
      </c>
      <c r="F2254" s="6">
        <v>0</v>
      </c>
    </row>
    <row r="2255" spans="1:6" x14ac:dyDescent="0.25">
      <c r="A2255" t="s">
        <v>8</v>
      </c>
      <c r="B2255" s="4">
        <v>36112</v>
      </c>
      <c r="C2255" s="5">
        <f t="shared" si="56"/>
        <v>1998</v>
      </c>
      <c r="D2255" s="5">
        <f t="shared" si="57"/>
        <v>11</v>
      </c>
      <c r="E2255" s="4" t="s">
        <v>4</v>
      </c>
      <c r="F2255" s="6">
        <v>0</v>
      </c>
    </row>
    <row r="2256" spans="1:6" x14ac:dyDescent="0.25">
      <c r="A2256" t="s">
        <v>5</v>
      </c>
      <c r="B2256" s="4">
        <v>36112</v>
      </c>
      <c r="C2256" s="5">
        <f t="shared" si="56"/>
        <v>1998</v>
      </c>
      <c r="D2256" s="5">
        <f t="shared" si="57"/>
        <v>11</v>
      </c>
      <c r="E2256" s="4" t="s">
        <v>37</v>
      </c>
      <c r="F2256" s="6">
        <v>564</v>
      </c>
    </row>
    <row r="2257" spans="1:6" x14ac:dyDescent="0.25">
      <c r="A2257" t="s">
        <v>8</v>
      </c>
      <c r="B2257" s="4">
        <v>36112</v>
      </c>
      <c r="C2257" s="5">
        <f t="shared" si="56"/>
        <v>1998</v>
      </c>
      <c r="D2257" s="5">
        <f t="shared" si="57"/>
        <v>11</v>
      </c>
      <c r="E2257" s="4" t="s">
        <v>37</v>
      </c>
      <c r="F2257" s="6">
        <v>9200</v>
      </c>
    </row>
    <row r="2258" spans="1:6" x14ac:dyDescent="0.25">
      <c r="A2258" t="s">
        <v>12</v>
      </c>
      <c r="B2258" s="4">
        <v>36113</v>
      </c>
      <c r="C2258" s="5">
        <f t="shared" si="56"/>
        <v>1998</v>
      </c>
      <c r="D2258" s="5">
        <f t="shared" si="57"/>
        <v>11</v>
      </c>
      <c r="E2258" s="4" t="s">
        <v>38</v>
      </c>
      <c r="F2258" s="6">
        <v>1100</v>
      </c>
    </row>
    <row r="2259" spans="1:6" x14ac:dyDescent="0.25">
      <c r="A2259" t="s">
        <v>12</v>
      </c>
      <c r="B2259" s="4">
        <v>36113</v>
      </c>
      <c r="C2259" s="5">
        <f t="shared" si="56"/>
        <v>1998</v>
      </c>
      <c r="D2259" s="5">
        <f t="shared" si="57"/>
        <v>11</v>
      </c>
      <c r="E2259" s="4" t="s">
        <v>4</v>
      </c>
      <c r="F2259" s="6">
        <v>0</v>
      </c>
    </row>
    <row r="2260" spans="1:6" x14ac:dyDescent="0.25">
      <c r="A2260" t="s">
        <v>12</v>
      </c>
      <c r="B2260" s="4">
        <v>36113</v>
      </c>
      <c r="C2260" s="5">
        <f t="shared" si="56"/>
        <v>1998</v>
      </c>
      <c r="D2260" s="5">
        <f t="shared" si="57"/>
        <v>11</v>
      </c>
      <c r="E2260" s="4" t="s">
        <v>37</v>
      </c>
      <c r="F2260" s="6">
        <v>3200</v>
      </c>
    </row>
    <row r="2261" spans="1:6" x14ac:dyDescent="0.25">
      <c r="A2261" t="s">
        <v>13</v>
      </c>
      <c r="B2261" s="4">
        <v>36114</v>
      </c>
      <c r="C2261" s="5">
        <f t="shared" si="56"/>
        <v>1998</v>
      </c>
      <c r="D2261" s="5">
        <f t="shared" si="57"/>
        <v>11</v>
      </c>
      <c r="E2261" s="4" t="s">
        <v>38</v>
      </c>
      <c r="F2261" s="6">
        <v>100</v>
      </c>
    </row>
    <row r="2262" spans="1:6" x14ac:dyDescent="0.25">
      <c r="A2262" t="s">
        <v>13</v>
      </c>
      <c r="B2262" s="4">
        <v>36114</v>
      </c>
      <c r="C2262" s="5">
        <f t="shared" si="56"/>
        <v>1998</v>
      </c>
      <c r="D2262" s="5">
        <f t="shared" si="57"/>
        <v>11</v>
      </c>
      <c r="E2262" s="4" t="s">
        <v>4</v>
      </c>
      <c r="F2262" s="6">
        <v>50</v>
      </c>
    </row>
    <row r="2263" spans="1:6" x14ac:dyDescent="0.25">
      <c r="A2263" t="s">
        <v>13</v>
      </c>
      <c r="B2263" s="4">
        <v>36114</v>
      </c>
      <c r="C2263" s="5">
        <f t="shared" si="56"/>
        <v>1998</v>
      </c>
      <c r="D2263" s="5">
        <f t="shared" si="57"/>
        <v>11</v>
      </c>
      <c r="E2263" s="4" t="s">
        <v>37</v>
      </c>
      <c r="F2263" s="6">
        <v>1100</v>
      </c>
    </row>
    <row r="2264" spans="1:6" x14ac:dyDescent="0.25">
      <c r="A2264" t="s">
        <v>13</v>
      </c>
      <c r="B2264" s="4">
        <v>36115</v>
      </c>
      <c r="C2264" s="5">
        <f t="shared" si="56"/>
        <v>1998</v>
      </c>
      <c r="D2264" s="5">
        <f t="shared" si="57"/>
        <v>11</v>
      </c>
      <c r="E2264" s="4" t="s">
        <v>38</v>
      </c>
      <c r="F2264" s="6">
        <v>300</v>
      </c>
    </row>
    <row r="2265" spans="1:6" x14ac:dyDescent="0.25">
      <c r="A2265" t="s">
        <v>13</v>
      </c>
      <c r="B2265" s="4">
        <v>36115</v>
      </c>
      <c r="C2265" s="5">
        <f t="shared" si="56"/>
        <v>1998</v>
      </c>
      <c r="D2265" s="5">
        <f t="shared" si="57"/>
        <v>11</v>
      </c>
      <c r="E2265" s="4" t="s">
        <v>4</v>
      </c>
      <c r="F2265" s="6">
        <v>400</v>
      </c>
    </row>
    <row r="2266" spans="1:6" x14ac:dyDescent="0.25">
      <c r="A2266" t="s">
        <v>13</v>
      </c>
      <c r="B2266" s="4">
        <v>36115</v>
      </c>
      <c r="C2266" s="5">
        <f t="shared" si="56"/>
        <v>1998</v>
      </c>
      <c r="D2266" s="5">
        <f t="shared" si="57"/>
        <v>11</v>
      </c>
      <c r="E2266" s="4" t="s">
        <v>37</v>
      </c>
      <c r="F2266" s="6">
        <v>2200</v>
      </c>
    </row>
    <row r="2267" spans="1:6" x14ac:dyDescent="0.25">
      <c r="A2267" t="s">
        <v>13</v>
      </c>
      <c r="B2267" s="4">
        <v>36116</v>
      </c>
      <c r="C2267" s="5">
        <f t="shared" si="56"/>
        <v>1998</v>
      </c>
      <c r="D2267" s="5">
        <f t="shared" si="57"/>
        <v>11</v>
      </c>
      <c r="E2267" s="4" t="s">
        <v>38</v>
      </c>
      <c r="F2267" s="6">
        <v>300</v>
      </c>
    </row>
    <row r="2268" spans="1:6" x14ac:dyDescent="0.25">
      <c r="A2268" t="s">
        <v>13</v>
      </c>
      <c r="B2268" s="4">
        <v>36116</v>
      </c>
      <c r="C2268" s="5">
        <f t="shared" si="56"/>
        <v>1998</v>
      </c>
      <c r="D2268" s="5">
        <f t="shared" si="57"/>
        <v>11</v>
      </c>
      <c r="E2268" s="4" t="s">
        <v>4</v>
      </c>
      <c r="F2268" s="6">
        <v>50</v>
      </c>
    </row>
    <row r="2269" spans="1:6" x14ac:dyDescent="0.25">
      <c r="A2269" t="s">
        <v>13</v>
      </c>
      <c r="B2269" s="4">
        <v>36116</v>
      </c>
      <c r="C2269" s="5">
        <f t="shared" si="56"/>
        <v>1998</v>
      </c>
      <c r="D2269" s="5">
        <f t="shared" si="57"/>
        <v>11</v>
      </c>
      <c r="E2269" s="4" t="s">
        <v>37</v>
      </c>
      <c r="F2269" s="6">
        <v>2500</v>
      </c>
    </row>
    <row r="2270" spans="1:6" x14ac:dyDescent="0.25">
      <c r="A2270" t="s">
        <v>12</v>
      </c>
      <c r="B2270" s="4">
        <v>36119</v>
      </c>
      <c r="C2270" s="5">
        <f t="shared" si="56"/>
        <v>1998</v>
      </c>
      <c r="D2270" s="5">
        <f t="shared" si="57"/>
        <v>11</v>
      </c>
      <c r="E2270" s="4" t="s">
        <v>38</v>
      </c>
      <c r="F2270" s="6">
        <v>1350</v>
      </c>
    </row>
    <row r="2271" spans="1:6" x14ac:dyDescent="0.25">
      <c r="A2271" t="s">
        <v>12</v>
      </c>
      <c r="B2271" s="4">
        <v>36119</v>
      </c>
      <c r="C2271" s="5">
        <f t="shared" si="56"/>
        <v>1998</v>
      </c>
      <c r="D2271" s="5">
        <f t="shared" si="57"/>
        <v>11</v>
      </c>
      <c r="E2271" s="4" t="s">
        <v>4</v>
      </c>
      <c r="F2271" s="6">
        <v>100</v>
      </c>
    </row>
    <row r="2272" spans="1:6" x14ac:dyDescent="0.25">
      <c r="A2272" t="s">
        <v>12</v>
      </c>
      <c r="B2272" s="4">
        <v>36119</v>
      </c>
      <c r="C2272" s="5">
        <f t="shared" si="56"/>
        <v>1998</v>
      </c>
      <c r="D2272" s="5">
        <f t="shared" si="57"/>
        <v>11</v>
      </c>
      <c r="E2272" s="4" t="s">
        <v>37</v>
      </c>
      <c r="F2272" s="6">
        <v>34200</v>
      </c>
    </row>
    <row r="2273" spans="1:6" x14ac:dyDescent="0.25">
      <c r="A2273" t="s">
        <v>12</v>
      </c>
      <c r="B2273" s="4">
        <v>36195</v>
      </c>
      <c r="C2273" s="5">
        <f t="shared" si="56"/>
        <v>1999</v>
      </c>
      <c r="D2273" s="5">
        <f t="shared" si="57"/>
        <v>2</v>
      </c>
      <c r="E2273" s="4" t="s">
        <v>38</v>
      </c>
      <c r="F2273" s="6">
        <v>40</v>
      </c>
    </row>
    <row r="2274" spans="1:6" x14ac:dyDescent="0.25">
      <c r="A2274" t="s">
        <v>12</v>
      </c>
      <c r="B2274" s="4">
        <v>36195</v>
      </c>
      <c r="C2274" s="5">
        <f t="shared" si="56"/>
        <v>1999</v>
      </c>
      <c r="D2274" s="5">
        <f t="shared" si="57"/>
        <v>2</v>
      </c>
      <c r="E2274" s="4" t="s">
        <v>4</v>
      </c>
      <c r="F2274" s="6">
        <v>0</v>
      </c>
    </row>
    <row r="2275" spans="1:6" x14ac:dyDescent="0.25">
      <c r="A2275" t="s">
        <v>12</v>
      </c>
      <c r="B2275" s="4">
        <v>36195</v>
      </c>
      <c r="C2275" s="5">
        <f t="shared" si="56"/>
        <v>1999</v>
      </c>
      <c r="D2275" s="5">
        <f t="shared" si="57"/>
        <v>2</v>
      </c>
      <c r="E2275" s="4" t="s">
        <v>37</v>
      </c>
      <c r="F2275" s="6">
        <v>447</v>
      </c>
    </row>
    <row r="2276" spans="1:6" x14ac:dyDescent="0.25">
      <c r="A2276" t="s">
        <v>18</v>
      </c>
      <c r="B2276" s="4">
        <v>36196</v>
      </c>
      <c r="C2276" s="5">
        <f t="shared" si="56"/>
        <v>1999</v>
      </c>
      <c r="D2276" s="5">
        <f t="shared" si="57"/>
        <v>2</v>
      </c>
      <c r="E2276" s="4" t="s">
        <v>38</v>
      </c>
      <c r="F2276" s="6">
        <v>908</v>
      </c>
    </row>
    <row r="2277" spans="1:6" x14ac:dyDescent="0.25">
      <c r="A2277" t="s">
        <v>18</v>
      </c>
      <c r="B2277" s="4">
        <v>36196</v>
      </c>
      <c r="C2277" s="5">
        <f t="shared" si="56"/>
        <v>1999</v>
      </c>
      <c r="D2277" s="5">
        <f t="shared" si="57"/>
        <v>2</v>
      </c>
      <c r="E2277" s="4" t="s">
        <v>4</v>
      </c>
      <c r="F2277" s="6">
        <v>0</v>
      </c>
    </row>
    <row r="2278" spans="1:6" x14ac:dyDescent="0.25">
      <c r="A2278" t="s">
        <v>18</v>
      </c>
      <c r="B2278" s="4">
        <v>36196</v>
      </c>
      <c r="C2278" s="5">
        <f t="shared" si="56"/>
        <v>1999</v>
      </c>
      <c r="D2278" s="5">
        <f t="shared" si="57"/>
        <v>2</v>
      </c>
      <c r="E2278" s="4" t="s">
        <v>37</v>
      </c>
      <c r="F2278" s="6">
        <v>14475</v>
      </c>
    </row>
    <row r="2279" spans="1:6" x14ac:dyDescent="0.25">
      <c r="A2279" s="7" t="s">
        <v>46</v>
      </c>
      <c r="B2279" s="4">
        <v>36256</v>
      </c>
      <c r="C2279" s="5">
        <f t="shared" si="56"/>
        <v>1999</v>
      </c>
      <c r="D2279" s="5">
        <f t="shared" si="57"/>
        <v>4</v>
      </c>
      <c r="E2279" s="4" t="s">
        <v>38</v>
      </c>
      <c r="F2279" s="6">
        <v>14300</v>
      </c>
    </row>
    <row r="2280" spans="1:6" x14ac:dyDescent="0.25">
      <c r="A2280" s="7" t="s">
        <v>46</v>
      </c>
      <c r="B2280" s="4">
        <v>36256</v>
      </c>
      <c r="C2280" s="5">
        <f t="shared" si="56"/>
        <v>1999</v>
      </c>
      <c r="D2280" s="5">
        <f t="shared" si="57"/>
        <v>4</v>
      </c>
      <c r="E2280" s="4" t="s">
        <v>4</v>
      </c>
      <c r="F2280" s="6">
        <v>1800</v>
      </c>
    </row>
    <row r="2281" spans="1:6" x14ac:dyDescent="0.25">
      <c r="A2281" s="7" t="s">
        <v>46</v>
      </c>
      <c r="B2281" s="4">
        <v>36256</v>
      </c>
      <c r="C2281" s="5">
        <f t="shared" si="56"/>
        <v>1999</v>
      </c>
      <c r="D2281" s="5">
        <f t="shared" si="57"/>
        <v>4</v>
      </c>
      <c r="E2281" s="4" t="s">
        <v>37</v>
      </c>
      <c r="F2281" s="6">
        <v>1100</v>
      </c>
    </row>
    <row r="2282" spans="1:6" x14ac:dyDescent="0.25">
      <c r="A2282" t="s">
        <v>12</v>
      </c>
      <c r="B2282" s="4">
        <v>36259</v>
      </c>
      <c r="C2282" s="5">
        <f t="shared" si="56"/>
        <v>1999</v>
      </c>
      <c r="D2282" s="5">
        <f t="shared" si="57"/>
        <v>4</v>
      </c>
      <c r="E2282" s="4" t="s">
        <v>38</v>
      </c>
      <c r="F2282" s="6">
        <v>30</v>
      </c>
    </row>
    <row r="2283" spans="1:6" x14ac:dyDescent="0.25">
      <c r="A2283" t="s">
        <v>12</v>
      </c>
      <c r="B2283" s="4">
        <v>36259</v>
      </c>
      <c r="C2283" s="5">
        <f t="shared" si="56"/>
        <v>1999</v>
      </c>
      <c r="D2283" s="5">
        <f t="shared" si="57"/>
        <v>4</v>
      </c>
      <c r="E2283" s="4" t="s">
        <v>4</v>
      </c>
      <c r="F2283" s="6">
        <v>7</v>
      </c>
    </row>
    <row r="2284" spans="1:6" x14ac:dyDescent="0.25">
      <c r="A2284" t="s">
        <v>12</v>
      </c>
      <c r="B2284" s="4">
        <v>36259</v>
      </c>
      <c r="C2284" s="5">
        <f t="shared" si="56"/>
        <v>1999</v>
      </c>
      <c r="D2284" s="5">
        <f t="shared" si="57"/>
        <v>4</v>
      </c>
      <c r="E2284" s="4" t="s">
        <v>37</v>
      </c>
      <c r="F2284" s="6">
        <v>10</v>
      </c>
    </row>
    <row r="2285" spans="1:6" x14ac:dyDescent="0.25">
      <c r="A2285" s="7" t="s">
        <v>46</v>
      </c>
      <c r="B2285" s="4">
        <v>36262</v>
      </c>
      <c r="C2285" s="5">
        <f t="shared" si="56"/>
        <v>1999</v>
      </c>
      <c r="D2285" s="5">
        <f t="shared" si="57"/>
        <v>4</v>
      </c>
      <c r="E2285" s="4" t="s">
        <v>38</v>
      </c>
      <c r="F2285" s="6">
        <v>4000</v>
      </c>
    </row>
    <row r="2286" spans="1:6" x14ac:dyDescent="0.25">
      <c r="A2286" s="7" t="s">
        <v>46</v>
      </c>
      <c r="B2286" s="4">
        <v>36262</v>
      </c>
      <c r="C2286" s="5">
        <f t="shared" si="56"/>
        <v>1999</v>
      </c>
      <c r="D2286" s="5">
        <f t="shared" si="57"/>
        <v>4</v>
      </c>
      <c r="E2286" s="4" t="s">
        <v>4</v>
      </c>
      <c r="F2286" s="6">
        <v>800</v>
      </c>
    </row>
    <row r="2287" spans="1:6" x14ac:dyDescent="0.25">
      <c r="A2287" s="7" t="s">
        <v>46</v>
      </c>
      <c r="B2287" s="4">
        <v>36262</v>
      </c>
      <c r="C2287" s="5">
        <f t="shared" si="56"/>
        <v>1999</v>
      </c>
      <c r="D2287" s="5">
        <f t="shared" si="57"/>
        <v>4</v>
      </c>
      <c r="E2287" s="4" t="s">
        <v>37</v>
      </c>
      <c r="F2287" s="6">
        <v>4600</v>
      </c>
    </row>
    <row r="2288" spans="1:6" x14ac:dyDescent="0.25">
      <c r="A2288" t="s">
        <v>16</v>
      </c>
      <c r="B2288" s="4">
        <v>36263</v>
      </c>
      <c r="C2288" s="5">
        <f t="shared" si="56"/>
        <v>1999</v>
      </c>
      <c r="D2288" s="5">
        <f t="shared" si="57"/>
        <v>4</v>
      </c>
      <c r="E2288" s="4" t="s">
        <v>38</v>
      </c>
      <c r="F2288" s="6">
        <v>4500</v>
      </c>
    </row>
    <row r="2289" spans="1:6" x14ac:dyDescent="0.25">
      <c r="A2289" t="s">
        <v>16</v>
      </c>
      <c r="B2289" s="4">
        <v>36263</v>
      </c>
      <c r="C2289" s="5">
        <f t="shared" si="56"/>
        <v>1999</v>
      </c>
      <c r="D2289" s="5">
        <f t="shared" si="57"/>
        <v>4</v>
      </c>
      <c r="E2289" s="4" t="s">
        <v>4</v>
      </c>
      <c r="F2289" s="6">
        <v>0</v>
      </c>
    </row>
    <row r="2290" spans="1:6" x14ac:dyDescent="0.25">
      <c r="A2290" t="s">
        <v>16</v>
      </c>
      <c r="B2290" s="4">
        <v>36263</v>
      </c>
      <c r="C2290" s="5">
        <f t="shared" si="56"/>
        <v>1999</v>
      </c>
      <c r="D2290" s="5">
        <f t="shared" si="57"/>
        <v>4</v>
      </c>
      <c r="E2290" s="4" t="s">
        <v>37</v>
      </c>
      <c r="F2290" s="6">
        <v>4700</v>
      </c>
    </row>
    <row r="2291" spans="1:6" x14ac:dyDescent="0.25">
      <c r="A2291" t="s">
        <v>14</v>
      </c>
      <c r="B2291" s="4">
        <v>36270</v>
      </c>
      <c r="C2291" s="5">
        <f t="shared" si="56"/>
        <v>1999</v>
      </c>
      <c r="D2291" s="5">
        <f t="shared" si="57"/>
        <v>4</v>
      </c>
      <c r="E2291" s="4" t="s">
        <v>38</v>
      </c>
      <c r="F2291" s="6">
        <v>1100</v>
      </c>
    </row>
    <row r="2292" spans="1:6" x14ac:dyDescent="0.25">
      <c r="A2292" t="s">
        <v>14</v>
      </c>
      <c r="B2292" s="4">
        <v>36270</v>
      </c>
      <c r="C2292" s="5">
        <f t="shared" si="56"/>
        <v>1999</v>
      </c>
      <c r="D2292" s="5">
        <f t="shared" si="57"/>
        <v>4</v>
      </c>
      <c r="E2292" s="4" t="s">
        <v>4</v>
      </c>
      <c r="F2292" s="6">
        <v>150</v>
      </c>
    </row>
    <row r="2293" spans="1:6" x14ac:dyDescent="0.25">
      <c r="A2293" t="s">
        <v>14</v>
      </c>
      <c r="B2293" s="4">
        <v>36270</v>
      </c>
      <c r="C2293" s="5">
        <f t="shared" si="56"/>
        <v>1999</v>
      </c>
      <c r="D2293" s="5">
        <f t="shared" si="57"/>
        <v>4</v>
      </c>
      <c r="E2293" s="4" t="s">
        <v>37</v>
      </c>
      <c r="F2293" s="6">
        <v>1900</v>
      </c>
    </row>
    <row r="2294" spans="1:6" x14ac:dyDescent="0.25">
      <c r="A2294" t="s">
        <v>14</v>
      </c>
      <c r="B2294" s="4">
        <v>36271</v>
      </c>
      <c r="C2294" s="5">
        <f t="shared" si="56"/>
        <v>1999</v>
      </c>
      <c r="D2294" s="5">
        <f t="shared" si="57"/>
        <v>4</v>
      </c>
      <c r="E2294" s="4" t="s">
        <v>38</v>
      </c>
      <c r="F2294" s="6">
        <v>1800</v>
      </c>
    </row>
    <row r="2295" spans="1:6" x14ac:dyDescent="0.25">
      <c r="A2295" t="s">
        <v>14</v>
      </c>
      <c r="B2295" s="4">
        <v>36271</v>
      </c>
      <c r="C2295" s="5">
        <f t="shared" si="56"/>
        <v>1999</v>
      </c>
      <c r="D2295" s="5">
        <f t="shared" si="57"/>
        <v>4</v>
      </c>
      <c r="E2295" s="4" t="s">
        <v>4</v>
      </c>
      <c r="F2295" s="6">
        <v>100</v>
      </c>
    </row>
    <row r="2296" spans="1:6" x14ac:dyDescent="0.25">
      <c r="A2296" t="s">
        <v>14</v>
      </c>
      <c r="B2296" s="4">
        <v>36271</v>
      </c>
      <c r="C2296" s="5">
        <f t="shared" si="56"/>
        <v>1999</v>
      </c>
      <c r="D2296" s="5">
        <f t="shared" si="57"/>
        <v>4</v>
      </c>
      <c r="E2296" s="4" t="s">
        <v>37</v>
      </c>
      <c r="F2296" s="6">
        <v>2100</v>
      </c>
    </row>
    <row r="2297" spans="1:6" x14ac:dyDescent="0.25">
      <c r="A2297" t="s">
        <v>19</v>
      </c>
      <c r="B2297" s="4">
        <v>36273</v>
      </c>
      <c r="C2297" s="5">
        <f t="shared" si="56"/>
        <v>1999</v>
      </c>
      <c r="D2297" s="5">
        <f t="shared" si="57"/>
        <v>4</v>
      </c>
      <c r="E2297" s="4" t="s">
        <v>38</v>
      </c>
      <c r="F2297" s="6">
        <v>200</v>
      </c>
    </row>
    <row r="2298" spans="1:6" x14ac:dyDescent="0.25">
      <c r="A2298" t="s">
        <v>19</v>
      </c>
      <c r="B2298" s="4">
        <v>36273</v>
      </c>
      <c r="C2298" s="5">
        <f t="shared" si="56"/>
        <v>1999</v>
      </c>
      <c r="D2298" s="5">
        <f t="shared" si="57"/>
        <v>4</v>
      </c>
      <c r="E2298" s="4" t="s">
        <v>4</v>
      </c>
      <c r="F2298" s="6">
        <v>50</v>
      </c>
    </row>
    <row r="2299" spans="1:6" x14ac:dyDescent="0.25">
      <c r="A2299" t="s">
        <v>19</v>
      </c>
      <c r="B2299" s="4">
        <v>36273</v>
      </c>
      <c r="C2299" s="5">
        <f t="shared" si="56"/>
        <v>1999</v>
      </c>
      <c r="D2299" s="5">
        <f t="shared" si="57"/>
        <v>4</v>
      </c>
      <c r="E2299" s="4" t="s">
        <v>37</v>
      </c>
      <c r="F2299" s="6">
        <v>13900</v>
      </c>
    </row>
    <row r="2300" spans="1:6" x14ac:dyDescent="0.25">
      <c r="A2300" t="s">
        <v>14</v>
      </c>
      <c r="B2300" s="4">
        <v>36276</v>
      </c>
      <c r="C2300" s="5">
        <f t="shared" si="56"/>
        <v>1999</v>
      </c>
      <c r="D2300" s="5">
        <f t="shared" si="57"/>
        <v>4</v>
      </c>
      <c r="E2300" s="4" t="s">
        <v>38</v>
      </c>
      <c r="F2300" s="6">
        <v>4300</v>
      </c>
    </row>
    <row r="2301" spans="1:6" x14ac:dyDescent="0.25">
      <c r="A2301" t="s">
        <v>14</v>
      </c>
      <c r="B2301" s="4">
        <v>36276</v>
      </c>
      <c r="C2301" s="5">
        <f t="shared" si="56"/>
        <v>1999</v>
      </c>
      <c r="D2301" s="5">
        <f t="shared" si="57"/>
        <v>4</v>
      </c>
      <c r="E2301" s="4" t="s">
        <v>4</v>
      </c>
      <c r="F2301" s="6">
        <v>100</v>
      </c>
    </row>
    <row r="2302" spans="1:6" x14ac:dyDescent="0.25">
      <c r="A2302" t="s">
        <v>14</v>
      </c>
      <c r="B2302" s="4">
        <v>36276</v>
      </c>
      <c r="C2302" s="5">
        <f t="shared" si="56"/>
        <v>1999</v>
      </c>
      <c r="D2302" s="5">
        <f t="shared" si="57"/>
        <v>4</v>
      </c>
      <c r="E2302" s="4" t="s">
        <v>37</v>
      </c>
      <c r="F2302" s="6">
        <v>23900</v>
      </c>
    </row>
    <row r="2303" spans="1:6" x14ac:dyDescent="0.25">
      <c r="A2303" t="s">
        <v>14</v>
      </c>
      <c r="B2303" s="4">
        <v>36278</v>
      </c>
      <c r="C2303" s="5">
        <f t="shared" si="56"/>
        <v>1999</v>
      </c>
      <c r="D2303" s="5">
        <f t="shared" si="57"/>
        <v>4</v>
      </c>
      <c r="E2303" s="4" t="s">
        <v>38</v>
      </c>
      <c r="F2303" s="6">
        <v>7700</v>
      </c>
    </row>
    <row r="2304" spans="1:6" x14ac:dyDescent="0.25">
      <c r="A2304" t="s">
        <v>14</v>
      </c>
      <c r="B2304" s="4">
        <v>36278</v>
      </c>
      <c r="C2304" s="5">
        <f t="shared" si="56"/>
        <v>1999</v>
      </c>
      <c r="D2304" s="5">
        <f t="shared" si="57"/>
        <v>4</v>
      </c>
      <c r="E2304" s="4" t="s">
        <v>4</v>
      </c>
      <c r="F2304" s="6">
        <v>300</v>
      </c>
    </row>
    <row r="2305" spans="1:6" x14ac:dyDescent="0.25">
      <c r="A2305" t="s">
        <v>14</v>
      </c>
      <c r="B2305" s="4">
        <v>36278</v>
      </c>
      <c r="C2305" s="5">
        <f t="shared" si="56"/>
        <v>1999</v>
      </c>
      <c r="D2305" s="5">
        <f t="shared" si="57"/>
        <v>4</v>
      </c>
      <c r="E2305" s="4" t="s">
        <v>37</v>
      </c>
      <c r="F2305" s="6">
        <v>19250</v>
      </c>
    </row>
    <row r="2306" spans="1:6" x14ac:dyDescent="0.25">
      <c r="A2306" t="s">
        <v>14</v>
      </c>
      <c r="B2306" s="4">
        <v>36279</v>
      </c>
      <c r="C2306" s="5">
        <f t="shared" si="56"/>
        <v>1999</v>
      </c>
      <c r="D2306" s="5">
        <f t="shared" si="57"/>
        <v>4</v>
      </c>
      <c r="E2306" s="4" t="s">
        <v>38</v>
      </c>
      <c r="F2306" s="6">
        <v>1500</v>
      </c>
    </row>
    <row r="2307" spans="1:6" x14ac:dyDescent="0.25">
      <c r="A2307" t="s">
        <v>14</v>
      </c>
      <c r="B2307" s="4">
        <v>36279</v>
      </c>
      <c r="C2307" s="5">
        <f t="shared" ref="C2307:C2370" si="58">YEAR(B2307)</f>
        <v>1999</v>
      </c>
      <c r="D2307" s="5">
        <f t="shared" ref="D2307:D2370" si="59">MONTH(B2307)</f>
        <v>4</v>
      </c>
      <c r="E2307" s="4" t="s">
        <v>4</v>
      </c>
      <c r="F2307" s="6">
        <v>50</v>
      </c>
    </row>
    <row r="2308" spans="1:6" x14ac:dyDescent="0.25">
      <c r="A2308" t="s">
        <v>14</v>
      </c>
      <c r="B2308" s="4">
        <v>36279</v>
      </c>
      <c r="C2308" s="5">
        <f t="shared" si="58"/>
        <v>1999</v>
      </c>
      <c r="D2308" s="5">
        <f t="shared" si="59"/>
        <v>4</v>
      </c>
      <c r="E2308" s="4" t="s">
        <v>37</v>
      </c>
      <c r="F2308" s="6">
        <v>8300</v>
      </c>
    </row>
    <row r="2309" spans="1:6" x14ac:dyDescent="0.25">
      <c r="A2309" t="s">
        <v>28</v>
      </c>
      <c r="B2309" s="4">
        <v>36281</v>
      </c>
      <c r="C2309" s="5">
        <f t="shared" si="58"/>
        <v>1999</v>
      </c>
      <c r="D2309" s="5">
        <f t="shared" si="59"/>
        <v>5</v>
      </c>
      <c r="E2309" s="4" t="s">
        <v>38</v>
      </c>
      <c r="F2309" s="6">
        <v>400</v>
      </c>
    </row>
    <row r="2310" spans="1:6" x14ac:dyDescent="0.25">
      <c r="A2310" t="s">
        <v>28</v>
      </c>
      <c r="B2310" s="4">
        <v>36281</v>
      </c>
      <c r="C2310" s="5">
        <f t="shared" si="58"/>
        <v>1999</v>
      </c>
      <c r="D2310" s="5">
        <f t="shared" si="59"/>
        <v>5</v>
      </c>
      <c r="E2310" s="4" t="s">
        <v>38</v>
      </c>
      <c r="F2310" s="6">
        <v>400</v>
      </c>
    </row>
    <row r="2311" spans="1:6" x14ac:dyDescent="0.25">
      <c r="A2311" t="s">
        <v>28</v>
      </c>
      <c r="B2311" s="4">
        <v>36281</v>
      </c>
      <c r="C2311" s="5">
        <f t="shared" si="58"/>
        <v>1999</v>
      </c>
      <c r="D2311" s="5">
        <f t="shared" si="59"/>
        <v>5</v>
      </c>
      <c r="E2311" s="4" t="s">
        <v>4</v>
      </c>
      <c r="F2311" s="6">
        <v>50</v>
      </c>
    </row>
    <row r="2312" spans="1:6" x14ac:dyDescent="0.25">
      <c r="A2312" t="s">
        <v>28</v>
      </c>
      <c r="B2312" s="4">
        <v>36281</v>
      </c>
      <c r="C2312" s="5">
        <f t="shared" si="58"/>
        <v>1999</v>
      </c>
      <c r="D2312" s="5">
        <f t="shared" si="59"/>
        <v>5</v>
      </c>
      <c r="E2312" s="4" t="s">
        <v>4</v>
      </c>
      <c r="F2312" s="6">
        <v>0</v>
      </c>
    </row>
    <row r="2313" spans="1:6" x14ac:dyDescent="0.25">
      <c r="A2313" t="s">
        <v>28</v>
      </c>
      <c r="B2313" s="4">
        <v>36281</v>
      </c>
      <c r="C2313" s="5">
        <f t="shared" si="58"/>
        <v>1999</v>
      </c>
      <c r="D2313" s="5">
        <f t="shared" si="59"/>
        <v>5</v>
      </c>
      <c r="E2313" s="4" t="s">
        <v>37</v>
      </c>
      <c r="F2313" s="6">
        <v>1600</v>
      </c>
    </row>
    <row r="2314" spans="1:6" x14ac:dyDescent="0.25">
      <c r="A2314" t="s">
        <v>28</v>
      </c>
      <c r="B2314" s="4">
        <v>36281</v>
      </c>
      <c r="C2314" s="5">
        <f t="shared" si="58"/>
        <v>1999</v>
      </c>
      <c r="D2314" s="5">
        <f t="shared" si="59"/>
        <v>5</v>
      </c>
      <c r="E2314" s="4" t="s">
        <v>37</v>
      </c>
      <c r="F2314" s="6">
        <v>1600</v>
      </c>
    </row>
    <row r="2315" spans="1:6" x14ac:dyDescent="0.25">
      <c r="A2315" t="s">
        <v>14</v>
      </c>
      <c r="B2315" s="4">
        <v>36283</v>
      </c>
      <c r="C2315" s="5">
        <f t="shared" si="58"/>
        <v>1999</v>
      </c>
      <c r="D2315" s="5">
        <f t="shared" si="59"/>
        <v>5</v>
      </c>
      <c r="E2315" s="4" t="s">
        <v>38</v>
      </c>
      <c r="F2315" s="6">
        <v>2100</v>
      </c>
    </row>
    <row r="2316" spans="1:6" x14ac:dyDescent="0.25">
      <c r="A2316" t="s">
        <v>14</v>
      </c>
      <c r="B2316" s="4">
        <v>36283</v>
      </c>
      <c r="C2316" s="5">
        <f t="shared" si="58"/>
        <v>1999</v>
      </c>
      <c r="D2316" s="5">
        <f t="shared" si="59"/>
        <v>5</v>
      </c>
      <c r="E2316" s="4" t="s">
        <v>4</v>
      </c>
      <c r="F2316" s="6">
        <v>50</v>
      </c>
    </row>
    <row r="2317" spans="1:6" x14ac:dyDescent="0.25">
      <c r="A2317" t="s">
        <v>14</v>
      </c>
      <c r="B2317" s="4">
        <v>36283</v>
      </c>
      <c r="C2317" s="5">
        <f t="shared" si="58"/>
        <v>1999</v>
      </c>
      <c r="D2317" s="5">
        <f t="shared" si="59"/>
        <v>5</v>
      </c>
      <c r="E2317" s="4" t="s">
        <v>37</v>
      </c>
      <c r="F2317" s="6">
        <v>7200</v>
      </c>
    </row>
    <row r="2318" spans="1:6" x14ac:dyDescent="0.25">
      <c r="A2318" t="s">
        <v>20</v>
      </c>
      <c r="B2318" s="4">
        <v>36285</v>
      </c>
      <c r="C2318" s="5">
        <f t="shared" si="58"/>
        <v>1999</v>
      </c>
      <c r="D2318" s="5">
        <f t="shared" si="59"/>
        <v>5</v>
      </c>
      <c r="E2318" s="4" t="s">
        <v>38</v>
      </c>
      <c r="F2318" s="6">
        <v>200</v>
      </c>
    </row>
    <row r="2319" spans="1:6" x14ac:dyDescent="0.25">
      <c r="A2319" t="s">
        <v>19</v>
      </c>
      <c r="B2319" s="4">
        <v>36285</v>
      </c>
      <c r="C2319" s="5">
        <f t="shared" si="58"/>
        <v>1999</v>
      </c>
      <c r="D2319" s="5">
        <f t="shared" si="59"/>
        <v>5</v>
      </c>
      <c r="E2319" s="4" t="s">
        <v>38</v>
      </c>
      <c r="F2319" s="6">
        <v>75</v>
      </c>
    </row>
    <row r="2320" spans="1:6" x14ac:dyDescent="0.25">
      <c r="A2320" t="s">
        <v>20</v>
      </c>
      <c r="B2320" s="4">
        <v>36285</v>
      </c>
      <c r="C2320" s="5">
        <f t="shared" si="58"/>
        <v>1999</v>
      </c>
      <c r="D2320" s="5">
        <f t="shared" si="59"/>
        <v>5</v>
      </c>
      <c r="E2320" s="4" t="s">
        <v>4</v>
      </c>
      <c r="F2320" s="6">
        <v>600</v>
      </c>
    </row>
    <row r="2321" spans="1:6" x14ac:dyDescent="0.25">
      <c r="A2321" t="s">
        <v>19</v>
      </c>
      <c r="B2321" s="4">
        <v>36285</v>
      </c>
      <c r="C2321" s="5">
        <f t="shared" si="58"/>
        <v>1999</v>
      </c>
      <c r="D2321" s="5">
        <f t="shared" si="59"/>
        <v>5</v>
      </c>
      <c r="E2321" s="4" t="s">
        <v>4</v>
      </c>
      <c r="F2321" s="6">
        <v>50</v>
      </c>
    </row>
    <row r="2322" spans="1:6" x14ac:dyDescent="0.25">
      <c r="A2322" t="s">
        <v>20</v>
      </c>
      <c r="B2322" s="4">
        <v>36285</v>
      </c>
      <c r="C2322" s="5">
        <f t="shared" si="58"/>
        <v>1999</v>
      </c>
      <c r="D2322" s="5">
        <f t="shared" si="59"/>
        <v>5</v>
      </c>
      <c r="E2322" s="4" t="s">
        <v>37</v>
      </c>
      <c r="F2322" s="6">
        <v>1600</v>
      </c>
    </row>
    <row r="2323" spans="1:6" x14ac:dyDescent="0.25">
      <c r="A2323" t="s">
        <v>19</v>
      </c>
      <c r="B2323" s="4">
        <v>36285</v>
      </c>
      <c r="C2323" s="5">
        <f t="shared" si="58"/>
        <v>1999</v>
      </c>
      <c r="D2323" s="5">
        <f t="shared" si="59"/>
        <v>5</v>
      </c>
      <c r="E2323" s="4" t="s">
        <v>37</v>
      </c>
      <c r="F2323" s="6">
        <v>5100</v>
      </c>
    </row>
    <row r="2324" spans="1:6" x14ac:dyDescent="0.25">
      <c r="A2324" t="s">
        <v>20</v>
      </c>
      <c r="B2324" s="4">
        <v>36286</v>
      </c>
      <c r="C2324" s="5">
        <f t="shared" si="58"/>
        <v>1999</v>
      </c>
      <c r="D2324" s="5">
        <f t="shared" si="59"/>
        <v>5</v>
      </c>
      <c r="E2324" s="4" t="s">
        <v>38</v>
      </c>
      <c r="F2324" s="6">
        <v>5800</v>
      </c>
    </row>
    <row r="2325" spans="1:6" x14ac:dyDescent="0.25">
      <c r="A2325" t="s">
        <v>20</v>
      </c>
      <c r="B2325" s="4">
        <v>36286</v>
      </c>
      <c r="C2325" s="5">
        <f t="shared" si="58"/>
        <v>1999</v>
      </c>
      <c r="D2325" s="5">
        <f t="shared" si="59"/>
        <v>5</v>
      </c>
      <c r="E2325" s="4" t="s">
        <v>4</v>
      </c>
      <c r="F2325" s="6">
        <v>2200</v>
      </c>
    </row>
    <row r="2326" spans="1:6" x14ac:dyDescent="0.25">
      <c r="A2326" t="s">
        <v>20</v>
      </c>
      <c r="B2326" s="4">
        <v>36286</v>
      </c>
      <c r="C2326" s="5">
        <f t="shared" si="58"/>
        <v>1999</v>
      </c>
      <c r="D2326" s="5">
        <f t="shared" si="59"/>
        <v>5</v>
      </c>
      <c r="E2326" s="4" t="s">
        <v>37</v>
      </c>
      <c r="F2326" s="6">
        <v>17600</v>
      </c>
    </row>
    <row r="2327" spans="1:6" x14ac:dyDescent="0.25">
      <c r="A2327" t="s">
        <v>19</v>
      </c>
      <c r="B2327" s="4">
        <v>36290</v>
      </c>
      <c r="C2327" s="5">
        <f t="shared" si="58"/>
        <v>1999</v>
      </c>
      <c r="D2327" s="5">
        <f t="shared" si="59"/>
        <v>5</v>
      </c>
      <c r="E2327" s="4" t="s">
        <v>38</v>
      </c>
      <c r="F2327" s="6">
        <v>2800</v>
      </c>
    </row>
    <row r="2328" spans="1:6" x14ac:dyDescent="0.25">
      <c r="A2328" t="s">
        <v>19</v>
      </c>
      <c r="B2328" s="4">
        <v>36290</v>
      </c>
      <c r="C2328" s="5">
        <f t="shared" si="58"/>
        <v>1999</v>
      </c>
      <c r="D2328" s="5">
        <f t="shared" si="59"/>
        <v>5</v>
      </c>
      <c r="E2328" s="4" t="s">
        <v>4</v>
      </c>
      <c r="F2328" s="6">
        <v>2800</v>
      </c>
    </row>
    <row r="2329" spans="1:6" x14ac:dyDescent="0.25">
      <c r="A2329" t="s">
        <v>19</v>
      </c>
      <c r="B2329" s="4">
        <v>36290</v>
      </c>
      <c r="C2329" s="5">
        <f t="shared" si="58"/>
        <v>1999</v>
      </c>
      <c r="D2329" s="5">
        <f t="shared" si="59"/>
        <v>5</v>
      </c>
      <c r="E2329" s="4" t="s">
        <v>37</v>
      </c>
      <c r="F2329" s="6">
        <v>7200</v>
      </c>
    </row>
    <row r="2330" spans="1:6" x14ac:dyDescent="0.25">
      <c r="A2330" t="s">
        <v>14</v>
      </c>
      <c r="B2330" s="4">
        <v>36291</v>
      </c>
      <c r="C2330" s="5">
        <f t="shared" si="58"/>
        <v>1999</v>
      </c>
      <c r="D2330" s="5">
        <f t="shared" si="59"/>
        <v>5</v>
      </c>
      <c r="E2330" s="4" t="s">
        <v>38</v>
      </c>
      <c r="F2330" s="6">
        <v>12400</v>
      </c>
    </row>
    <row r="2331" spans="1:6" x14ac:dyDescent="0.25">
      <c r="A2331" t="s">
        <v>14</v>
      </c>
      <c r="B2331" s="4">
        <v>36291</v>
      </c>
      <c r="C2331" s="5">
        <f t="shared" si="58"/>
        <v>1999</v>
      </c>
      <c r="D2331" s="5">
        <f t="shared" si="59"/>
        <v>5</v>
      </c>
      <c r="E2331" s="4" t="s">
        <v>4</v>
      </c>
      <c r="F2331" s="6">
        <v>240</v>
      </c>
    </row>
    <row r="2332" spans="1:6" x14ac:dyDescent="0.25">
      <c r="A2332" t="s">
        <v>14</v>
      </c>
      <c r="B2332" s="4">
        <v>36291</v>
      </c>
      <c r="C2332" s="5">
        <f t="shared" si="58"/>
        <v>1999</v>
      </c>
      <c r="D2332" s="5">
        <f t="shared" si="59"/>
        <v>5</v>
      </c>
      <c r="E2332" s="4" t="s">
        <v>37</v>
      </c>
      <c r="F2332" s="6">
        <v>56700</v>
      </c>
    </row>
    <row r="2333" spans="1:6" x14ac:dyDescent="0.25">
      <c r="A2333" t="s">
        <v>14</v>
      </c>
      <c r="B2333" s="4">
        <v>36294</v>
      </c>
      <c r="C2333" s="5">
        <f t="shared" si="58"/>
        <v>1999</v>
      </c>
      <c r="D2333" s="5">
        <f t="shared" si="59"/>
        <v>5</v>
      </c>
      <c r="E2333" s="4" t="s">
        <v>38</v>
      </c>
      <c r="F2333" s="6">
        <v>3400</v>
      </c>
    </row>
    <row r="2334" spans="1:6" x14ac:dyDescent="0.25">
      <c r="A2334" t="s">
        <v>14</v>
      </c>
      <c r="B2334" s="4">
        <v>36294</v>
      </c>
      <c r="C2334" s="5">
        <f t="shared" si="58"/>
        <v>1999</v>
      </c>
      <c r="D2334" s="5">
        <f t="shared" si="59"/>
        <v>5</v>
      </c>
      <c r="E2334" s="4" t="s">
        <v>4</v>
      </c>
      <c r="F2334" s="6">
        <v>100</v>
      </c>
    </row>
    <row r="2335" spans="1:6" x14ac:dyDescent="0.25">
      <c r="A2335" t="s">
        <v>14</v>
      </c>
      <c r="B2335" s="4">
        <v>36294</v>
      </c>
      <c r="C2335" s="5">
        <f t="shared" si="58"/>
        <v>1999</v>
      </c>
      <c r="D2335" s="5">
        <f t="shared" si="59"/>
        <v>5</v>
      </c>
      <c r="E2335" s="4" t="s">
        <v>37</v>
      </c>
      <c r="F2335" s="6">
        <v>14750</v>
      </c>
    </row>
    <row r="2336" spans="1:6" x14ac:dyDescent="0.25">
      <c r="A2336" t="s">
        <v>14</v>
      </c>
      <c r="B2336" s="4">
        <v>36297</v>
      </c>
      <c r="C2336" s="5">
        <f t="shared" si="58"/>
        <v>1999</v>
      </c>
      <c r="D2336" s="5">
        <f t="shared" si="59"/>
        <v>5</v>
      </c>
      <c r="E2336" s="4" t="s">
        <v>38</v>
      </c>
      <c r="F2336" s="6">
        <v>5600</v>
      </c>
    </row>
    <row r="2337" spans="1:6" x14ac:dyDescent="0.25">
      <c r="A2337" t="s">
        <v>19</v>
      </c>
      <c r="B2337" s="4">
        <v>36297</v>
      </c>
      <c r="C2337" s="5">
        <f t="shared" si="58"/>
        <v>1999</v>
      </c>
      <c r="D2337" s="5">
        <f t="shared" si="59"/>
        <v>5</v>
      </c>
      <c r="E2337" s="4" t="s">
        <v>38</v>
      </c>
      <c r="F2337" s="6">
        <v>1400</v>
      </c>
    </row>
    <row r="2338" spans="1:6" x14ac:dyDescent="0.25">
      <c r="A2338" t="s">
        <v>19</v>
      </c>
      <c r="B2338" s="4">
        <v>36297</v>
      </c>
      <c r="C2338" s="5">
        <f t="shared" si="58"/>
        <v>1999</v>
      </c>
      <c r="D2338" s="5">
        <f t="shared" si="59"/>
        <v>5</v>
      </c>
      <c r="E2338" s="4" t="s">
        <v>38</v>
      </c>
      <c r="F2338" s="6">
        <v>2100</v>
      </c>
    </row>
    <row r="2339" spans="1:6" x14ac:dyDescent="0.25">
      <c r="A2339" t="s">
        <v>14</v>
      </c>
      <c r="B2339" s="4">
        <v>36297</v>
      </c>
      <c r="C2339" s="5">
        <f t="shared" si="58"/>
        <v>1999</v>
      </c>
      <c r="D2339" s="5">
        <f t="shared" si="59"/>
        <v>5</v>
      </c>
      <c r="E2339" s="4" t="s">
        <v>4</v>
      </c>
      <c r="F2339" s="6">
        <v>100</v>
      </c>
    </row>
    <row r="2340" spans="1:6" x14ac:dyDescent="0.25">
      <c r="A2340" t="s">
        <v>19</v>
      </c>
      <c r="B2340" s="4">
        <v>36297</v>
      </c>
      <c r="C2340" s="5">
        <f t="shared" si="58"/>
        <v>1999</v>
      </c>
      <c r="D2340" s="5">
        <f t="shared" si="59"/>
        <v>5</v>
      </c>
      <c r="E2340" s="4" t="s">
        <v>4</v>
      </c>
      <c r="F2340" s="6">
        <v>50</v>
      </c>
    </row>
    <row r="2341" spans="1:6" x14ac:dyDescent="0.25">
      <c r="A2341" t="s">
        <v>19</v>
      </c>
      <c r="B2341" s="4">
        <v>36297</v>
      </c>
      <c r="C2341" s="5">
        <f t="shared" si="58"/>
        <v>1999</v>
      </c>
      <c r="D2341" s="5">
        <f t="shared" si="59"/>
        <v>5</v>
      </c>
      <c r="E2341" s="4" t="s">
        <v>4</v>
      </c>
      <c r="F2341" s="6">
        <v>450</v>
      </c>
    </row>
    <row r="2342" spans="1:6" x14ac:dyDescent="0.25">
      <c r="A2342" t="s">
        <v>14</v>
      </c>
      <c r="B2342" s="4">
        <v>36297</v>
      </c>
      <c r="C2342" s="5">
        <f t="shared" si="58"/>
        <v>1999</v>
      </c>
      <c r="D2342" s="5">
        <f t="shared" si="59"/>
        <v>5</v>
      </c>
      <c r="E2342" s="4" t="s">
        <v>37</v>
      </c>
      <c r="F2342" s="6">
        <v>26100</v>
      </c>
    </row>
    <row r="2343" spans="1:6" x14ac:dyDescent="0.25">
      <c r="A2343" t="s">
        <v>19</v>
      </c>
      <c r="B2343" s="4">
        <v>36297</v>
      </c>
      <c r="C2343" s="5">
        <f t="shared" si="58"/>
        <v>1999</v>
      </c>
      <c r="D2343" s="5">
        <f t="shared" si="59"/>
        <v>5</v>
      </c>
      <c r="E2343" s="4" t="s">
        <v>37</v>
      </c>
      <c r="F2343" s="6">
        <v>10800</v>
      </c>
    </row>
    <row r="2344" spans="1:6" x14ac:dyDescent="0.25">
      <c r="A2344" t="s">
        <v>19</v>
      </c>
      <c r="B2344" s="4">
        <v>36297</v>
      </c>
      <c r="C2344" s="5">
        <f t="shared" si="58"/>
        <v>1999</v>
      </c>
      <c r="D2344" s="5">
        <f t="shared" si="59"/>
        <v>5</v>
      </c>
      <c r="E2344" s="4" t="s">
        <v>37</v>
      </c>
      <c r="F2344" s="6">
        <v>36200</v>
      </c>
    </row>
    <row r="2345" spans="1:6" x14ac:dyDescent="0.25">
      <c r="A2345" t="s">
        <v>14</v>
      </c>
      <c r="B2345" s="4">
        <v>36299</v>
      </c>
      <c r="C2345" s="5">
        <f t="shared" si="58"/>
        <v>1999</v>
      </c>
      <c r="D2345" s="5">
        <f t="shared" si="59"/>
        <v>5</v>
      </c>
      <c r="E2345" s="4" t="s">
        <v>38</v>
      </c>
      <c r="F2345" s="6">
        <v>2400</v>
      </c>
    </row>
    <row r="2346" spans="1:6" x14ac:dyDescent="0.25">
      <c r="A2346" t="s">
        <v>19</v>
      </c>
      <c r="B2346" s="4">
        <v>36299</v>
      </c>
      <c r="C2346" s="5">
        <f t="shared" si="58"/>
        <v>1999</v>
      </c>
      <c r="D2346" s="5">
        <f t="shared" si="59"/>
        <v>5</v>
      </c>
      <c r="E2346" s="4" t="s">
        <v>38</v>
      </c>
      <c r="F2346" s="6">
        <v>4400</v>
      </c>
    </row>
    <row r="2347" spans="1:6" x14ac:dyDescent="0.25">
      <c r="A2347" t="s">
        <v>14</v>
      </c>
      <c r="B2347" s="4">
        <v>36299</v>
      </c>
      <c r="C2347" s="5">
        <f t="shared" si="58"/>
        <v>1999</v>
      </c>
      <c r="D2347" s="5">
        <f t="shared" si="59"/>
        <v>5</v>
      </c>
      <c r="E2347" s="4" t="s">
        <v>4</v>
      </c>
      <c r="F2347" s="6">
        <v>150</v>
      </c>
    </row>
    <row r="2348" spans="1:6" x14ac:dyDescent="0.25">
      <c r="A2348" t="s">
        <v>19</v>
      </c>
      <c r="B2348" s="4">
        <v>36299</v>
      </c>
      <c r="C2348" s="5">
        <f t="shared" si="58"/>
        <v>1999</v>
      </c>
      <c r="D2348" s="5">
        <f t="shared" si="59"/>
        <v>5</v>
      </c>
      <c r="E2348" s="4" t="s">
        <v>4</v>
      </c>
      <c r="F2348" s="6">
        <v>500</v>
      </c>
    </row>
    <row r="2349" spans="1:6" x14ac:dyDescent="0.25">
      <c r="A2349" t="s">
        <v>14</v>
      </c>
      <c r="B2349" s="4">
        <v>36299</v>
      </c>
      <c r="C2349" s="5">
        <f t="shared" si="58"/>
        <v>1999</v>
      </c>
      <c r="D2349" s="5">
        <f t="shared" si="59"/>
        <v>5</v>
      </c>
      <c r="E2349" s="4" t="s">
        <v>37</v>
      </c>
      <c r="F2349" s="6">
        <v>12500</v>
      </c>
    </row>
    <row r="2350" spans="1:6" x14ac:dyDescent="0.25">
      <c r="A2350" t="s">
        <v>19</v>
      </c>
      <c r="B2350" s="4">
        <v>36299</v>
      </c>
      <c r="C2350" s="5">
        <f t="shared" si="58"/>
        <v>1999</v>
      </c>
      <c r="D2350" s="5">
        <f t="shared" si="59"/>
        <v>5</v>
      </c>
      <c r="E2350" s="4" t="s">
        <v>37</v>
      </c>
      <c r="F2350" s="6">
        <v>2100</v>
      </c>
    </row>
    <row r="2351" spans="1:6" x14ac:dyDescent="0.25">
      <c r="A2351" t="s">
        <v>10</v>
      </c>
      <c r="B2351" s="4">
        <v>36300</v>
      </c>
      <c r="C2351" s="5">
        <f t="shared" si="58"/>
        <v>1999</v>
      </c>
      <c r="D2351" s="5">
        <f t="shared" si="59"/>
        <v>5</v>
      </c>
      <c r="E2351" s="4" t="s">
        <v>38</v>
      </c>
      <c r="F2351" s="6">
        <v>200</v>
      </c>
    </row>
    <row r="2352" spans="1:6" x14ac:dyDescent="0.25">
      <c r="A2352" t="s">
        <v>9</v>
      </c>
      <c r="B2352" s="4">
        <v>36300</v>
      </c>
      <c r="C2352" s="5">
        <f t="shared" si="58"/>
        <v>1999</v>
      </c>
      <c r="D2352" s="5">
        <f t="shared" si="59"/>
        <v>5</v>
      </c>
      <c r="E2352" s="4" t="s">
        <v>38</v>
      </c>
      <c r="F2352" s="6">
        <v>350</v>
      </c>
    </row>
    <row r="2353" spans="1:6" x14ac:dyDescent="0.25">
      <c r="A2353" t="s">
        <v>19</v>
      </c>
      <c r="B2353" s="4">
        <v>36300</v>
      </c>
      <c r="C2353" s="5">
        <f t="shared" si="58"/>
        <v>1999</v>
      </c>
      <c r="D2353" s="5">
        <f t="shared" si="59"/>
        <v>5</v>
      </c>
      <c r="E2353" s="4" t="s">
        <v>38</v>
      </c>
      <c r="F2353" s="6">
        <v>300</v>
      </c>
    </row>
    <row r="2354" spans="1:6" x14ac:dyDescent="0.25">
      <c r="A2354" t="s">
        <v>19</v>
      </c>
      <c r="B2354" s="4">
        <v>36300</v>
      </c>
      <c r="C2354" s="5">
        <f t="shared" si="58"/>
        <v>1999</v>
      </c>
      <c r="D2354" s="5">
        <f t="shared" si="59"/>
        <v>5</v>
      </c>
      <c r="E2354" s="4" t="s">
        <v>38</v>
      </c>
      <c r="F2354" s="6">
        <v>200</v>
      </c>
    </row>
    <row r="2355" spans="1:6" x14ac:dyDescent="0.25">
      <c r="A2355" t="s">
        <v>19</v>
      </c>
      <c r="B2355" s="4">
        <v>36300</v>
      </c>
      <c r="C2355" s="5">
        <f t="shared" si="58"/>
        <v>1999</v>
      </c>
      <c r="D2355" s="5">
        <f t="shared" si="59"/>
        <v>5</v>
      </c>
      <c r="E2355" s="4" t="s">
        <v>38</v>
      </c>
      <c r="F2355" s="6">
        <v>100</v>
      </c>
    </row>
    <row r="2356" spans="1:6" x14ac:dyDescent="0.25">
      <c r="A2356" t="s">
        <v>10</v>
      </c>
      <c r="B2356" s="4">
        <v>36300</v>
      </c>
      <c r="C2356" s="5">
        <f t="shared" si="58"/>
        <v>1999</v>
      </c>
      <c r="D2356" s="5">
        <f t="shared" si="59"/>
        <v>5</v>
      </c>
      <c r="E2356" s="4" t="s">
        <v>4</v>
      </c>
      <c r="F2356" s="6">
        <v>0</v>
      </c>
    </row>
    <row r="2357" spans="1:6" x14ac:dyDescent="0.25">
      <c r="A2357" t="s">
        <v>9</v>
      </c>
      <c r="B2357" s="4">
        <v>36300</v>
      </c>
      <c r="C2357" s="5">
        <f t="shared" si="58"/>
        <v>1999</v>
      </c>
      <c r="D2357" s="5">
        <f t="shared" si="59"/>
        <v>5</v>
      </c>
      <c r="E2357" s="4" t="s">
        <v>4</v>
      </c>
      <c r="F2357" s="6">
        <v>50</v>
      </c>
    </row>
    <row r="2358" spans="1:6" x14ac:dyDescent="0.25">
      <c r="A2358" t="s">
        <v>19</v>
      </c>
      <c r="B2358" s="4">
        <v>36300</v>
      </c>
      <c r="C2358" s="5">
        <f t="shared" si="58"/>
        <v>1999</v>
      </c>
      <c r="D2358" s="5">
        <f t="shared" si="59"/>
        <v>5</v>
      </c>
      <c r="E2358" s="4" t="s">
        <v>4</v>
      </c>
      <c r="F2358" s="6">
        <v>100</v>
      </c>
    </row>
    <row r="2359" spans="1:6" x14ac:dyDescent="0.25">
      <c r="A2359" t="s">
        <v>19</v>
      </c>
      <c r="B2359" s="4">
        <v>36300</v>
      </c>
      <c r="C2359" s="5">
        <f t="shared" si="58"/>
        <v>1999</v>
      </c>
      <c r="D2359" s="5">
        <f t="shared" si="59"/>
        <v>5</v>
      </c>
      <c r="E2359" s="4" t="s">
        <v>4</v>
      </c>
      <c r="F2359" s="6">
        <v>0</v>
      </c>
    </row>
    <row r="2360" spans="1:6" x14ac:dyDescent="0.25">
      <c r="A2360" t="s">
        <v>19</v>
      </c>
      <c r="B2360" s="4">
        <v>36300</v>
      </c>
      <c r="C2360" s="5">
        <f t="shared" si="58"/>
        <v>1999</v>
      </c>
      <c r="D2360" s="5">
        <f t="shared" si="59"/>
        <v>5</v>
      </c>
      <c r="E2360" s="4" t="s">
        <v>4</v>
      </c>
      <c r="F2360" s="6">
        <v>0</v>
      </c>
    </row>
    <row r="2361" spans="1:6" x14ac:dyDescent="0.25">
      <c r="A2361" t="s">
        <v>10</v>
      </c>
      <c r="B2361" s="4">
        <v>36300</v>
      </c>
      <c r="C2361" s="5">
        <f t="shared" si="58"/>
        <v>1999</v>
      </c>
      <c r="D2361" s="5">
        <f t="shared" si="59"/>
        <v>5</v>
      </c>
      <c r="E2361" s="4" t="s">
        <v>37</v>
      </c>
      <c r="F2361" s="6">
        <v>4500</v>
      </c>
    </row>
    <row r="2362" spans="1:6" x14ac:dyDescent="0.25">
      <c r="A2362" t="s">
        <v>9</v>
      </c>
      <c r="B2362" s="4">
        <v>36300</v>
      </c>
      <c r="C2362" s="5">
        <f t="shared" si="58"/>
        <v>1999</v>
      </c>
      <c r="D2362" s="5">
        <f t="shared" si="59"/>
        <v>5</v>
      </c>
      <c r="E2362" s="4" t="s">
        <v>37</v>
      </c>
      <c r="F2362" s="6">
        <v>4100</v>
      </c>
    </row>
    <row r="2363" spans="1:6" x14ac:dyDescent="0.25">
      <c r="A2363" t="s">
        <v>19</v>
      </c>
      <c r="B2363" s="4">
        <v>36300</v>
      </c>
      <c r="C2363" s="5">
        <f t="shared" si="58"/>
        <v>1999</v>
      </c>
      <c r="D2363" s="5">
        <f t="shared" si="59"/>
        <v>5</v>
      </c>
      <c r="E2363" s="4" t="s">
        <v>37</v>
      </c>
      <c r="F2363" s="6">
        <v>6900</v>
      </c>
    </row>
    <row r="2364" spans="1:6" x14ac:dyDescent="0.25">
      <c r="A2364" t="s">
        <v>19</v>
      </c>
      <c r="B2364" s="4">
        <v>36300</v>
      </c>
      <c r="C2364" s="5">
        <f t="shared" si="58"/>
        <v>1999</v>
      </c>
      <c r="D2364" s="5">
        <f t="shared" si="59"/>
        <v>5</v>
      </c>
      <c r="E2364" s="4" t="s">
        <v>37</v>
      </c>
      <c r="F2364" s="6">
        <v>4300</v>
      </c>
    </row>
    <row r="2365" spans="1:6" x14ac:dyDescent="0.25">
      <c r="A2365" t="s">
        <v>19</v>
      </c>
      <c r="B2365" s="4">
        <v>36300</v>
      </c>
      <c r="C2365" s="5">
        <f t="shared" si="58"/>
        <v>1999</v>
      </c>
      <c r="D2365" s="5">
        <f t="shared" si="59"/>
        <v>5</v>
      </c>
      <c r="E2365" s="4" t="s">
        <v>37</v>
      </c>
      <c r="F2365" s="6">
        <v>700</v>
      </c>
    </row>
    <row r="2366" spans="1:6" x14ac:dyDescent="0.25">
      <c r="A2366" t="s">
        <v>20</v>
      </c>
      <c r="B2366" s="4">
        <v>36301</v>
      </c>
      <c r="C2366" s="5">
        <f t="shared" si="58"/>
        <v>1999</v>
      </c>
      <c r="D2366" s="5">
        <f t="shared" si="59"/>
        <v>5</v>
      </c>
      <c r="E2366" s="4" t="s">
        <v>38</v>
      </c>
      <c r="F2366" s="6">
        <v>400</v>
      </c>
    </row>
    <row r="2367" spans="1:6" x14ac:dyDescent="0.25">
      <c r="A2367" t="s">
        <v>20</v>
      </c>
      <c r="B2367" s="4">
        <v>36301</v>
      </c>
      <c r="C2367" s="5">
        <f t="shared" si="58"/>
        <v>1999</v>
      </c>
      <c r="D2367" s="5">
        <f t="shared" si="59"/>
        <v>5</v>
      </c>
      <c r="E2367" s="4" t="s">
        <v>4</v>
      </c>
      <c r="F2367" s="6">
        <v>0</v>
      </c>
    </row>
    <row r="2368" spans="1:6" x14ac:dyDescent="0.25">
      <c r="A2368" t="s">
        <v>20</v>
      </c>
      <c r="B2368" s="4">
        <v>36301</v>
      </c>
      <c r="C2368" s="5">
        <f t="shared" si="58"/>
        <v>1999</v>
      </c>
      <c r="D2368" s="5">
        <f t="shared" si="59"/>
        <v>5</v>
      </c>
      <c r="E2368" s="4" t="s">
        <v>37</v>
      </c>
      <c r="F2368" s="6">
        <v>7200</v>
      </c>
    </row>
    <row r="2369" spans="1:6" x14ac:dyDescent="0.25">
      <c r="A2369" t="s">
        <v>14</v>
      </c>
      <c r="B2369" s="4">
        <v>36304</v>
      </c>
      <c r="C2369" s="5">
        <f t="shared" si="58"/>
        <v>1999</v>
      </c>
      <c r="D2369" s="5">
        <f t="shared" si="59"/>
        <v>5</v>
      </c>
      <c r="E2369" s="4" t="s">
        <v>38</v>
      </c>
      <c r="F2369" s="6">
        <v>200</v>
      </c>
    </row>
    <row r="2370" spans="1:6" x14ac:dyDescent="0.25">
      <c r="A2370" t="s">
        <v>14</v>
      </c>
      <c r="B2370" s="4">
        <v>36304</v>
      </c>
      <c r="C2370" s="5">
        <f t="shared" si="58"/>
        <v>1999</v>
      </c>
      <c r="D2370" s="5">
        <f t="shared" si="59"/>
        <v>5</v>
      </c>
      <c r="E2370" s="4" t="s">
        <v>4</v>
      </c>
      <c r="F2370" s="6">
        <v>150</v>
      </c>
    </row>
    <row r="2371" spans="1:6" x14ac:dyDescent="0.25">
      <c r="A2371" t="s">
        <v>14</v>
      </c>
      <c r="B2371" s="4">
        <v>36304</v>
      </c>
      <c r="C2371" s="5">
        <f t="shared" ref="C2371:C2434" si="60">YEAR(B2371)</f>
        <v>1999</v>
      </c>
      <c r="D2371" s="5">
        <f t="shared" ref="D2371:D2434" si="61">MONTH(B2371)</f>
        <v>5</v>
      </c>
      <c r="E2371" s="4" t="s">
        <v>37</v>
      </c>
      <c r="F2371" s="6">
        <v>1500</v>
      </c>
    </row>
    <row r="2372" spans="1:6" x14ac:dyDescent="0.25">
      <c r="A2372" t="s">
        <v>20</v>
      </c>
      <c r="B2372" s="4">
        <v>36305</v>
      </c>
      <c r="C2372" s="5">
        <f t="shared" si="60"/>
        <v>1999</v>
      </c>
      <c r="D2372" s="5">
        <f t="shared" si="61"/>
        <v>5</v>
      </c>
      <c r="E2372" s="4" t="s">
        <v>38</v>
      </c>
      <c r="F2372" s="6">
        <v>100</v>
      </c>
    </row>
    <row r="2373" spans="1:6" x14ac:dyDescent="0.25">
      <c r="A2373" t="s">
        <v>20</v>
      </c>
      <c r="B2373" s="4">
        <v>36305</v>
      </c>
      <c r="C2373" s="5">
        <f t="shared" si="60"/>
        <v>1999</v>
      </c>
      <c r="D2373" s="5">
        <f t="shared" si="61"/>
        <v>5</v>
      </c>
      <c r="E2373" s="4" t="s">
        <v>4</v>
      </c>
      <c r="F2373" s="6">
        <v>550</v>
      </c>
    </row>
    <row r="2374" spans="1:6" x14ac:dyDescent="0.25">
      <c r="A2374" t="s">
        <v>20</v>
      </c>
      <c r="B2374" s="4">
        <v>36305</v>
      </c>
      <c r="C2374" s="5">
        <f t="shared" si="60"/>
        <v>1999</v>
      </c>
      <c r="D2374" s="5">
        <f t="shared" si="61"/>
        <v>5</v>
      </c>
      <c r="E2374" s="4" t="s">
        <v>37</v>
      </c>
      <c r="F2374" s="6">
        <v>1200</v>
      </c>
    </row>
    <row r="2375" spans="1:6" x14ac:dyDescent="0.25">
      <c r="A2375" t="s">
        <v>14</v>
      </c>
      <c r="B2375" s="4">
        <v>36306</v>
      </c>
      <c r="C2375" s="5">
        <f t="shared" si="60"/>
        <v>1999</v>
      </c>
      <c r="D2375" s="5">
        <f t="shared" si="61"/>
        <v>5</v>
      </c>
      <c r="E2375" s="4" t="s">
        <v>38</v>
      </c>
      <c r="F2375" s="6">
        <v>1550</v>
      </c>
    </row>
    <row r="2376" spans="1:6" x14ac:dyDescent="0.25">
      <c r="A2376" t="s">
        <v>14</v>
      </c>
      <c r="B2376" s="4">
        <v>36306</v>
      </c>
      <c r="C2376" s="5">
        <f t="shared" si="60"/>
        <v>1999</v>
      </c>
      <c r="D2376" s="5">
        <f t="shared" si="61"/>
        <v>5</v>
      </c>
      <c r="E2376" s="4" t="s">
        <v>4</v>
      </c>
      <c r="F2376" s="6">
        <v>100</v>
      </c>
    </row>
    <row r="2377" spans="1:6" x14ac:dyDescent="0.25">
      <c r="A2377" t="s">
        <v>14</v>
      </c>
      <c r="B2377" s="4">
        <v>36306</v>
      </c>
      <c r="C2377" s="5">
        <f t="shared" si="60"/>
        <v>1999</v>
      </c>
      <c r="D2377" s="5">
        <f t="shared" si="61"/>
        <v>5</v>
      </c>
      <c r="E2377" s="4" t="s">
        <v>37</v>
      </c>
      <c r="F2377" s="6">
        <v>3900</v>
      </c>
    </row>
    <row r="2378" spans="1:6" x14ac:dyDescent="0.25">
      <c r="A2378" t="s">
        <v>14</v>
      </c>
      <c r="B2378" s="4">
        <v>36307</v>
      </c>
      <c r="C2378" s="5">
        <f t="shared" si="60"/>
        <v>1999</v>
      </c>
      <c r="D2378" s="5">
        <f t="shared" si="61"/>
        <v>5</v>
      </c>
      <c r="E2378" s="4" t="s">
        <v>38</v>
      </c>
      <c r="F2378" s="6">
        <v>2300</v>
      </c>
    </row>
    <row r="2379" spans="1:6" x14ac:dyDescent="0.25">
      <c r="A2379" t="s">
        <v>14</v>
      </c>
      <c r="B2379" s="4">
        <v>36307</v>
      </c>
      <c r="C2379" s="5">
        <f t="shared" si="60"/>
        <v>1999</v>
      </c>
      <c r="D2379" s="5">
        <f t="shared" si="61"/>
        <v>5</v>
      </c>
      <c r="E2379" s="4" t="s">
        <v>4</v>
      </c>
      <c r="F2379" s="6">
        <v>100</v>
      </c>
    </row>
    <row r="2380" spans="1:6" x14ac:dyDescent="0.25">
      <c r="A2380" t="s">
        <v>14</v>
      </c>
      <c r="B2380" s="4">
        <v>36307</v>
      </c>
      <c r="C2380" s="5">
        <f t="shared" si="60"/>
        <v>1999</v>
      </c>
      <c r="D2380" s="5">
        <f t="shared" si="61"/>
        <v>5</v>
      </c>
      <c r="E2380" s="4" t="s">
        <v>37</v>
      </c>
      <c r="F2380" s="6">
        <v>12030</v>
      </c>
    </row>
    <row r="2381" spans="1:6" x14ac:dyDescent="0.25">
      <c r="A2381" t="s">
        <v>28</v>
      </c>
      <c r="B2381" s="4">
        <v>36313</v>
      </c>
      <c r="C2381" s="5">
        <f t="shared" si="60"/>
        <v>1999</v>
      </c>
      <c r="D2381" s="5">
        <f t="shared" si="61"/>
        <v>6</v>
      </c>
      <c r="E2381" s="4" t="s">
        <v>38</v>
      </c>
      <c r="F2381" s="6">
        <v>800</v>
      </c>
    </row>
    <row r="2382" spans="1:6" x14ac:dyDescent="0.25">
      <c r="A2382" t="s">
        <v>28</v>
      </c>
      <c r="B2382" s="4">
        <v>36313</v>
      </c>
      <c r="C2382" s="5">
        <f t="shared" si="60"/>
        <v>1999</v>
      </c>
      <c r="D2382" s="5">
        <f t="shared" si="61"/>
        <v>6</v>
      </c>
      <c r="E2382" s="4" t="s">
        <v>4</v>
      </c>
      <c r="F2382" s="6">
        <v>0</v>
      </c>
    </row>
    <row r="2383" spans="1:6" x14ac:dyDescent="0.25">
      <c r="A2383" t="s">
        <v>28</v>
      </c>
      <c r="B2383" s="4">
        <v>36313</v>
      </c>
      <c r="C2383" s="5">
        <f t="shared" si="60"/>
        <v>1999</v>
      </c>
      <c r="D2383" s="5">
        <f t="shared" si="61"/>
        <v>6</v>
      </c>
      <c r="E2383" s="4" t="s">
        <v>37</v>
      </c>
      <c r="F2383" s="6">
        <v>1400</v>
      </c>
    </row>
    <row r="2384" spans="1:6" x14ac:dyDescent="0.25">
      <c r="A2384" t="s">
        <v>8</v>
      </c>
      <c r="B2384" s="4">
        <v>36314</v>
      </c>
      <c r="C2384" s="5">
        <f t="shared" si="60"/>
        <v>1999</v>
      </c>
      <c r="D2384" s="5">
        <f t="shared" si="61"/>
        <v>6</v>
      </c>
      <c r="E2384" s="4" t="s">
        <v>38</v>
      </c>
      <c r="F2384" s="6">
        <v>400</v>
      </c>
    </row>
    <row r="2385" spans="1:6" x14ac:dyDescent="0.25">
      <c r="A2385" t="s">
        <v>28</v>
      </c>
      <c r="B2385" s="4">
        <v>36314</v>
      </c>
      <c r="C2385" s="5">
        <f t="shared" si="60"/>
        <v>1999</v>
      </c>
      <c r="D2385" s="5">
        <f t="shared" si="61"/>
        <v>6</v>
      </c>
      <c r="E2385" s="4" t="s">
        <v>38</v>
      </c>
      <c r="F2385" s="6">
        <v>1200</v>
      </c>
    </row>
    <row r="2386" spans="1:6" x14ac:dyDescent="0.25">
      <c r="A2386" t="s">
        <v>8</v>
      </c>
      <c r="B2386" s="4">
        <v>36314</v>
      </c>
      <c r="C2386" s="5">
        <f t="shared" si="60"/>
        <v>1999</v>
      </c>
      <c r="D2386" s="5">
        <f t="shared" si="61"/>
        <v>6</v>
      </c>
      <c r="E2386" s="4" t="s">
        <v>4</v>
      </c>
      <c r="F2386" s="6">
        <v>0</v>
      </c>
    </row>
    <row r="2387" spans="1:6" x14ac:dyDescent="0.25">
      <c r="A2387" t="s">
        <v>28</v>
      </c>
      <c r="B2387" s="4">
        <v>36314</v>
      </c>
      <c r="C2387" s="5">
        <f t="shared" si="60"/>
        <v>1999</v>
      </c>
      <c r="D2387" s="5">
        <f t="shared" si="61"/>
        <v>6</v>
      </c>
      <c r="E2387" s="4" t="s">
        <v>4</v>
      </c>
      <c r="F2387" s="6">
        <v>0</v>
      </c>
    </row>
    <row r="2388" spans="1:6" x14ac:dyDescent="0.25">
      <c r="A2388" t="s">
        <v>8</v>
      </c>
      <c r="B2388" s="4">
        <v>36314</v>
      </c>
      <c r="C2388" s="5">
        <f t="shared" si="60"/>
        <v>1999</v>
      </c>
      <c r="D2388" s="5">
        <f t="shared" si="61"/>
        <v>6</v>
      </c>
      <c r="E2388" s="4" t="s">
        <v>37</v>
      </c>
      <c r="F2388" s="6">
        <v>2900</v>
      </c>
    </row>
    <row r="2389" spans="1:6" x14ac:dyDescent="0.25">
      <c r="A2389" t="s">
        <v>28</v>
      </c>
      <c r="B2389" s="4">
        <v>36314</v>
      </c>
      <c r="C2389" s="5">
        <f t="shared" si="60"/>
        <v>1999</v>
      </c>
      <c r="D2389" s="5">
        <f t="shared" si="61"/>
        <v>6</v>
      </c>
      <c r="E2389" s="4" t="s">
        <v>37</v>
      </c>
      <c r="F2389" s="6">
        <v>2100</v>
      </c>
    </row>
    <row r="2390" spans="1:6" x14ac:dyDescent="0.25">
      <c r="A2390" t="s">
        <v>15</v>
      </c>
      <c r="B2390" s="4">
        <v>36318</v>
      </c>
      <c r="C2390" s="5">
        <f t="shared" si="60"/>
        <v>1999</v>
      </c>
      <c r="D2390" s="5">
        <f t="shared" si="61"/>
        <v>6</v>
      </c>
      <c r="E2390" s="4" t="s">
        <v>38</v>
      </c>
      <c r="F2390" s="6">
        <v>1100</v>
      </c>
    </row>
    <row r="2391" spans="1:6" x14ac:dyDescent="0.25">
      <c r="A2391" t="s">
        <v>15</v>
      </c>
      <c r="B2391" s="4">
        <v>36318</v>
      </c>
      <c r="C2391" s="5">
        <f t="shared" si="60"/>
        <v>1999</v>
      </c>
      <c r="D2391" s="5">
        <f t="shared" si="61"/>
        <v>6</v>
      </c>
      <c r="E2391" s="4" t="s">
        <v>4</v>
      </c>
      <c r="F2391" s="6">
        <v>50</v>
      </c>
    </row>
    <row r="2392" spans="1:6" x14ac:dyDescent="0.25">
      <c r="A2392" t="s">
        <v>15</v>
      </c>
      <c r="B2392" s="4">
        <v>36318</v>
      </c>
      <c r="C2392" s="5">
        <f t="shared" si="60"/>
        <v>1999</v>
      </c>
      <c r="D2392" s="5">
        <f t="shared" si="61"/>
        <v>6</v>
      </c>
      <c r="E2392" s="4" t="s">
        <v>37</v>
      </c>
      <c r="F2392" s="6">
        <v>4200</v>
      </c>
    </row>
    <row r="2393" spans="1:6" x14ac:dyDescent="0.25">
      <c r="A2393" t="s">
        <v>17</v>
      </c>
      <c r="B2393" s="4">
        <v>36320</v>
      </c>
      <c r="C2393" s="5">
        <f t="shared" si="60"/>
        <v>1999</v>
      </c>
      <c r="D2393" s="5">
        <f t="shared" si="61"/>
        <v>6</v>
      </c>
      <c r="E2393" s="4" t="s">
        <v>38</v>
      </c>
      <c r="F2393" s="6">
        <v>1200</v>
      </c>
    </row>
    <row r="2394" spans="1:6" x14ac:dyDescent="0.25">
      <c r="A2394" t="s">
        <v>17</v>
      </c>
      <c r="B2394" s="4">
        <v>36320</v>
      </c>
      <c r="C2394" s="5">
        <f t="shared" si="60"/>
        <v>1999</v>
      </c>
      <c r="D2394" s="5">
        <f t="shared" si="61"/>
        <v>6</v>
      </c>
      <c r="E2394" s="4" t="s">
        <v>4</v>
      </c>
      <c r="F2394" s="6">
        <v>100</v>
      </c>
    </row>
    <row r="2395" spans="1:6" x14ac:dyDescent="0.25">
      <c r="A2395" t="s">
        <v>17</v>
      </c>
      <c r="B2395" s="4">
        <v>36320</v>
      </c>
      <c r="C2395" s="5">
        <f t="shared" si="60"/>
        <v>1999</v>
      </c>
      <c r="D2395" s="5">
        <f t="shared" si="61"/>
        <v>6</v>
      </c>
      <c r="E2395" s="4" t="s">
        <v>37</v>
      </c>
      <c r="F2395" s="6">
        <v>4300</v>
      </c>
    </row>
    <row r="2396" spans="1:6" x14ac:dyDescent="0.25">
      <c r="A2396" t="s">
        <v>17</v>
      </c>
      <c r="B2396" s="4">
        <v>36321</v>
      </c>
      <c r="C2396" s="5">
        <f t="shared" si="60"/>
        <v>1999</v>
      </c>
      <c r="D2396" s="5">
        <f t="shared" si="61"/>
        <v>6</v>
      </c>
      <c r="E2396" s="4" t="s">
        <v>38</v>
      </c>
      <c r="F2396" s="6">
        <v>1100</v>
      </c>
    </row>
    <row r="2397" spans="1:6" x14ac:dyDescent="0.25">
      <c r="A2397" t="s">
        <v>17</v>
      </c>
      <c r="B2397" s="4">
        <v>36321</v>
      </c>
      <c r="C2397" s="5">
        <f t="shared" si="60"/>
        <v>1999</v>
      </c>
      <c r="D2397" s="5">
        <f t="shared" si="61"/>
        <v>6</v>
      </c>
      <c r="E2397" s="4" t="s">
        <v>4</v>
      </c>
      <c r="F2397" s="6">
        <v>0</v>
      </c>
    </row>
    <row r="2398" spans="1:6" x14ac:dyDescent="0.25">
      <c r="A2398" t="s">
        <v>17</v>
      </c>
      <c r="B2398" s="4">
        <v>36321</v>
      </c>
      <c r="C2398" s="5">
        <f t="shared" si="60"/>
        <v>1999</v>
      </c>
      <c r="D2398" s="5">
        <f t="shared" si="61"/>
        <v>6</v>
      </c>
      <c r="E2398" s="4" t="s">
        <v>37</v>
      </c>
      <c r="F2398" s="6">
        <v>5600</v>
      </c>
    </row>
    <row r="2399" spans="1:6" x14ac:dyDescent="0.25">
      <c r="A2399" t="s">
        <v>11</v>
      </c>
      <c r="B2399" s="4">
        <v>36417</v>
      </c>
      <c r="C2399" s="5">
        <f t="shared" si="60"/>
        <v>1999</v>
      </c>
      <c r="D2399" s="5">
        <f t="shared" si="61"/>
        <v>9</v>
      </c>
      <c r="E2399" s="4" t="s">
        <v>38</v>
      </c>
      <c r="F2399" s="6">
        <v>0</v>
      </c>
    </row>
    <row r="2400" spans="1:6" x14ac:dyDescent="0.25">
      <c r="A2400" t="s">
        <v>11</v>
      </c>
      <c r="B2400" s="4">
        <v>36417</v>
      </c>
      <c r="C2400" s="5">
        <f t="shared" si="60"/>
        <v>1999</v>
      </c>
      <c r="D2400" s="5">
        <f t="shared" si="61"/>
        <v>9</v>
      </c>
      <c r="E2400" s="4" t="s">
        <v>4</v>
      </c>
      <c r="F2400" s="6">
        <v>0</v>
      </c>
    </row>
    <row r="2401" spans="1:6" x14ac:dyDescent="0.25">
      <c r="A2401" t="s">
        <v>11</v>
      </c>
      <c r="B2401" s="4">
        <v>36417</v>
      </c>
      <c r="C2401" s="5">
        <f t="shared" si="60"/>
        <v>1999</v>
      </c>
      <c r="D2401" s="5">
        <f t="shared" si="61"/>
        <v>9</v>
      </c>
      <c r="E2401" s="4" t="s">
        <v>37</v>
      </c>
      <c r="F2401" s="6">
        <v>9200</v>
      </c>
    </row>
    <row r="2402" spans="1:6" x14ac:dyDescent="0.25">
      <c r="A2402" t="s">
        <v>11</v>
      </c>
      <c r="B2402" s="4">
        <v>36418</v>
      </c>
      <c r="C2402" s="5">
        <f t="shared" si="60"/>
        <v>1999</v>
      </c>
      <c r="D2402" s="5">
        <f t="shared" si="61"/>
        <v>9</v>
      </c>
      <c r="E2402" s="4" t="s">
        <v>38</v>
      </c>
      <c r="F2402" s="6">
        <v>0</v>
      </c>
    </row>
    <row r="2403" spans="1:6" x14ac:dyDescent="0.25">
      <c r="A2403" t="s">
        <v>11</v>
      </c>
      <c r="B2403" s="4">
        <v>36418</v>
      </c>
      <c r="C2403" s="5">
        <f t="shared" si="60"/>
        <v>1999</v>
      </c>
      <c r="D2403" s="5">
        <f t="shared" si="61"/>
        <v>9</v>
      </c>
      <c r="E2403" s="4" t="s">
        <v>4</v>
      </c>
      <c r="F2403" s="6">
        <v>0</v>
      </c>
    </row>
    <row r="2404" spans="1:6" x14ac:dyDescent="0.25">
      <c r="A2404" t="s">
        <v>11</v>
      </c>
      <c r="B2404" s="4">
        <v>36418</v>
      </c>
      <c r="C2404" s="5">
        <f t="shared" si="60"/>
        <v>1999</v>
      </c>
      <c r="D2404" s="5">
        <f t="shared" si="61"/>
        <v>9</v>
      </c>
      <c r="E2404" s="4" t="s">
        <v>37</v>
      </c>
      <c r="F2404" s="6">
        <v>8600</v>
      </c>
    </row>
    <row r="2405" spans="1:6" x14ac:dyDescent="0.25">
      <c r="A2405" t="s">
        <v>7</v>
      </c>
      <c r="B2405" s="4">
        <v>36423</v>
      </c>
      <c r="C2405" s="5">
        <f t="shared" si="60"/>
        <v>1999</v>
      </c>
      <c r="D2405" s="5">
        <f t="shared" si="61"/>
        <v>9</v>
      </c>
      <c r="E2405" s="4" t="s">
        <v>38</v>
      </c>
      <c r="F2405" s="6">
        <v>12100</v>
      </c>
    </row>
    <row r="2406" spans="1:6" x14ac:dyDescent="0.25">
      <c r="A2406" t="s">
        <v>7</v>
      </c>
      <c r="B2406" s="4">
        <v>36423</v>
      </c>
      <c r="C2406" s="5">
        <f t="shared" si="60"/>
        <v>1999</v>
      </c>
      <c r="D2406" s="5">
        <f t="shared" si="61"/>
        <v>9</v>
      </c>
      <c r="E2406" s="4" t="s">
        <v>4</v>
      </c>
      <c r="F2406" s="6">
        <v>0</v>
      </c>
    </row>
    <row r="2407" spans="1:6" x14ac:dyDescent="0.25">
      <c r="A2407" t="s">
        <v>7</v>
      </c>
      <c r="B2407" s="4">
        <v>36423</v>
      </c>
      <c r="C2407" s="5">
        <f t="shared" si="60"/>
        <v>1999</v>
      </c>
      <c r="D2407" s="5">
        <f t="shared" si="61"/>
        <v>9</v>
      </c>
      <c r="E2407" s="4" t="s">
        <v>37</v>
      </c>
      <c r="F2407" s="6">
        <v>3100</v>
      </c>
    </row>
    <row r="2408" spans="1:6" x14ac:dyDescent="0.25">
      <c r="A2408" t="s">
        <v>5</v>
      </c>
      <c r="B2408" s="4">
        <v>36424</v>
      </c>
      <c r="C2408" s="5">
        <f t="shared" si="60"/>
        <v>1999</v>
      </c>
      <c r="D2408" s="5">
        <f t="shared" si="61"/>
        <v>9</v>
      </c>
      <c r="E2408" s="4" t="s">
        <v>38</v>
      </c>
      <c r="F2408" s="6">
        <v>1300</v>
      </c>
    </row>
    <row r="2409" spans="1:6" x14ac:dyDescent="0.25">
      <c r="A2409" t="s">
        <v>5</v>
      </c>
      <c r="B2409" s="4">
        <v>36424</v>
      </c>
      <c r="C2409" s="5">
        <f t="shared" si="60"/>
        <v>1999</v>
      </c>
      <c r="D2409" s="5">
        <f t="shared" si="61"/>
        <v>9</v>
      </c>
      <c r="E2409" s="4" t="s">
        <v>4</v>
      </c>
      <c r="F2409" s="6">
        <v>0</v>
      </c>
    </row>
    <row r="2410" spans="1:6" x14ac:dyDescent="0.25">
      <c r="A2410" t="s">
        <v>5</v>
      </c>
      <c r="B2410" s="4">
        <v>36424</v>
      </c>
      <c r="C2410" s="5">
        <f t="shared" si="60"/>
        <v>1999</v>
      </c>
      <c r="D2410" s="5">
        <f t="shared" si="61"/>
        <v>9</v>
      </c>
      <c r="E2410" s="4" t="s">
        <v>37</v>
      </c>
      <c r="F2410" s="6">
        <v>7100</v>
      </c>
    </row>
    <row r="2411" spans="1:6" x14ac:dyDescent="0.25">
      <c r="A2411" s="7" t="s">
        <v>46</v>
      </c>
      <c r="B2411" s="4">
        <v>36432</v>
      </c>
      <c r="C2411" s="5">
        <f t="shared" si="60"/>
        <v>1999</v>
      </c>
      <c r="D2411" s="5">
        <f t="shared" si="61"/>
        <v>9</v>
      </c>
      <c r="E2411" s="4" t="s">
        <v>38</v>
      </c>
      <c r="F2411" s="6">
        <v>17035</v>
      </c>
    </row>
    <row r="2412" spans="1:6" x14ac:dyDescent="0.25">
      <c r="A2412" s="7" t="s">
        <v>46</v>
      </c>
      <c r="B2412" s="4">
        <v>36432</v>
      </c>
      <c r="C2412" s="5">
        <f t="shared" si="60"/>
        <v>1999</v>
      </c>
      <c r="D2412" s="5">
        <f t="shared" si="61"/>
        <v>9</v>
      </c>
      <c r="E2412" s="4" t="s">
        <v>4</v>
      </c>
      <c r="F2412" s="6">
        <v>210</v>
      </c>
    </row>
    <row r="2413" spans="1:6" x14ac:dyDescent="0.25">
      <c r="A2413" s="7" t="s">
        <v>46</v>
      </c>
      <c r="B2413" s="4">
        <v>36432</v>
      </c>
      <c r="C2413" s="5">
        <f t="shared" si="60"/>
        <v>1999</v>
      </c>
      <c r="D2413" s="5">
        <f t="shared" si="61"/>
        <v>9</v>
      </c>
      <c r="E2413" s="4" t="s">
        <v>37</v>
      </c>
      <c r="F2413" s="6">
        <v>3700</v>
      </c>
    </row>
    <row r="2414" spans="1:6" x14ac:dyDescent="0.25">
      <c r="A2414" t="s">
        <v>15</v>
      </c>
      <c r="B2414" s="4">
        <v>36444</v>
      </c>
      <c r="C2414" s="5">
        <f t="shared" si="60"/>
        <v>1999</v>
      </c>
      <c r="D2414" s="5">
        <f t="shared" si="61"/>
        <v>10</v>
      </c>
      <c r="E2414" s="4" t="s">
        <v>38</v>
      </c>
      <c r="F2414" s="6">
        <v>20220</v>
      </c>
    </row>
    <row r="2415" spans="1:6" x14ac:dyDescent="0.25">
      <c r="A2415" t="s">
        <v>15</v>
      </c>
      <c r="B2415" s="4">
        <v>36444</v>
      </c>
      <c r="C2415" s="5">
        <f t="shared" si="60"/>
        <v>1999</v>
      </c>
      <c r="D2415" s="5">
        <f t="shared" si="61"/>
        <v>10</v>
      </c>
      <c r="E2415" s="4" t="s">
        <v>4</v>
      </c>
      <c r="F2415" s="6">
        <v>0</v>
      </c>
    </row>
    <row r="2416" spans="1:6" x14ac:dyDescent="0.25">
      <c r="A2416" t="s">
        <v>15</v>
      </c>
      <c r="B2416" s="4">
        <v>36444</v>
      </c>
      <c r="C2416" s="5">
        <f t="shared" si="60"/>
        <v>1999</v>
      </c>
      <c r="D2416" s="5">
        <f t="shared" si="61"/>
        <v>10</v>
      </c>
      <c r="E2416" s="4" t="s">
        <v>37</v>
      </c>
      <c r="F2416" s="6">
        <v>33474</v>
      </c>
    </row>
    <row r="2417" spans="1:6" x14ac:dyDescent="0.25">
      <c r="A2417" t="s">
        <v>28</v>
      </c>
      <c r="B2417" s="4">
        <v>36447</v>
      </c>
      <c r="C2417" s="5">
        <f t="shared" si="60"/>
        <v>1999</v>
      </c>
      <c r="D2417" s="5">
        <f t="shared" si="61"/>
        <v>10</v>
      </c>
      <c r="E2417" s="4" t="s">
        <v>38</v>
      </c>
      <c r="F2417" s="6">
        <v>3250</v>
      </c>
    </row>
    <row r="2418" spans="1:6" x14ac:dyDescent="0.25">
      <c r="A2418" t="s">
        <v>28</v>
      </c>
      <c r="B2418" s="4">
        <v>36447</v>
      </c>
      <c r="C2418" s="5">
        <f t="shared" si="60"/>
        <v>1999</v>
      </c>
      <c r="D2418" s="5">
        <f t="shared" si="61"/>
        <v>10</v>
      </c>
      <c r="E2418" s="4" t="s">
        <v>4</v>
      </c>
      <c r="F2418" s="6">
        <v>0</v>
      </c>
    </row>
    <row r="2419" spans="1:6" x14ac:dyDescent="0.25">
      <c r="A2419" t="s">
        <v>28</v>
      </c>
      <c r="B2419" s="4">
        <v>36447</v>
      </c>
      <c r="C2419" s="5">
        <f t="shared" si="60"/>
        <v>1999</v>
      </c>
      <c r="D2419" s="5">
        <f t="shared" si="61"/>
        <v>10</v>
      </c>
      <c r="E2419" s="4" t="s">
        <v>37</v>
      </c>
      <c r="F2419" s="6">
        <v>11600</v>
      </c>
    </row>
    <row r="2420" spans="1:6" x14ac:dyDescent="0.25">
      <c r="A2420" t="s">
        <v>14</v>
      </c>
      <c r="B2420" s="4">
        <v>36448</v>
      </c>
      <c r="C2420" s="5">
        <f t="shared" si="60"/>
        <v>1999</v>
      </c>
      <c r="D2420" s="5">
        <f t="shared" si="61"/>
        <v>10</v>
      </c>
      <c r="E2420" s="4" t="s">
        <v>38</v>
      </c>
      <c r="F2420" s="6">
        <v>0</v>
      </c>
    </row>
    <row r="2421" spans="1:6" x14ac:dyDescent="0.25">
      <c r="A2421" t="s">
        <v>14</v>
      </c>
      <c r="B2421" s="4">
        <v>36448</v>
      </c>
      <c r="C2421" s="5">
        <f t="shared" si="60"/>
        <v>1999</v>
      </c>
      <c r="D2421" s="5">
        <f t="shared" si="61"/>
        <v>10</v>
      </c>
      <c r="E2421" s="4" t="s">
        <v>4</v>
      </c>
      <c r="F2421" s="6">
        <v>100</v>
      </c>
    </row>
    <row r="2422" spans="1:6" x14ac:dyDescent="0.25">
      <c r="A2422" t="s">
        <v>14</v>
      </c>
      <c r="B2422" s="4">
        <v>36448</v>
      </c>
      <c r="C2422" s="5">
        <f t="shared" si="60"/>
        <v>1999</v>
      </c>
      <c r="D2422" s="5">
        <f t="shared" si="61"/>
        <v>10</v>
      </c>
      <c r="E2422" s="4" t="s">
        <v>37</v>
      </c>
      <c r="F2422" s="6">
        <v>4100</v>
      </c>
    </row>
    <row r="2423" spans="1:6" x14ac:dyDescent="0.25">
      <c r="A2423" t="s">
        <v>7</v>
      </c>
      <c r="B2423" s="4">
        <v>36451</v>
      </c>
      <c r="C2423" s="5">
        <f t="shared" si="60"/>
        <v>1999</v>
      </c>
      <c r="D2423" s="5">
        <f t="shared" si="61"/>
        <v>10</v>
      </c>
      <c r="E2423" s="4" t="s">
        <v>38</v>
      </c>
      <c r="F2423" s="6">
        <v>7150</v>
      </c>
    </row>
    <row r="2424" spans="1:6" x14ac:dyDescent="0.25">
      <c r="A2424" t="s">
        <v>28</v>
      </c>
      <c r="B2424" s="4">
        <v>36451</v>
      </c>
      <c r="C2424" s="5">
        <f t="shared" si="60"/>
        <v>1999</v>
      </c>
      <c r="D2424" s="5">
        <f t="shared" si="61"/>
        <v>10</v>
      </c>
      <c r="E2424" s="4" t="s">
        <v>38</v>
      </c>
      <c r="F2424" s="6">
        <v>12600</v>
      </c>
    </row>
    <row r="2425" spans="1:6" x14ac:dyDescent="0.25">
      <c r="A2425" t="s">
        <v>7</v>
      </c>
      <c r="B2425" s="4">
        <v>36451</v>
      </c>
      <c r="C2425" s="5">
        <f t="shared" si="60"/>
        <v>1999</v>
      </c>
      <c r="D2425" s="5">
        <f t="shared" si="61"/>
        <v>10</v>
      </c>
      <c r="E2425" s="4" t="s">
        <v>4</v>
      </c>
      <c r="F2425" s="6">
        <v>0</v>
      </c>
    </row>
    <row r="2426" spans="1:6" x14ac:dyDescent="0.25">
      <c r="A2426" t="s">
        <v>28</v>
      </c>
      <c r="B2426" s="4">
        <v>36451</v>
      </c>
      <c r="C2426" s="5">
        <f t="shared" si="60"/>
        <v>1999</v>
      </c>
      <c r="D2426" s="5">
        <f t="shared" si="61"/>
        <v>10</v>
      </c>
      <c r="E2426" s="4" t="s">
        <v>4</v>
      </c>
      <c r="F2426" s="6">
        <v>0</v>
      </c>
    </row>
    <row r="2427" spans="1:6" x14ac:dyDescent="0.25">
      <c r="A2427" t="s">
        <v>7</v>
      </c>
      <c r="B2427" s="4">
        <v>36451</v>
      </c>
      <c r="C2427" s="5">
        <f t="shared" si="60"/>
        <v>1999</v>
      </c>
      <c r="D2427" s="5">
        <f t="shared" si="61"/>
        <v>10</v>
      </c>
      <c r="E2427" s="4" t="s">
        <v>37</v>
      </c>
      <c r="F2427" s="6">
        <v>4600</v>
      </c>
    </row>
    <row r="2428" spans="1:6" x14ac:dyDescent="0.25">
      <c r="A2428" t="s">
        <v>28</v>
      </c>
      <c r="B2428" s="4">
        <v>36451</v>
      </c>
      <c r="C2428" s="5">
        <f t="shared" si="60"/>
        <v>1999</v>
      </c>
      <c r="D2428" s="5">
        <f t="shared" si="61"/>
        <v>10</v>
      </c>
      <c r="E2428" s="4" t="s">
        <v>37</v>
      </c>
      <c r="F2428" s="6">
        <v>14200</v>
      </c>
    </row>
    <row r="2429" spans="1:6" x14ac:dyDescent="0.25">
      <c r="A2429" t="s">
        <v>16</v>
      </c>
      <c r="B2429" s="4">
        <v>36452</v>
      </c>
      <c r="C2429" s="5">
        <f t="shared" si="60"/>
        <v>1999</v>
      </c>
      <c r="D2429" s="5">
        <f t="shared" si="61"/>
        <v>10</v>
      </c>
      <c r="E2429" s="4" t="s">
        <v>38</v>
      </c>
      <c r="F2429" s="6">
        <v>6250</v>
      </c>
    </row>
    <row r="2430" spans="1:6" x14ac:dyDescent="0.25">
      <c r="A2430" t="s">
        <v>16</v>
      </c>
      <c r="B2430" s="4">
        <v>36452</v>
      </c>
      <c r="C2430" s="5">
        <f t="shared" si="60"/>
        <v>1999</v>
      </c>
      <c r="D2430" s="5">
        <f t="shared" si="61"/>
        <v>10</v>
      </c>
      <c r="E2430" s="4" t="s">
        <v>4</v>
      </c>
      <c r="F2430" s="6">
        <v>0</v>
      </c>
    </row>
    <row r="2431" spans="1:6" x14ac:dyDescent="0.25">
      <c r="A2431" t="s">
        <v>16</v>
      </c>
      <c r="B2431" s="4">
        <v>36452</v>
      </c>
      <c r="C2431" s="5">
        <f t="shared" si="60"/>
        <v>1999</v>
      </c>
      <c r="D2431" s="5">
        <f t="shared" si="61"/>
        <v>10</v>
      </c>
      <c r="E2431" s="4" t="s">
        <v>37</v>
      </c>
      <c r="F2431" s="6">
        <v>6400</v>
      </c>
    </row>
    <row r="2432" spans="1:6" x14ac:dyDescent="0.25">
      <c r="A2432" t="s">
        <v>16</v>
      </c>
      <c r="B2432" s="4">
        <v>36453</v>
      </c>
      <c r="C2432" s="5">
        <f t="shared" si="60"/>
        <v>1999</v>
      </c>
      <c r="D2432" s="5">
        <f t="shared" si="61"/>
        <v>10</v>
      </c>
      <c r="E2432" s="4" t="s">
        <v>38</v>
      </c>
      <c r="F2432" s="6">
        <v>10050</v>
      </c>
    </row>
    <row r="2433" spans="1:6" x14ac:dyDescent="0.25">
      <c r="A2433" t="s">
        <v>16</v>
      </c>
      <c r="B2433" s="4">
        <v>36453</v>
      </c>
      <c r="C2433" s="5">
        <f t="shared" si="60"/>
        <v>1999</v>
      </c>
      <c r="D2433" s="5">
        <f t="shared" si="61"/>
        <v>10</v>
      </c>
      <c r="E2433" s="4" t="s">
        <v>4</v>
      </c>
      <c r="F2433" s="6">
        <v>0</v>
      </c>
    </row>
    <row r="2434" spans="1:6" x14ac:dyDescent="0.25">
      <c r="A2434" t="s">
        <v>16</v>
      </c>
      <c r="B2434" s="4">
        <v>36453</v>
      </c>
      <c r="C2434" s="5">
        <f t="shared" si="60"/>
        <v>1999</v>
      </c>
      <c r="D2434" s="5">
        <f t="shared" si="61"/>
        <v>10</v>
      </c>
      <c r="E2434" s="4" t="s">
        <v>37</v>
      </c>
      <c r="F2434" s="6">
        <v>26450</v>
      </c>
    </row>
    <row r="2435" spans="1:6" x14ac:dyDescent="0.25">
      <c r="A2435" t="s">
        <v>8</v>
      </c>
      <c r="B2435" s="4">
        <v>36454</v>
      </c>
      <c r="C2435" s="5">
        <f t="shared" ref="C2435:C2498" si="62">YEAR(B2435)</f>
        <v>1999</v>
      </c>
      <c r="D2435" s="5">
        <f t="shared" ref="D2435:D2498" si="63">MONTH(B2435)</f>
        <v>10</v>
      </c>
      <c r="E2435" s="4" t="s">
        <v>38</v>
      </c>
      <c r="F2435" s="6">
        <v>5000</v>
      </c>
    </row>
    <row r="2436" spans="1:6" x14ac:dyDescent="0.25">
      <c r="A2436" t="s">
        <v>8</v>
      </c>
      <c r="B2436" s="4">
        <v>36454</v>
      </c>
      <c r="C2436" s="5">
        <f t="shared" si="62"/>
        <v>1999</v>
      </c>
      <c r="D2436" s="5">
        <f t="shared" si="63"/>
        <v>10</v>
      </c>
      <c r="E2436" s="4" t="s">
        <v>4</v>
      </c>
      <c r="F2436" s="6">
        <v>0</v>
      </c>
    </row>
    <row r="2437" spans="1:6" x14ac:dyDescent="0.25">
      <c r="A2437" t="s">
        <v>8</v>
      </c>
      <c r="B2437" s="4">
        <v>36454</v>
      </c>
      <c r="C2437" s="5">
        <f t="shared" si="62"/>
        <v>1999</v>
      </c>
      <c r="D2437" s="5">
        <f t="shared" si="63"/>
        <v>10</v>
      </c>
      <c r="E2437" s="4" t="s">
        <v>37</v>
      </c>
      <c r="F2437" s="6">
        <v>250</v>
      </c>
    </row>
    <row r="2438" spans="1:6" x14ac:dyDescent="0.25">
      <c r="A2438" t="s">
        <v>8</v>
      </c>
      <c r="B2438" s="4">
        <v>36455</v>
      </c>
      <c r="C2438" s="5">
        <f t="shared" si="62"/>
        <v>1999</v>
      </c>
      <c r="D2438" s="5">
        <f t="shared" si="63"/>
        <v>10</v>
      </c>
      <c r="E2438" s="4" t="s">
        <v>38</v>
      </c>
      <c r="F2438" s="6">
        <v>2600</v>
      </c>
    </row>
    <row r="2439" spans="1:6" x14ac:dyDescent="0.25">
      <c r="A2439" t="s">
        <v>8</v>
      </c>
      <c r="B2439" s="4">
        <v>36455</v>
      </c>
      <c r="C2439" s="5">
        <f t="shared" si="62"/>
        <v>1999</v>
      </c>
      <c r="D2439" s="5">
        <f t="shared" si="63"/>
        <v>10</v>
      </c>
      <c r="E2439" s="4" t="s">
        <v>4</v>
      </c>
      <c r="F2439" s="6">
        <v>0</v>
      </c>
    </row>
    <row r="2440" spans="1:6" x14ac:dyDescent="0.25">
      <c r="A2440" t="s">
        <v>8</v>
      </c>
      <c r="B2440" s="4">
        <v>36455</v>
      </c>
      <c r="C2440" s="5">
        <f t="shared" si="62"/>
        <v>1999</v>
      </c>
      <c r="D2440" s="5">
        <f t="shared" si="63"/>
        <v>10</v>
      </c>
      <c r="E2440" s="4" t="s">
        <v>37</v>
      </c>
      <c r="F2440" s="6">
        <v>1500</v>
      </c>
    </row>
    <row r="2441" spans="1:6" x14ac:dyDescent="0.25">
      <c r="A2441" t="s">
        <v>8</v>
      </c>
      <c r="B2441" s="4">
        <v>36459</v>
      </c>
      <c r="C2441" s="5">
        <f t="shared" si="62"/>
        <v>1999</v>
      </c>
      <c r="D2441" s="5">
        <f t="shared" si="63"/>
        <v>10</v>
      </c>
      <c r="E2441" s="4" t="s">
        <v>38</v>
      </c>
      <c r="F2441" s="6">
        <v>4200</v>
      </c>
    </row>
    <row r="2442" spans="1:6" x14ac:dyDescent="0.25">
      <c r="A2442" t="s">
        <v>8</v>
      </c>
      <c r="B2442" s="4">
        <v>36459</v>
      </c>
      <c r="C2442" s="5">
        <f t="shared" si="62"/>
        <v>1999</v>
      </c>
      <c r="D2442" s="5">
        <f t="shared" si="63"/>
        <v>10</v>
      </c>
      <c r="E2442" s="4" t="s">
        <v>4</v>
      </c>
      <c r="F2442" s="6">
        <v>0</v>
      </c>
    </row>
    <row r="2443" spans="1:6" x14ac:dyDescent="0.25">
      <c r="A2443" t="s">
        <v>8</v>
      </c>
      <c r="B2443" s="4">
        <v>36459</v>
      </c>
      <c r="C2443" s="5">
        <f t="shared" si="62"/>
        <v>1999</v>
      </c>
      <c r="D2443" s="5">
        <f t="shared" si="63"/>
        <v>10</v>
      </c>
      <c r="E2443" s="4" t="s">
        <v>37</v>
      </c>
      <c r="F2443" s="6">
        <v>3600</v>
      </c>
    </row>
    <row r="2444" spans="1:6" x14ac:dyDescent="0.25">
      <c r="A2444" t="s">
        <v>8</v>
      </c>
      <c r="B2444" s="4">
        <v>36460</v>
      </c>
      <c r="C2444" s="5">
        <f t="shared" si="62"/>
        <v>1999</v>
      </c>
      <c r="D2444" s="5">
        <f t="shared" si="63"/>
        <v>10</v>
      </c>
      <c r="E2444" s="4" t="s">
        <v>38</v>
      </c>
      <c r="F2444" s="6">
        <v>740</v>
      </c>
    </row>
    <row r="2445" spans="1:6" x14ac:dyDescent="0.25">
      <c r="A2445" t="s">
        <v>8</v>
      </c>
      <c r="B2445" s="4">
        <v>36460</v>
      </c>
      <c r="C2445" s="5">
        <f t="shared" si="62"/>
        <v>1999</v>
      </c>
      <c r="D2445" s="5">
        <f t="shared" si="63"/>
        <v>10</v>
      </c>
      <c r="E2445" s="4" t="s">
        <v>4</v>
      </c>
      <c r="F2445" s="6">
        <v>0</v>
      </c>
    </row>
    <row r="2446" spans="1:6" x14ac:dyDescent="0.25">
      <c r="A2446" t="s">
        <v>8</v>
      </c>
      <c r="B2446" s="4">
        <v>36460</v>
      </c>
      <c r="C2446" s="5">
        <f t="shared" si="62"/>
        <v>1999</v>
      </c>
      <c r="D2446" s="5">
        <f t="shared" si="63"/>
        <v>10</v>
      </c>
      <c r="E2446" s="4" t="s">
        <v>37</v>
      </c>
      <c r="F2446" s="6">
        <v>600</v>
      </c>
    </row>
    <row r="2447" spans="1:6" x14ac:dyDescent="0.25">
      <c r="A2447" t="s">
        <v>8</v>
      </c>
      <c r="B2447" s="4">
        <v>36461</v>
      </c>
      <c r="C2447" s="5">
        <f t="shared" si="62"/>
        <v>1999</v>
      </c>
      <c r="D2447" s="5">
        <f t="shared" si="63"/>
        <v>10</v>
      </c>
      <c r="E2447" s="4" t="s">
        <v>38</v>
      </c>
      <c r="F2447" s="6">
        <v>850</v>
      </c>
    </row>
    <row r="2448" spans="1:6" x14ac:dyDescent="0.25">
      <c r="A2448" t="s">
        <v>8</v>
      </c>
      <c r="B2448" s="4">
        <v>36461</v>
      </c>
      <c r="C2448" s="5">
        <f t="shared" si="62"/>
        <v>1999</v>
      </c>
      <c r="D2448" s="5">
        <f t="shared" si="63"/>
        <v>10</v>
      </c>
      <c r="E2448" s="4" t="s">
        <v>4</v>
      </c>
      <c r="F2448" s="6">
        <v>0</v>
      </c>
    </row>
    <row r="2449" spans="1:6" x14ac:dyDescent="0.25">
      <c r="A2449" t="s">
        <v>8</v>
      </c>
      <c r="B2449" s="4">
        <v>36461</v>
      </c>
      <c r="C2449" s="5">
        <f t="shared" si="62"/>
        <v>1999</v>
      </c>
      <c r="D2449" s="5">
        <f t="shared" si="63"/>
        <v>10</v>
      </c>
      <c r="E2449" s="4" t="s">
        <v>37</v>
      </c>
      <c r="F2449" s="6">
        <v>1600</v>
      </c>
    </row>
    <row r="2450" spans="1:6" x14ac:dyDescent="0.25">
      <c r="A2450" t="s">
        <v>8</v>
      </c>
      <c r="B2450" s="4">
        <v>36462</v>
      </c>
      <c r="C2450" s="5">
        <f t="shared" si="62"/>
        <v>1999</v>
      </c>
      <c r="D2450" s="5">
        <f t="shared" si="63"/>
        <v>10</v>
      </c>
      <c r="E2450" s="4" t="s">
        <v>38</v>
      </c>
      <c r="F2450" s="6">
        <v>5200</v>
      </c>
    </row>
    <row r="2451" spans="1:6" x14ac:dyDescent="0.25">
      <c r="A2451" t="s">
        <v>8</v>
      </c>
      <c r="B2451" s="4">
        <v>36462</v>
      </c>
      <c r="C2451" s="5">
        <f t="shared" si="62"/>
        <v>1999</v>
      </c>
      <c r="D2451" s="5">
        <f t="shared" si="63"/>
        <v>10</v>
      </c>
      <c r="E2451" s="4" t="s">
        <v>4</v>
      </c>
      <c r="F2451" s="6">
        <v>0</v>
      </c>
    </row>
    <row r="2452" spans="1:6" x14ac:dyDescent="0.25">
      <c r="A2452" t="s">
        <v>8</v>
      </c>
      <c r="B2452" s="4">
        <v>36462</v>
      </c>
      <c r="C2452" s="5">
        <f t="shared" si="62"/>
        <v>1999</v>
      </c>
      <c r="D2452" s="5">
        <f t="shared" si="63"/>
        <v>10</v>
      </c>
      <c r="E2452" s="4" t="s">
        <v>37</v>
      </c>
      <c r="F2452" s="6">
        <v>8500</v>
      </c>
    </row>
    <row r="2453" spans="1:6" x14ac:dyDescent="0.25">
      <c r="A2453" t="s">
        <v>16</v>
      </c>
      <c r="B2453" s="4">
        <v>36467</v>
      </c>
      <c r="C2453" s="5">
        <f t="shared" si="62"/>
        <v>1999</v>
      </c>
      <c r="D2453" s="5">
        <f t="shared" si="63"/>
        <v>11</v>
      </c>
      <c r="E2453" s="4" t="s">
        <v>38</v>
      </c>
      <c r="F2453" s="6">
        <v>19600</v>
      </c>
    </row>
    <row r="2454" spans="1:6" x14ac:dyDescent="0.25">
      <c r="A2454" t="s">
        <v>13</v>
      </c>
      <c r="B2454" s="4">
        <v>36467</v>
      </c>
      <c r="C2454" s="5">
        <f t="shared" si="62"/>
        <v>1999</v>
      </c>
      <c r="D2454" s="5">
        <f t="shared" si="63"/>
        <v>11</v>
      </c>
      <c r="E2454" s="4" t="s">
        <v>38</v>
      </c>
      <c r="F2454" s="6">
        <v>4010</v>
      </c>
    </row>
    <row r="2455" spans="1:6" x14ac:dyDescent="0.25">
      <c r="A2455" t="s">
        <v>16</v>
      </c>
      <c r="B2455" s="4">
        <v>36467</v>
      </c>
      <c r="C2455" s="5">
        <f t="shared" si="62"/>
        <v>1999</v>
      </c>
      <c r="D2455" s="5">
        <f t="shared" si="63"/>
        <v>11</v>
      </c>
      <c r="E2455" s="4" t="s">
        <v>4</v>
      </c>
      <c r="F2455" s="6">
        <v>0</v>
      </c>
    </row>
    <row r="2456" spans="1:6" x14ac:dyDescent="0.25">
      <c r="A2456" t="s">
        <v>13</v>
      </c>
      <c r="B2456" s="4">
        <v>36467</v>
      </c>
      <c r="C2456" s="5">
        <f t="shared" si="62"/>
        <v>1999</v>
      </c>
      <c r="D2456" s="5">
        <f t="shared" si="63"/>
        <v>11</v>
      </c>
      <c r="E2456" s="4" t="s">
        <v>4</v>
      </c>
      <c r="F2456" s="6">
        <v>100</v>
      </c>
    </row>
    <row r="2457" spans="1:6" x14ac:dyDescent="0.25">
      <c r="A2457" t="s">
        <v>16</v>
      </c>
      <c r="B2457" s="4">
        <v>36467</v>
      </c>
      <c r="C2457" s="5">
        <f t="shared" si="62"/>
        <v>1999</v>
      </c>
      <c r="D2457" s="5">
        <f t="shared" si="63"/>
        <v>11</v>
      </c>
      <c r="E2457" s="4" t="s">
        <v>37</v>
      </c>
      <c r="F2457" s="6">
        <v>28300</v>
      </c>
    </row>
    <row r="2458" spans="1:6" x14ac:dyDescent="0.25">
      <c r="A2458" t="s">
        <v>13</v>
      </c>
      <c r="B2458" s="4">
        <v>36467</v>
      </c>
      <c r="C2458" s="5">
        <f t="shared" si="62"/>
        <v>1999</v>
      </c>
      <c r="D2458" s="5">
        <f t="shared" si="63"/>
        <v>11</v>
      </c>
      <c r="E2458" s="4" t="s">
        <v>37</v>
      </c>
      <c r="F2458" s="6">
        <v>8180</v>
      </c>
    </row>
    <row r="2459" spans="1:6" x14ac:dyDescent="0.25">
      <c r="A2459" t="s">
        <v>13</v>
      </c>
      <c r="B2459" s="4">
        <v>36468</v>
      </c>
      <c r="C2459" s="5">
        <f t="shared" si="62"/>
        <v>1999</v>
      </c>
      <c r="D2459" s="5">
        <f t="shared" si="63"/>
        <v>11</v>
      </c>
      <c r="E2459" s="4" t="s">
        <v>38</v>
      </c>
      <c r="F2459" s="6">
        <v>6600</v>
      </c>
    </row>
    <row r="2460" spans="1:6" x14ac:dyDescent="0.25">
      <c r="A2460" t="s">
        <v>13</v>
      </c>
      <c r="B2460" s="4">
        <v>36468</v>
      </c>
      <c r="C2460" s="5">
        <f t="shared" si="62"/>
        <v>1999</v>
      </c>
      <c r="D2460" s="5">
        <f t="shared" si="63"/>
        <v>11</v>
      </c>
      <c r="E2460" s="4" t="s">
        <v>4</v>
      </c>
      <c r="F2460" s="6">
        <v>0</v>
      </c>
    </row>
    <row r="2461" spans="1:6" x14ac:dyDescent="0.25">
      <c r="A2461" t="s">
        <v>13</v>
      </c>
      <c r="B2461" s="4">
        <v>36468</v>
      </c>
      <c r="C2461" s="5">
        <f t="shared" si="62"/>
        <v>1999</v>
      </c>
      <c r="D2461" s="5">
        <f t="shared" si="63"/>
        <v>11</v>
      </c>
      <c r="E2461" s="4" t="s">
        <v>37</v>
      </c>
      <c r="F2461" s="6">
        <v>4150</v>
      </c>
    </row>
    <row r="2462" spans="1:6" x14ac:dyDescent="0.25">
      <c r="A2462" t="s">
        <v>8</v>
      </c>
      <c r="B2462" s="4">
        <v>36473</v>
      </c>
      <c r="C2462" s="5">
        <f t="shared" si="62"/>
        <v>1999</v>
      </c>
      <c r="D2462" s="5">
        <f t="shared" si="63"/>
        <v>11</v>
      </c>
      <c r="E2462" s="4" t="s">
        <v>38</v>
      </c>
      <c r="F2462" s="6">
        <v>1500</v>
      </c>
    </row>
    <row r="2463" spans="1:6" x14ac:dyDescent="0.25">
      <c r="A2463" t="s">
        <v>8</v>
      </c>
      <c r="B2463" s="4">
        <v>36473</v>
      </c>
      <c r="C2463" s="5">
        <f t="shared" si="62"/>
        <v>1999</v>
      </c>
      <c r="D2463" s="5">
        <f t="shared" si="63"/>
        <v>11</v>
      </c>
      <c r="E2463" s="4" t="s">
        <v>4</v>
      </c>
      <c r="F2463" s="6">
        <v>0</v>
      </c>
    </row>
    <row r="2464" spans="1:6" x14ac:dyDescent="0.25">
      <c r="A2464" t="s">
        <v>8</v>
      </c>
      <c r="B2464" s="4">
        <v>36473</v>
      </c>
      <c r="C2464" s="5">
        <f t="shared" si="62"/>
        <v>1999</v>
      </c>
      <c r="D2464" s="5">
        <f t="shared" si="63"/>
        <v>11</v>
      </c>
      <c r="E2464" s="4" t="s">
        <v>37</v>
      </c>
      <c r="F2464" s="6">
        <v>3800</v>
      </c>
    </row>
    <row r="2465" spans="1:6" x14ac:dyDescent="0.25">
      <c r="A2465" t="s">
        <v>15</v>
      </c>
      <c r="B2465" s="4">
        <v>36474</v>
      </c>
      <c r="C2465" s="5">
        <f t="shared" si="62"/>
        <v>1999</v>
      </c>
      <c r="D2465" s="5">
        <f t="shared" si="63"/>
        <v>11</v>
      </c>
      <c r="E2465" s="4" t="s">
        <v>38</v>
      </c>
      <c r="F2465" s="6">
        <v>3600</v>
      </c>
    </row>
    <row r="2466" spans="1:6" x14ac:dyDescent="0.25">
      <c r="A2466" t="s">
        <v>15</v>
      </c>
      <c r="B2466" s="4">
        <v>36474</v>
      </c>
      <c r="C2466" s="5">
        <f t="shared" si="62"/>
        <v>1999</v>
      </c>
      <c r="D2466" s="5">
        <f t="shared" si="63"/>
        <v>11</v>
      </c>
      <c r="E2466" s="4" t="s">
        <v>4</v>
      </c>
      <c r="F2466" s="6">
        <v>0</v>
      </c>
    </row>
    <row r="2467" spans="1:6" x14ac:dyDescent="0.25">
      <c r="A2467" t="s">
        <v>15</v>
      </c>
      <c r="B2467" s="4">
        <v>36474</v>
      </c>
      <c r="C2467" s="5">
        <f t="shared" si="62"/>
        <v>1999</v>
      </c>
      <c r="D2467" s="5">
        <f t="shared" si="63"/>
        <v>11</v>
      </c>
      <c r="E2467" s="4" t="s">
        <v>37</v>
      </c>
      <c r="F2467" s="6">
        <v>8550</v>
      </c>
    </row>
    <row r="2468" spans="1:6" x14ac:dyDescent="0.25">
      <c r="A2468" t="s">
        <v>20</v>
      </c>
      <c r="B2468" s="4">
        <v>36476</v>
      </c>
      <c r="C2468" s="5">
        <f t="shared" si="62"/>
        <v>1999</v>
      </c>
      <c r="D2468" s="5">
        <f t="shared" si="63"/>
        <v>11</v>
      </c>
      <c r="E2468" s="4" t="s">
        <v>38</v>
      </c>
      <c r="F2468" s="6">
        <v>0</v>
      </c>
    </row>
    <row r="2469" spans="1:6" x14ac:dyDescent="0.25">
      <c r="A2469" t="s">
        <v>20</v>
      </c>
      <c r="B2469" s="4">
        <v>36476</v>
      </c>
      <c r="C2469" s="5">
        <f t="shared" si="62"/>
        <v>1999</v>
      </c>
      <c r="D2469" s="5">
        <f t="shared" si="63"/>
        <v>11</v>
      </c>
      <c r="E2469" s="4" t="s">
        <v>4</v>
      </c>
      <c r="F2469" s="6">
        <v>40</v>
      </c>
    </row>
    <row r="2470" spans="1:6" x14ac:dyDescent="0.25">
      <c r="A2470" t="s">
        <v>20</v>
      </c>
      <c r="B2470" s="4">
        <v>36476</v>
      </c>
      <c r="C2470" s="5">
        <f t="shared" si="62"/>
        <v>1999</v>
      </c>
      <c r="D2470" s="5">
        <f t="shared" si="63"/>
        <v>11</v>
      </c>
      <c r="E2470" s="4" t="s">
        <v>37</v>
      </c>
      <c r="F2470" s="6">
        <v>150</v>
      </c>
    </row>
    <row r="2471" spans="1:6" x14ac:dyDescent="0.25">
      <c r="A2471" t="s">
        <v>20</v>
      </c>
      <c r="B2471" s="4">
        <v>36479</v>
      </c>
      <c r="C2471" s="5">
        <f t="shared" si="62"/>
        <v>1999</v>
      </c>
      <c r="D2471" s="5">
        <f t="shared" si="63"/>
        <v>11</v>
      </c>
      <c r="E2471" s="4" t="s">
        <v>38</v>
      </c>
      <c r="F2471" s="6">
        <v>250</v>
      </c>
    </row>
    <row r="2472" spans="1:6" x14ac:dyDescent="0.25">
      <c r="A2472" t="s">
        <v>20</v>
      </c>
      <c r="B2472" s="4">
        <v>36479</v>
      </c>
      <c r="C2472" s="5">
        <f t="shared" si="62"/>
        <v>1999</v>
      </c>
      <c r="D2472" s="5">
        <f t="shared" si="63"/>
        <v>11</v>
      </c>
      <c r="E2472" s="4" t="s">
        <v>4</v>
      </c>
      <c r="F2472" s="6">
        <v>20</v>
      </c>
    </row>
    <row r="2473" spans="1:6" x14ac:dyDescent="0.25">
      <c r="A2473" t="s">
        <v>20</v>
      </c>
      <c r="B2473" s="4">
        <v>36479</v>
      </c>
      <c r="C2473" s="5">
        <f t="shared" si="62"/>
        <v>1999</v>
      </c>
      <c r="D2473" s="5">
        <f t="shared" si="63"/>
        <v>11</v>
      </c>
      <c r="E2473" s="4" t="s">
        <v>37</v>
      </c>
      <c r="F2473" s="6">
        <v>200</v>
      </c>
    </row>
    <row r="2474" spans="1:6" x14ac:dyDescent="0.25">
      <c r="A2474" t="s">
        <v>20</v>
      </c>
      <c r="B2474" s="4">
        <v>36480</v>
      </c>
      <c r="C2474" s="5">
        <f t="shared" si="62"/>
        <v>1999</v>
      </c>
      <c r="D2474" s="5">
        <f t="shared" si="63"/>
        <v>11</v>
      </c>
      <c r="E2474" s="4" t="s">
        <v>38</v>
      </c>
      <c r="F2474" s="6">
        <v>700</v>
      </c>
    </row>
    <row r="2475" spans="1:6" x14ac:dyDescent="0.25">
      <c r="A2475" t="s">
        <v>20</v>
      </c>
      <c r="B2475" s="4">
        <v>36480</v>
      </c>
      <c r="C2475" s="5">
        <f t="shared" si="62"/>
        <v>1999</v>
      </c>
      <c r="D2475" s="5">
        <f t="shared" si="63"/>
        <v>11</v>
      </c>
      <c r="E2475" s="4" t="s">
        <v>4</v>
      </c>
      <c r="F2475" s="6">
        <v>350</v>
      </c>
    </row>
    <row r="2476" spans="1:6" x14ac:dyDescent="0.25">
      <c r="A2476" t="s">
        <v>20</v>
      </c>
      <c r="B2476" s="4">
        <v>36480</v>
      </c>
      <c r="C2476" s="5">
        <f t="shared" si="62"/>
        <v>1999</v>
      </c>
      <c r="D2476" s="5">
        <f t="shared" si="63"/>
        <v>11</v>
      </c>
      <c r="E2476" s="4" t="s">
        <v>37</v>
      </c>
      <c r="F2476" s="6">
        <v>11300</v>
      </c>
    </row>
    <row r="2477" spans="1:6" x14ac:dyDescent="0.25">
      <c r="A2477" t="s">
        <v>20</v>
      </c>
      <c r="B2477" s="4">
        <v>36481</v>
      </c>
      <c r="C2477" s="5">
        <f t="shared" si="62"/>
        <v>1999</v>
      </c>
      <c r="D2477" s="5">
        <f t="shared" si="63"/>
        <v>11</v>
      </c>
      <c r="E2477" s="4" t="s">
        <v>38</v>
      </c>
      <c r="F2477" s="6">
        <v>1860</v>
      </c>
    </row>
    <row r="2478" spans="1:6" x14ac:dyDescent="0.25">
      <c r="A2478" t="s">
        <v>20</v>
      </c>
      <c r="B2478" s="4">
        <v>36481</v>
      </c>
      <c r="C2478" s="5">
        <f t="shared" si="62"/>
        <v>1999</v>
      </c>
      <c r="D2478" s="5">
        <f t="shared" si="63"/>
        <v>11</v>
      </c>
      <c r="E2478" s="4" t="s">
        <v>4</v>
      </c>
      <c r="F2478" s="6">
        <v>750</v>
      </c>
    </row>
    <row r="2479" spans="1:6" x14ac:dyDescent="0.25">
      <c r="A2479" t="s">
        <v>20</v>
      </c>
      <c r="B2479" s="4">
        <v>36481</v>
      </c>
      <c r="C2479" s="5">
        <f t="shared" si="62"/>
        <v>1999</v>
      </c>
      <c r="D2479" s="5">
        <f t="shared" si="63"/>
        <v>11</v>
      </c>
      <c r="E2479" s="4" t="s">
        <v>37</v>
      </c>
      <c r="F2479" s="6">
        <v>8700</v>
      </c>
    </row>
    <row r="2480" spans="1:6" x14ac:dyDescent="0.25">
      <c r="A2480" t="s">
        <v>5</v>
      </c>
      <c r="B2480" s="4">
        <v>36494</v>
      </c>
      <c r="C2480" s="5">
        <f t="shared" si="62"/>
        <v>1999</v>
      </c>
      <c r="D2480" s="5">
        <f t="shared" si="63"/>
        <v>11</v>
      </c>
      <c r="E2480" s="4" t="s">
        <v>38</v>
      </c>
      <c r="F2480" s="6">
        <v>4960</v>
      </c>
    </row>
    <row r="2481" spans="1:6" x14ac:dyDescent="0.25">
      <c r="A2481" t="s">
        <v>5</v>
      </c>
      <c r="B2481" s="4">
        <v>36494</v>
      </c>
      <c r="C2481" s="5">
        <f t="shared" si="62"/>
        <v>1999</v>
      </c>
      <c r="D2481" s="5">
        <f t="shared" si="63"/>
        <v>11</v>
      </c>
      <c r="E2481" s="4" t="s">
        <v>4</v>
      </c>
      <c r="F2481" s="6">
        <v>0</v>
      </c>
    </row>
    <row r="2482" spans="1:6" x14ac:dyDescent="0.25">
      <c r="A2482" t="s">
        <v>5</v>
      </c>
      <c r="B2482" s="4">
        <v>36494</v>
      </c>
      <c r="C2482" s="5">
        <f t="shared" si="62"/>
        <v>1999</v>
      </c>
      <c r="D2482" s="5">
        <f t="shared" si="63"/>
        <v>11</v>
      </c>
      <c r="E2482" s="4" t="s">
        <v>37</v>
      </c>
      <c r="F2482" s="6">
        <v>8100</v>
      </c>
    </row>
    <row r="2483" spans="1:6" x14ac:dyDescent="0.25">
      <c r="A2483" t="s">
        <v>16</v>
      </c>
      <c r="B2483" s="4">
        <v>36495</v>
      </c>
      <c r="C2483" s="5">
        <f t="shared" si="62"/>
        <v>1999</v>
      </c>
      <c r="D2483" s="5">
        <f t="shared" si="63"/>
        <v>12</v>
      </c>
      <c r="E2483" s="4" t="s">
        <v>38</v>
      </c>
      <c r="F2483" s="6">
        <v>4315</v>
      </c>
    </row>
    <row r="2484" spans="1:6" x14ac:dyDescent="0.25">
      <c r="A2484" t="s">
        <v>16</v>
      </c>
      <c r="B2484" s="4">
        <v>36495</v>
      </c>
      <c r="C2484" s="5">
        <f t="shared" si="62"/>
        <v>1999</v>
      </c>
      <c r="D2484" s="5">
        <f t="shared" si="63"/>
        <v>12</v>
      </c>
      <c r="E2484" s="4" t="s">
        <v>4</v>
      </c>
      <c r="F2484" s="6">
        <v>0</v>
      </c>
    </row>
    <row r="2485" spans="1:6" x14ac:dyDescent="0.25">
      <c r="A2485" t="s">
        <v>16</v>
      </c>
      <c r="B2485" s="4">
        <v>36495</v>
      </c>
      <c r="C2485" s="5">
        <f t="shared" si="62"/>
        <v>1999</v>
      </c>
      <c r="D2485" s="5">
        <f t="shared" si="63"/>
        <v>12</v>
      </c>
      <c r="E2485" s="4" t="s">
        <v>37</v>
      </c>
      <c r="F2485" s="6">
        <v>33200</v>
      </c>
    </row>
    <row r="2486" spans="1:6" x14ac:dyDescent="0.25">
      <c r="A2486" t="s">
        <v>8</v>
      </c>
      <c r="B2486" s="4">
        <v>36605</v>
      </c>
      <c r="C2486" s="5">
        <f t="shared" si="62"/>
        <v>2000</v>
      </c>
      <c r="D2486" s="5">
        <f t="shared" si="63"/>
        <v>3</v>
      </c>
      <c r="E2486" s="4" t="s">
        <v>38</v>
      </c>
      <c r="F2486" s="6">
        <v>1300</v>
      </c>
    </row>
    <row r="2487" spans="1:6" x14ac:dyDescent="0.25">
      <c r="A2487" t="s">
        <v>8</v>
      </c>
      <c r="B2487" s="4">
        <v>36605</v>
      </c>
      <c r="C2487" s="5">
        <f t="shared" si="62"/>
        <v>2000</v>
      </c>
      <c r="D2487" s="5">
        <f t="shared" si="63"/>
        <v>3</v>
      </c>
      <c r="E2487" s="4" t="s">
        <v>4</v>
      </c>
      <c r="F2487" s="6">
        <v>100</v>
      </c>
    </row>
    <row r="2488" spans="1:6" x14ac:dyDescent="0.25">
      <c r="A2488" t="s">
        <v>8</v>
      </c>
      <c r="B2488" s="4">
        <v>36605</v>
      </c>
      <c r="C2488" s="5">
        <f t="shared" si="62"/>
        <v>2000</v>
      </c>
      <c r="D2488" s="5">
        <f t="shared" si="63"/>
        <v>3</v>
      </c>
      <c r="E2488" s="4" t="s">
        <v>37</v>
      </c>
      <c r="F2488" s="6">
        <v>4100</v>
      </c>
    </row>
    <row r="2489" spans="1:6" x14ac:dyDescent="0.25">
      <c r="A2489" t="s">
        <v>8</v>
      </c>
      <c r="B2489" s="4">
        <v>36606</v>
      </c>
      <c r="C2489" s="5">
        <f t="shared" si="62"/>
        <v>2000</v>
      </c>
      <c r="D2489" s="5">
        <f t="shared" si="63"/>
        <v>3</v>
      </c>
      <c r="E2489" s="4" t="s">
        <v>38</v>
      </c>
      <c r="F2489" s="6">
        <v>3250</v>
      </c>
    </row>
    <row r="2490" spans="1:6" x14ac:dyDescent="0.25">
      <c r="A2490" t="s">
        <v>8</v>
      </c>
      <c r="B2490" s="4">
        <v>36606</v>
      </c>
      <c r="C2490" s="5">
        <f t="shared" si="62"/>
        <v>2000</v>
      </c>
      <c r="D2490" s="5">
        <f t="shared" si="63"/>
        <v>3</v>
      </c>
      <c r="E2490" s="4" t="s">
        <v>4</v>
      </c>
      <c r="F2490" s="6">
        <v>50</v>
      </c>
    </row>
    <row r="2491" spans="1:6" x14ac:dyDescent="0.25">
      <c r="A2491" t="s">
        <v>8</v>
      </c>
      <c r="B2491" s="4">
        <v>36606</v>
      </c>
      <c r="C2491" s="5">
        <f t="shared" si="62"/>
        <v>2000</v>
      </c>
      <c r="D2491" s="5">
        <f t="shared" si="63"/>
        <v>3</v>
      </c>
      <c r="E2491" s="4" t="s">
        <v>37</v>
      </c>
      <c r="F2491" s="6">
        <v>12400</v>
      </c>
    </row>
    <row r="2492" spans="1:6" x14ac:dyDescent="0.25">
      <c r="A2492" t="s">
        <v>8</v>
      </c>
      <c r="B2492" s="4">
        <v>36607</v>
      </c>
      <c r="C2492" s="5">
        <f t="shared" si="62"/>
        <v>2000</v>
      </c>
      <c r="D2492" s="5">
        <f t="shared" si="63"/>
        <v>3</v>
      </c>
      <c r="E2492" s="4" t="s">
        <v>38</v>
      </c>
      <c r="F2492" s="6">
        <f>4700+600</f>
        <v>5300</v>
      </c>
    </row>
    <row r="2493" spans="1:6" x14ac:dyDescent="0.25">
      <c r="A2493" t="s">
        <v>8</v>
      </c>
      <c r="B2493" s="4">
        <v>36607</v>
      </c>
      <c r="C2493" s="5">
        <f t="shared" si="62"/>
        <v>2000</v>
      </c>
      <c r="D2493" s="5">
        <f t="shared" si="63"/>
        <v>3</v>
      </c>
      <c r="E2493" s="4" t="s">
        <v>4</v>
      </c>
      <c r="F2493" s="6">
        <v>150</v>
      </c>
    </row>
    <row r="2494" spans="1:6" x14ac:dyDescent="0.25">
      <c r="A2494" t="s">
        <v>8</v>
      </c>
      <c r="B2494" s="4">
        <v>36607</v>
      </c>
      <c r="C2494" s="5">
        <f t="shared" si="62"/>
        <v>2000</v>
      </c>
      <c r="D2494" s="5">
        <f t="shared" si="63"/>
        <v>3</v>
      </c>
      <c r="E2494" s="4" t="s">
        <v>37</v>
      </c>
      <c r="F2494" s="6">
        <v>1100</v>
      </c>
    </row>
    <row r="2495" spans="1:6" x14ac:dyDescent="0.25">
      <c r="A2495" t="s">
        <v>8</v>
      </c>
      <c r="B2495" s="4">
        <v>36609</v>
      </c>
      <c r="C2495" s="5">
        <f t="shared" si="62"/>
        <v>2000</v>
      </c>
      <c r="D2495" s="5">
        <f t="shared" si="63"/>
        <v>3</v>
      </c>
      <c r="E2495" s="4" t="s">
        <v>38</v>
      </c>
      <c r="F2495" s="6">
        <v>500</v>
      </c>
    </row>
    <row r="2496" spans="1:6" x14ac:dyDescent="0.25">
      <c r="A2496" t="s">
        <v>8</v>
      </c>
      <c r="B2496" s="4">
        <v>36609</v>
      </c>
      <c r="C2496" s="5">
        <f t="shared" si="62"/>
        <v>2000</v>
      </c>
      <c r="D2496" s="5">
        <f t="shared" si="63"/>
        <v>3</v>
      </c>
      <c r="E2496" s="4" t="s">
        <v>4</v>
      </c>
      <c r="F2496" s="6">
        <v>50</v>
      </c>
    </row>
    <row r="2497" spans="1:6" x14ac:dyDescent="0.25">
      <c r="A2497" t="s">
        <v>8</v>
      </c>
      <c r="B2497" s="4">
        <v>36609</v>
      </c>
      <c r="C2497" s="5">
        <f t="shared" si="62"/>
        <v>2000</v>
      </c>
      <c r="D2497" s="5">
        <f t="shared" si="63"/>
        <v>3</v>
      </c>
      <c r="E2497" s="4" t="s">
        <v>37</v>
      </c>
      <c r="F2497" s="6">
        <v>2000</v>
      </c>
    </row>
    <row r="2498" spans="1:6" x14ac:dyDescent="0.25">
      <c r="A2498" t="s">
        <v>8</v>
      </c>
      <c r="B2498" s="4">
        <v>36614</v>
      </c>
      <c r="C2498" s="5">
        <f t="shared" si="62"/>
        <v>2000</v>
      </c>
      <c r="D2498" s="5">
        <f t="shared" si="63"/>
        <v>3</v>
      </c>
      <c r="E2498" s="4" t="s">
        <v>38</v>
      </c>
      <c r="F2498" s="6">
        <v>1300</v>
      </c>
    </row>
    <row r="2499" spans="1:6" x14ac:dyDescent="0.25">
      <c r="A2499" t="s">
        <v>8</v>
      </c>
      <c r="B2499" s="4">
        <v>36614</v>
      </c>
      <c r="C2499" s="5">
        <f t="shared" ref="C2499:C2562" si="64">YEAR(B2499)</f>
        <v>2000</v>
      </c>
      <c r="D2499" s="5">
        <f t="shared" ref="D2499:D2562" si="65">MONTH(B2499)</f>
        <v>3</v>
      </c>
      <c r="E2499" s="4" t="s">
        <v>4</v>
      </c>
      <c r="F2499" s="6">
        <v>50</v>
      </c>
    </row>
    <row r="2500" spans="1:6" x14ac:dyDescent="0.25">
      <c r="A2500" t="s">
        <v>8</v>
      </c>
      <c r="B2500" s="4">
        <v>36614</v>
      </c>
      <c r="C2500" s="5">
        <f t="shared" si="64"/>
        <v>2000</v>
      </c>
      <c r="D2500" s="5">
        <f t="shared" si="65"/>
        <v>3</v>
      </c>
      <c r="E2500" s="4" t="s">
        <v>37</v>
      </c>
      <c r="F2500" s="6">
        <v>1800</v>
      </c>
    </row>
    <row r="2501" spans="1:6" x14ac:dyDescent="0.25">
      <c r="A2501" t="s">
        <v>8</v>
      </c>
      <c r="B2501" s="4">
        <v>36615</v>
      </c>
      <c r="C2501" s="5">
        <f t="shared" si="64"/>
        <v>2000</v>
      </c>
      <c r="D2501" s="5">
        <f t="shared" si="65"/>
        <v>3</v>
      </c>
      <c r="E2501" s="4" t="s">
        <v>38</v>
      </c>
      <c r="F2501" s="6">
        <v>2550</v>
      </c>
    </row>
    <row r="2502" spans="1:6" x14ac:dyDescent="0.25">
      <c r="A2502" t="s">
        <v>8</v>
      </c>
      <c r="B2502" s="4">
        <v>36615</v>
      </c>
      <c r="C2502" s="5">
        <f t="shared" si="64"/>
        <v>2000</v>
      </c>
      <c r="D2502" s="5">
        <f t="shared" si="65"/>
        <v>3</v>
      </c>
      <c r="E2502" s="4" t="s">
        <v>4</v>
      </c>
      <c r="F2502" s="6">
        <v>100</v>
      </c>
    </row>
    <row r="2503" spans="1:6" x14ac:dyDescent="0.25">
      <c r="A2503" t="s">
        <v>8</v>
      </c>
      <c r="B2503" s="4">
        <v>36615</v>
      </c>
      <c r="C2503" s="5">
        <f t="shared" si="64"/>
        <v>2000</v>
      </c>
      <c r="D2503" s="5">
        <f t="shared" si="65"/>
        <v>3</v>
      </c>
      <c r="E2503" s="4" t="s">
        <v>37</v>
      </c>
      <c r="F2503" s="6">
        <v>1300</v>
      </c>
    </row>
    <row r="2504" spans="1:6" x14ac:dyDescent="0.25">
      <c r="A2504" t="s">
        <v>8</v>
      </c>
      <c r="B2504" s="4">
        <v>36617</v>
      </c>
      <c r="C2504" s="5">
        <f t="shared" si="64"/>
        <v>2000</v>
      </c>
      <c r="D2504" s="5">
        <f t="shared" si="65"/>
        <v>4</v>
      </c>
      <c r="E2504" s="4" t="s">
        <v>38</v>
      </c>
      <c r="F2504" s="6">
        <v>200</v>
      </c>
    </row>
    <row r="2505" spans="1:6" x14ac:dyDescent="0.25">
      <c r="A2505" t="s">
        <v>8</v>
      </c>
      <c r="B2505" s="4">
        <v>36617</v>
      </c>
      <c r="C2505" s="5">
        <f t="shared" si="64"/>
        <v>2000</v>
      </c>
      <c r="D2505" s="5">
        <f t="shared" si="65"/>
        <v>4</v>
      </c>
      <c r="E2505" s="4" t="s">
        <v>4</v>
      </c>
      <c r="F2505" s="6">
        <v>30</v>
      </c>
    </row>
    <row r="2506" spans="1:6" x14ac:dyDescent="0.25">
      <c r="A2506" t="s">
        <v>8</v>
      </c>
      <c r="B2506" s="4">
        <v>36617</v>
      </c>
      <c r="C2506" s="5">
        <f t="shared" si="64"/>
        <v>2000</v>
      </c>
      <c r="D2506" s="5">
        <f t="shared" si="65"/>
        <v>4</v>
      </c>
      <c r="E2506" s="4" t="s">
        <v>37</v>
      </c>
      <c r="F2506" s="6">
        <v>2000</v>
      </c>
    </row>
    <row r="2507" spans="1:6" x14ac:dyDescent="0.25">
      <c r="A2507" t="s">
        <v>17</v>
      </c>
      <c r="B2507" s="4">
        <v>36628</v>
      </c>
      <c r="C2507" s="5">
        <f t="shared" si="64"/>
        <v>2000</v>
      </c>
      <c r="D2507" s="5">
        <f t="shared" si="65"/>
        <v>4</v>
      </c>
      <c r="E2507" s="4" t="s">
        <v>38</v>
      </c>
      <c r="F2507" s="6">
        <v>250</v>
      </c>
    </row>
    <row r="2508" spans="1:6" x14ac:dyDescent="0.25">
      <c r="A2508" t="s">
        <v>17</v>
      </c>
      <c r="B2508" s="4">
        <v>36628</v>
      </c>
      <c r="C2508" s="5">
        <f t="shared" si="64"/>
        <v>2000</v>
      </c>
      <c r="D2508" s="5">
        <f t="shared" si="65"/>
        <v>4</v>
      </c>
      <c r="E2508" s="4" t="s">
        <v>4</v>
      </c>
      <c r="F2508" s="6">
        <v>0</v>
      </c>
    </row>
    <row r="2509" spans="1:6" x14ac:dyDescent="0.25">
      <c r="A2509" t="s">
        <v>17</v>
      </c>
      <c r="B2509" s="4">
        <v>36628</v>
      </c>
      <c r="C2509" s="5">
        <f t="shared" si="64"/>
        <v>2000</v>
      </c>
      <c r="D2509" s="5">
        <f t="shared" si="65"/>
        <v>4</v>
      </c>
      <c r="E2509" s="4" t="s">
        <v>37</v>
      </c>
      <c r="F2509" s="6">
        <v>775</v>
      </c>
    </row>
    <row r="2510" spans="1:6" x14ac:dyDescent="0.25">
      <c r="A2510" s="7" t="s">
        <v>46</v>
      </c>
      <c r="B2510" s="4">
        <v>36629</v>
      </c>
      <c r="C2510" s="5">
        <f t="shared" si="64"/>
        <v>2000</v>
      </c>
      <c r="D2510" s="5">
        <f t="shared" si="65"/>
        <v>4</v>
      </c>
      <c r="E2510" s="4" t="s">
        <v>38</v>
      </c>
      <c r="F2510" s="6">
        <v>3300</v>
      </c>
    </row>
    <row r="2511" spans="1:6" x14ac:dyDescent="0.25">
      <c r="A2511" t="s">
        <v>8</v>
      </c>
      <c r="B2511" s="4">
        <v>36629</v>
      </c>
      <c r="C2511" s="5">
        <f t="shared" si="64"/>
        <v>2000</v>
      </c>
      <c r="D2511" s="5">
        <f t="shared" si="65"/>
        <v>4</v>
      </c>
      <c r="E2511" s="4" t="s">
        <v>38</v>
      </c>
      <c r="F2511" s="6">
        <v>5200</v>
      </c>
    </row>
    <row r="2512" spans="1:6" x14ac:dyDescent="0.25">
      <c r="A2512" s="7" t="s">
        <v>46</v>
      </c>
      <c r="B2512" s="4">
        <v>36629</v>
      </c>
      <c r="C2512" s="5">
        <f t="shared" si="64"/>
        <v>2000</v>
      </c>
      <c r="D2512" s="5">
        <f t="shared" si="65"/>
        <v>4</v>
      </c>
      <c r="E2512" s="4" t="s">
        <v>4</v>
      </c>
      <c r="F2512" s="6">
        <v>0</v>
      </c>
    </row>
    <row r="2513" spans="1:6" x14ac:dyDescent="0.25">
      <c r="A2513" t="s">
        <v>8</v>
      </c>
      <c r="B2513" s="4">
        <v>36629</v>
      </c>
      <c r="C2513" s="5">
        <f t="shared" si="64"/>
        <v>2000</v>
      </c>
      <c r="D2513" s="5">
        <f t="shared" si="65"/>
        <v>4</v>
      </c>
      <c r="E2513" s="4" t="s">
        <v>4</v>
      </c>
      <c r="F2513" s="6">
        <v>200</v>
      </c>
    </row>
    <row r="2514" spans="1:6" x14ac:dyDescent="0.25">
      <c r="A2514" s="7" t="s">
        <v>46</v>
      </c>
      <c r="B2514" s="4">
        <v>36629</v>
      </c>
      <c r="C2514" s="5">
        <f t="shared" si="64"/>
        <v>2000</v>
      </c>
      <c r="D2514" s="5">
        <f t="shared" si="65"/>
        <v>4</v>
      </c>
      <c r="E2514" s="4" t="s">
        <v>37</v>
      </c>
      <c r="F2514" s="6">
        <v>10</v>
      </c>
    </row>
    <row r="2515" spans="1:6" x14ac:dyDescent="0.25">
      <c r="A2515" t="s">
        <v>8</v>
      </c>
      <c r="B2515" s="4">
        <v>36629</v>
      </c>
      <c r="C2515" s="5">
        <f t="shared" si="64"/>
        <v>2000</v>
      </c>
      <c r="D2515" s="5">
        <f t="shared" si="65"/>
        <v>4</v>
      </c>
      <c r="E2515" s="4" t="s">
        <v>37</v>
      </c>
      <c r="F2515" s="6">
        <v>5000</v>
      </c>
    </row>
    <row r="2516" spans="1:6" x14ac:dyDescent="0.25">
      <c r="A2516" t="s">
        <v>8</v>
      </c>
      <c r="B2516" s="4">
        <v>36630</v>
      </c>
      <c r="C2516" s="5">
        <f t="shared" si="64"/>
        <v>2000</v>
      </c>
      <c r="D2516" s="5">
        <f t="shared" si="65"/>
        <v>4</v>
      </c>
      <c r="E2516" s="4" t="s">
        <v>38</v>
      </c>
      <c r="F2516" s="6">
        <v>50</v>
      </c>
    </row>
    <row r="2517" spans="1:6" x14ac:dyDescent="0.25">
      <c r="A2517" t="s">
        <v>8</v>
      </c>
      <c r="B2517" s="4">
        <v>36630</v>
      </c>
      <c r="C2517" s="5">
        <f t="shared" si="64"/>
        <v>2000</v>
      </c>
      <c r="D2517" s="5">
        <f t="shared" si="65"/>
        <v>4</v>
      </c>
      <c r="E2517" s="4" t="s">
        <v>4</v>
      </c>
      <c r="F2517" s="6">
        <v>0</v>
      </c>
    </row>
    <row r="2518" spans="1:6" x14ac:dyDescent="0.25">
      <c r="A2518" t="s">
        <v>8</v>
      </c>
      <c r="B2518" s="4">
        <v>36630</v>
      </c>
      <c r="C2518" s="5">
        <f t="shared" si="64"/>
        <v>2000</v>
      </c>
      <c r="D2518" s="5">
        <f t="shared" si="65"/>
        <v>4</v>
      </c>
      <c r="E2518" s="4" t="s">
        <v>37</v>
      </c>
      <c r="F2518" s="6">
        <v>100</v>
      </c>
    </row>
    <row r="2519" spans="1:6" x14ac:dyDescent="0.25">
      <c r="A2519" t="s">
        <v>8</v>
      </c>
      <c r="B2519" s="4">
        <v>36633</v>
      </c>
      <c r="C2519" s="5">
        <f t="shared" si="64"/>
        <v>2000</v>
      </c>
      <c r="D2519" s="5">
        <f t="shared" si="65"/>
        <v>4</v>
      </c>
      <c r="E2519" s="4" t="s">
        <v>38</v>
      </c>
      <c r="F2519" s="6">
        <v>500</v>
      </c>
    </row>
    <row r="2520" spans="1:6" x14ac:dyDescent="0.25">
      <c r="A2520" t="s">
        <v>8</v>
      </c>
      <c r="B2520" s="4">
        <v>36633</v>
      </c>
      <c r="C2520" s="5">
        <f t="shared" si="64"/>
        <v>2000</v>
      </c>
      <c r="D2520" s="5">
        <f t="shared" si="65"/>
        <v>4</v>
      </c>
      <c r="E2520" s="4" t="s">
        <v>4</v>
      </c>
      <c r="F2520" s="6">
        <v>50</v>
      </c>
    </row>
    <row r="2521" spans="1:6" x14ac:dyDescent="0.25">
      <c r="A2521" t="s">
        <v>8</v>
      </c>
      <c r="B2521" s="4">
        <v>36633</v>
      </c>
      <c r="C2521" s="5">
        <f t="shared" si="64"/>
        <v>2000</v>
      </c>
      <c r="D2521" s="5">
        <f t="shared" si="65"/>
        <v>4</v>
      </c>
      <c r="E2521" s="4" t="s">
        <v>37</v>
      </c>
      <c r="F2521" s="6">
        <v>2400</v>
      </c>
    </row>
    <row r="2522" spans="1:6" x14ac:dyDescent="0.25">
      <c r="A2522" t="s">
        <v>20</v>
      </c>
      <c r="B2522" s="4">
        <v>36640</v>
      </c>
      <c r="C2522" s="5">
        <f t="shared" si="64"/>
        <v>2000</v>
      </c>
      <c r="D2522" s="5">
        <f t="shared" si="65"/>
        <v>4</v>
      </c>
      <c r="E2522" s="4" t="s">
        <v>38</v>
      </c>
      <c r="F2522" s="6">
        <v>200</v>
      </c>
    </row>
    <row r="2523" spans="1:6" x14ac:dyDescent="0.25">
      <c r="A2523" t="s">
        <v>20</v>
      </c>
      <c r="B2523" s="4">
        <v>36640</v>
      </c>
      <c r="C2523" s="5">
        <f t="shared" si="64"/>
        <v>2000</v>
      </c>
      <c r="D2523" s="5">
        <f t="shared" si="65"/>
        <v>4</v>
      </c>
      <c r="E2523" s="4" t="s">
        <v>4</v>
      </c>
      <c r="F2523" s="6">
        <v>30</v>
      </c>
    </row>
    <row r="2524" spans="1:6" x14ac:dyDescent="0.25">
      <c r="A2524" t="s">
        <v>20</v>
      </c>
      <c r="B2524" s="4">
        <v>36640</v>
      </c>
      <c r="C2524" s="5">
        <f t="shared" si="64"/>
        <v>2000</v>
      </c>
      <c r="D2524" s="5">
        <f t="shared" si="65"/>
        <v>4</v>
      </c>
      <c r="E2524" s="4" t="s">
        <v>37</v>
      </c>
      <c r="F2524" s="6">
        <v>650</v>
      </c>
    </row>
    <row r="2525" spans="1:6" x14ac:dyDescent="0.25">
      <c r="A2525" t="s">
        <v>20</v>
      </c>
      <c r="B2525" s="4">
        <v>36641</v>
      </c>
      <c r="C2525" s="5">
        <f t="shared" si="64"/>
        <v>2000</v>
      </c>
      <c r="D2525" s="5">
        <f t="shared" si="65"/>
        <v>4</v>
      </c>
      <c r="E2525" s="4" t="s">
        <v>38</v>
      </c>
      <c r="F2525" s="6">
        <v>1100</v>
      </c>
    </row>
    <row r="2526" spans="1:6" x14ac:dyDescent="0.25">
      <c r="A2526" t="s">
        <v>20</v>
      </c>
      <c r="B2526" s="4">
        <v>36641</v>
      </c>
      <c r="C2526" s="5">
        <f t="shared" si="64"/>
        <v>2000</v>
      </c>
      <c r="D2526" s="5">
        <f t="shared" si="65"/>
        <v>4</v>
      </c>
      <c r="E2526" s="4" t="s">
        <v>4</v>
      </c>
      <c r="F2526" s="6">
        <v>100</v>
      </c>
    </row>
    <row r="2527" spans="1:6" x14ac:dyDescent="0.25">
      <c r="A2527" t="s">
        <v>20</v>
      </c>
      <c r="B2527" s="4">
        <v>36641</v>
      </c>
      <c r="C2527" s="5">
        <f t="shared" si="64"/>
        <v>2000</v>
      </c>
      <c r="D2527" s="5">
        <f t="shared" si="65"/>
        <v>4</v>
      </c>
      <c r="E2527" s="4" t="s">
        <v>37</v>
      </c>
      <c r="F2527" s="6">
        <f>1400+1300</f>
        <v>2700</v>
      </c>
    </row>
    <row r="2528" spans="1:6" x14ac:dyDescent="0.25">
      <c r="A2528" t="s">
        <v>20</v>
      </c>
      <c r="B2528" s="4">
        <v>36642</v>
      </c>
      <c r="C2528" s="5">
        <f t="shared" si="64"/>
        <v>2000</v>
      </c>
      <c r="D2528" s="5">
        <f t="shared" si="65"/>
        <v>4</v>
      </c>
      <c r="E2528" s="4" t="s">
        <v>38</v>
      </c>
      <c r="F2528" s="6">
        <f>9000+4500</f>
        <v>13500</v>
      </c>
    </row>
    <row r="2529" spans="1:6" x14ac:dyDescent="0.25">
      <c r="A2529" t="s">
        <v>20</v>
      </c>
      <c r="B2529" s="4">
        <v>36642</v>
      </c>
      <c r="C2529" s="5">
        <f t="shared" si="64"/>
        <v>2000</v>
      </c>
      <c r="D2529" s="5">
        <f t="shared" si="65"/>
        <v>4</v>
      </c>
      <c r="E2529" s="4" t="s">
        <v>4</v>
      </c>
      <c r="F2529" s="6">
        <v>10000</v>
      </c>
    </row>
    <row r="2530" spans="1:6" x14ac:dyDescent="0.25">
      <c r="A2530" t="s">
        <v>20</v>
      </c>
      <c r="B2530" s="4">
        <v>36642</v>
      </c>
      <c r="C2530" s="5">
        <f t="shared" si="64"/>
        <v>2000</v>
      </c>
      <c r="D2530" s="5">
        <f t="shared" si="65"/>
        <v>4</v>
      </c>
      <c r="E2530" s="4" t="s">
        <v>37</v>
      </c>
      <c r="F2530" s="6">
        <f>38500+14000</f>
        <v>52500</v>
      </c>
    </row>
    <row r="2531" spans="1:6" x14ac:dyDescent="0.25">
      <c r="A2531" t="s">
        <v>20</v>
      </c>
      <c r="B2531" s="4">
        <v>36647</v>
      </c>
      <c r="C2531" s="5">
        <f t="shared" si="64"/>
        <v>2000</v>
      </c>
      <c r="D2531" s="5">
        <f t="shared" si="65"/>
        <v>5</v>
      </c>
      <c r="E2531" s="4" t="s">
        <v>38</v>
      </c>
      <c r="F2531" s="6">
        <f>14100+2500</f>
        <v>16600</v>
      </c>
    </row>
    <row r="2532" spans="1:6" x14ac:dyDescent="0.25">
      <c r="A2532" t="s">
        <v>20</v>
      </c>
      <c r="B2532" s="4">
        <v>36647</v>
      </c>
      <c r="C2532" s="5">
        <f t="shared" si="64"/>
        <v>2000</v>
      </c>
      <c r="D2532" s="5">
        <f t="shared" si="65"/>
        <v>5</v>
      </c>
      <c r="E2532" s="4" t="s">
        <v>4</v>
      </c>
      <c r="F2532" s="6">
        <v>6200</v>
      </c>
    </row>
    <row r="2533" spans="1:6" x14ac:dyDescent="0.25">
      <c r="A2533" t="s">
        <v>20</v>
      </c>
      <c r="B2533" s="4">
        <v>36647</v>
      </c>
      <c r="C2533" s="5">
        <f t="shared" si="64"/>
        <v>2000</v>
      </c>
      <c r="D2533" s="5">
        <f t="shared" si="65"/>
        <v>5</v>
      </c>
      <c r="E2533" s="4" t="s">
        <v>37</v>
      </c>
      <c r="F2533" s="6">
        <f>37400+6500</f>
        <v>43900</v>
      </c>
    </row>
    <row r="2534" spans="1:6" x14ac:dyDescent="0.25">
      <c r="A2534" t="s">
        <v>20</v>
      </c>
      <c r="B2534" s="4">
        <v>36650</v>
      </c>
      <c r="C2534" s="5">
        <f t="shared" si="64"/>
        <v>2000</v>
      </c>
      <c r="D2534" s="5">
        <f t="shared" si="65"/>
        <v>5</v>
      </c>
      <c r="E2534" s="4" t="s">
        <v>38</v>
      </c>
      <c r="F2534" s="6">
        <f>2100+1200</f>
        <v>3300</v>
      </c>
    </row>
    <row r="2535" spans="1:6" x14ac:dyDescent="0.25">
      <c r="A2535" t="s">
        <v>20</v>
      </c>
      <c r="B2535" s="4">
        <v>36650</v>
      </c>
      <c r="C2535" s="5">
        <f t="shared" si="64"/>
        <v>2000</v>
      </c>
      <c r="D2535" s="5">
        <f t="shared" si="65"/>
        <v>5</v>
      </c>
      <c r="E2535" s="4" t="s">
        <v>4</v>
      </c>
      <c r="F2535" s="6">
        <v>2900</v>
      </c>
    </row>
    <row r="2536" spans="1:6" x14ac:dyDescent="0.25">
      <c r="A2536" t="s">
        <v>20</v>
      </c>
      <c r="B2536" s="4">
        <v>36650</v>
      </c>
      <c r="C2536" s="5">
        <f t="shared" si="64"/>
        <v>2000</v>
      </c>
      <c r="D2536" s="5">
        <f t="shared" si="65"/>
        <v>5</v>
      </c>
      <c r="E2536" s="4" t="s">
        <v>37</v>
      </c>
      <c r="F2536" s="6">
        <f>11800+2700</f>
        <v>14500</v>
      </c>
    </row>
    <row r="2537" spans="1:6" x14ac:dyDescent="0.25">
      <c r="A2537" t="s">
        <v>20</v>
      </c>
      <c r="B2537" s="4">
        <v>36655</v>
      </c>
      <c r="C2537" s="5">
        <f t="shared" si="64"/>
        <v>2000</v>
      </c>
      <c r="D2537" s="5">
        <f t="shared" si="65"/>
        <v>5</v>
      </c>
      <c r="E2537" s="4" t="s">
        <v>38</v>
      </c>
      <c r="F2537" s="6">
        <f>1200+700</f>
        <v>1900</v>
      </c>
    </row>
    <row r="2538" spans="1:6" x14ac:dyDescent="0.25">
      <c r="A2538" t="s">
        <v>20</v>
      </c>
      <c r="B2538" s="4">
        <v>36655</v>
      </c>
      <c r="C2538" s="5">
        <f t="shared" si="64"/>
        <v>2000</v>
      </c>
      <c r="D2538" s="5">
        <f t="shared" si="65"/>
        <v>5</v>
      </c>
      <c r="E2538" s="4" t="s">
        <v>4</v>
      </c>
      <c r="F2538" s="6">
        <v>2500</v>
      </c>
    </row>
    <row r="2539" spans="1:6" x14ac:dyDescent="0.25">
      <c r="A2539" t="s">
        <v>20</v>
      </c>
      <c r="B2539" s="4">
        <v>36655</v>
      </c>
      <c r="C2539" s="5">
        <f t="shared" si="64"/>
        <v>2000</v>
      </c>
      <c r="D2539" s="5">
        <f t="shared" si="65"/>
        <v>5</v>
      </c>
      <c r="E2539" s="4" t="s">
        <v>37</v>
      </c>
      <c r="F2539" s="6">
        <f>2800+1500</f>
        <v>4300</v>
      </c>
    </row>
    <row r="2540" spans="1:6" x14ac:dyDescent="0.25">
      <c r="A2540" t="s">
        <v>20</v>
      </c>
      <c r="B2540" s="4">
        <v>36657</v>
      </c>
      <c r="C2540" s="5">
        <f t="shared" si="64"/>
        <v>2000</v>
      </c>
      <c r="D2540" s="5">
        <f t="shared" si="65"/>
        <v>5</v>
      </c>
      <c r="E2540" s="4" t="s">
        <v>38</v>
      </c>
      <c r="F2540" s="6">
        <v>200</v>
      </c>
    </row>
    <row r="2541" spans="1:6" x14ac:dyDescent="0.25">
      <c r="A2541" t="s">
        <v>20</v>
      </c>
      <c r="B2541" s="4">
        <v>36657</v>
      </c>
      <c r="C2541" s="5">
        <f t="shared" si="64"/>
        <v>2000</v>
      </c>
      <c r="D2541" s="5">
        <f t="shared" si="65"/>
        <v>5</v>
      </c>
      <c r="E2541" s="4" t="s">
        <v>4</v>
      </c>
      <c r="F2541" s="6">
        <v>3550</v>
      </c>
    </row>
    <row r="2542" spans="1:6" x14ac:dyDescent="0.25">
      <c r="A2542" t="s">
        <v>20</v>
      </c>
      <c r="B2542" s="4">
        <v>36657</v>
      </c>
      <c r="C2542" s="5">
        <f t="shared" si="64"/>
        <v>2000</v>
      </c>
      <c r="D2542" s="5">
        <f t="shared" si="65"/>
        <v>5</v>
      </c>
      <c r="E2542" s="4" t="s">
        <v>37</v>
      </c>
      <c r="F2542" s="6">
        <f>3350+900</f>
        <v>4250</v>
      </c>
    </row>
    <row r="2543" spans="1:6" x14ac:dyDescent="0.25">
      <c r="A2543" t="s">
        <v>20</v>
      </c>
      <c r="B2543" s="4">
        <v>36661</v>
      </c>
      <c r="C2543" s="5">
        <f t="shared" si="64"/>
        <v>2000</v>
      </c>
      <c r="D2543" s="5">
        <f t="shared" si="65"/>
        <v>5</v>
      </c>
      <c r="E2543" s="4" t="s">
        <v>38</v>
      </c>
      <c r="F2543" s="6">
        <v>100</v>
      </c>
    </row>
    <row r="2544" spans="1:6" x14ac:dyDescent="0.25">
      <c r="A2544" t="s">
        <v>20</v>
      </c>
      <c r="B2544" s="4">
        <v>36661</v>
      </c>
      <c r="C2544" s="5">
        <f t="shared" si="64"/>
        <v>2000</v>
      </c>
      <c r="D2544" s="5">
        <f t="shared" si="65"/>
        <v>5</v>
      </c>
      <c r="E2544" s="4" t="s">
        <v>4</v>
      </c>
      <c r="F2544" s="6">
        <v>1250</v>
      </c>
    </row>
    <row r="2545" spans="1:6" x14ac:dyDescent="0.25">
      <c r="A2545" t="s">
        <v>20</v>
      </c>
      <c r="B2545" s="4">
        <v>36661</v>
      </c>
      <c r="C2545" s="5">
        <f t="shared" si="64"/>
        <v>2000</v>
      </c>
      <c r="D2545" s="5">
        <f t="shared" si="65"/>
        <v>5</v>
      </c>
      <c r="E2545" s="4" t="s">
        <v>37</v>
      </c>
      <c r="F2545" s="6">
        <f>1250+1100</f>
        <v>2350</v>
      </c>
    </row>
    <row r="2546" spans="1:6" x14ac:dyDescent="0.25">
      <c r="A2546" t="s">
        <v>19</v>
      </c>
      <c r="B2546" s="4">
        <v>36662</v>
      </c>
      <c r="C2546" s="5">
        <f t="shared" si="64"/>
        <v>2000</v>
      </c>
      <c r="D2546" s="5">
        <f t="shared" si="65"/>
        <v>5</v>
      </c>
      <c r="E2546" s="4" t="s">
        <v>38</v>
      </c>
      <c r="F2546" s="6">
        <v>400</v>
      </c>
    </row>
    <row r="2547" spans="1:6" x14ac:dyDescent="0.25">
      <c r="A2547" t="s">
        <v>19</v>
      </c>
      <c r="B2547" s="4">
        <v>36662</v>
      </c>
      <c r="C2547" s="5">
        <f t="shared" si="64"/>
        <v>2000</v>
      </c>
      <c r="D2547" s="5">
        <f t="shared" si="65"/>
        <v>5</v>
      </c>
      <c r="E2547" s="4" t="s">
        <v>4</v>
      </c>
      <c r="F2547" s="6">
        <v>475</v>
      </c>
    </row>
    <row r="2548" spans="1:6" x14ac:dyDescent="0.25">
      <c r="A2548" t="s">
        <v>19</v>
      </c>
      <c r="B2548" s="4">
        <v>36662</v>
      </c>
      <c r="C2548" s="5">
        <f t="shared" si="64"/>
        <v>2000</v>
      </c>
      <c r="D2548" s="5">
        <f t="shared" si="65"/>
        <v>5</v>
      </c>
      <c r="E2548" s="4" t="s">
        <v>37</v>
      </c>
      <c r="F2548" s="6">
        <f>7300+1100</f>
        <v>8400</v>
      </c>
    </row>
    <row r="2549" spans="1:6" x14ac:dyDescent="0.25">
      <c r="A2549" t="s">
        <v>19</v>
      </c>
      <c r="B2549" s="4">
        <v>36668</v>
      </c>
      <c r="C2549" s="5">
        <f t="shared" si="64"/>
        <v>2000</v>
      </c>
      <c r="D2549" s="5">
        <f t="shared" si="65"/>
        <v>5</v>
      </c>
      <c r="E2549" s="4" t="s">
        <v>38</v>
      </c>
      <c r="F2549" s="6">
        <v>150</v>
      </c>
    </row>
    <row r="2550" spans="1:6" x14ac:dyDescent="0.25">
      <c r="A2550" t="s">
        <v>19</v>
      </c>
      <c r="B2550" s="4">
        <v>36668</v>
      </c>
      <c r="C2550" s="5">
        <f t="shared" si="64"/>
        <v>2000</v>
      </c>
      <c r="D2550" s="5">
        <f t="shared" si="65"/>
        <v>5</v>
      </c>
      <c r="E2550" s="4" t="s">
        <v>4</v>
      </c>
      <c r="F2550" s="6">
        <v>250</v>
      </c>
    </row>
    <row r="2551" spans="1:6" x14ac:dyDescent="0.25">
      <c r="A2551" t="s">
        <v>19</v>
      </c>
      <c r="B2551" s="4">
        <v>36668</v>
      </c>
      <c r="C2551" s="5">
        <f t="shared" si="64"/>
        <v>2000</v>
      </c>
      <c r="D2551" s="5">
        <f t="shared" si="65"/>
        <v>5</v>
      </c>
      <c r="E2551" s="4" t="s">
        <v>37</v>
      </c>
      <c r="F2551" s="6">
        <v>6550</v>
      </c>
    </row>
    <row r="2552" spans="1:6" x14ac:dyDescent="0.25">
      <c r="A2552" t="s">
        <v>20</v>
      </c>
      <c r="B2552" s="4">
        <v>36670</v>
      </c>
      <c r="C2552" s="5">
        <f t="shared" si="64"/>
        <v>2000</v>
      </c>
      <c r="D2552" s="5">
        <f t="shared" si="65"/>
        <v>5</v>
      </c>
      <c r="E2552" s="4" t="s">
        <v>38</v>
      </c>
      <c r="F2552" s="6">
        <v>820</v>
      </c>
    </row>
    <row r="2553" spans="1:6" x14ac:dyDescent="0.25">
      <c r="A2553" t="s">
        <v>20</v>
      </c>
      <c r="B2553" s="4">
        <v>36670</v>
      </c>
      <c r="C2553" s="5">
        <f t="shared" si="64"/>
        <v>2000</v>
      </c>
      <c r="D2553" s="5">
        <f t="shared" si="65"/>
        <v>5</v>
      </c>
      <c r="E2553" s="4" t="s">
        <v>4</v>
      </c>
      <c r="F2553" s="6">
        <v>3550</v>
      </c>
    </row>
    <row r="2554" spans="1:6" x14ac:dyDescent="0.25">
      <c r="A2554" t="s">
        <v>20</v>
      </c>
      <c r="B2554" s="4">
        <v>36670</v>
      </c>
      <c r="C2554" s="5">
        <f t="shared" si="64"/>
        <v>2000</v>
      </c>
      <c r="D2554" s="5">
        <f t="shared" si="65"/>
        <v>5</v>
      </c>
      <c r="E2554" s="4" t="s">
        <v>37</v>
      </c>
      <c r="F2554" s="6">
        <v>14700</v>
      </c>
    </row>
    <row r="2555" spans="1:6" x14ac:dyDescent="0.25">
      <c r="A2555" t="s">
        <v>8</v>
      </c>
      <c r="B2555" s="4">
        <v>36671</v>
      </c>
      <c r="C2555" s="5">
        <f t="shared" si="64"/>
        <v>2000</v>
      </c>
      <c r="D2555" s="5">
        <f t="shared" si="65"/>
        <v>5</v>
      </c>
      <c r="E2555" s="4" t="s">
        <v>38</v>
      </c>
      <c r="F2555" s="6">
        <v>11800</v>
      </c>
    </row>
    <row r="2556" spans="1:6" x14ac:dyDescent="0.25">
      <c r="A2556" t="s">
        <v>8</v>
      </c>
      <c r="B2556" s="4">
        <v>36671</v>
      </c>
      <c r="C2556" s="5">
        <f t="shared" si="64"/>
        <v>2000</v>
      </c>
      <c r="D2556" s="5">
        <f t="shared" si="65"/>
        <v>5</v>
      </c>
      <c r="E2556" s="4" t="s">
        <v>4</v>
      </c>
      <c r="F2556" s="6">
        <v>50</v>
      </c>
    </row>
    <row r="2557" spans="1:6" x14ac:dyDescent="0.25">
      <c r="A2557" t="s">
        <v>8</v>
      </c>
      <c r="B2557" s="4">
        <v>36671</v>
      </c>
      <c r="C2557" s="5">
        <f t="shared" si="64"/>
        <v>2000</v>
      </c>
      <c r="D2557" s="5">
        <f t="shared" si="65"/>
        <v>5</v>
      </c>
      <c r="E2557" s="4" t="s">
        <v>37</v>
      </c>
      <c r="F2557" s="6">
        <v>17050</v>
      </c>
    </row>
    <row r="2558" spans="1:6" x14ac:dyDescent="0.25">
      <c r="A2558" t="s">
        <v>19</v>
      </c>
      <c r="B2558" s="4">
        <v>36676</v>
      </c>
      <c r="C2558" s="5">
        <f t="shared" si="64"/>
        <v>2000</v>
      </c>
      <c r="D2558" s="5">
        <f t="shared" si="65"/>
        <v>5</v>
      </c>
      <c r="E2558" s="4" t="s">
        <v>38</v>
      </c>
      <c r="F2558" s="6">
        <v>1300</v>
      </c>
    </row>
    <row r="2559" spans="1:6" x14ac:dyDescent="0.25">
      <c r="A2559" t="s">
        <v>19</v>
      </c>
      <c r="B2559" s="4">
        <v>36676</v>
      </c>
      <c r="C2559" s="5">
        <f t="shared" si="64"/>
        <v>2000</v>
      </c>
      <c r="D2559" s="5">
        <f t="shared" si="65"/>
        <v>5</v>
      </c>
      <c r="E2559" s="4" t="s">
        <v>4</v>
      </c>
      <c r="F2559" s="6">
        <v>50</v>
      </c>
    </row>
    <row r="2560" spans="1:6" x14ac:dyDescent="0.25">
      <c r="A2560" t="s">
        <v>19</v>
      </c>
      <c r="B2560" s="4">
        <v>36676</v>
      </c>
      <c r="C2560" s="5">
        <f t="shared" si="64"/>
        <v>2000</v>
      </c>
      <c r="D2560" s="5">
        <f t="shared" si="65"/>
        <v>5</v>
      </c>
      <c r="E2560" s="4" t="s">
        <v>37</v>
      </c>
      <c r="F2560" s="6">
        <v>10900</v>
      </c>
    </row>
    <row r="2561" spans="1:6" x14ac:dyDescent="0.25">
      <c r="A2561" t="s">
        <v>14</v>
      </c>
      <c r="B2561" s="4">
        <v>36678</v>
      </c>
      <c r="C2561" s="5">
        <f t="shared" si="64"/>
        <v>2000</v>
      </c>
      <c r="D2561" s="5">
        <f t="shared" si="65"/>
        <v>6</v>
      </c>
      <c r="E2561" s="4" t="s">
        <v>38</v>
      </c>
      <c r="F2561" s="6">
        <v>500</v>
      </c>
    </row>
    <row r="2562" spans="1:6" x14ac:dyDescent="0.25">
      <c r="A2562" t="s">
        <v>14</v>
      </c>
      <c r="B2562" s="4">
        <v>36678</v>
      </c>
      <c r="C2562" s="5">
        <f t="shared" si="64"/>
        <v>2000</v>
      </c>
      <c r="D2562" s="5">
        <f t="shared" si="65"/>
        <v>6</v>
      </c>
      <c r="E2562" s="4" t="s">
        <v>4</v>
      </c>
      <c r="F2562" s="6">
        <v>100</v>
      </c>
    </row>
    <row r="2563" spans="1:6" x14ac:dyDescent="0.25">
      <c r="A2563" t="s">
        <v>14</v>
      </c>
      <c r="B2563" s="4">
        <v>36678</v>
      </c>
      <c r="C2563" s="5">
        <f t="shared" ref="C2563:C2626" si="66">YEAR(B2563)</f>
        <v>2000</v>
      </c>
      <c r="D2563" s="5">
        <f t="shared" ref="D2563:D2626" si="67">MONTH(B2563)</f>
        <v>6</v>
      </c>
      <c r="E2563" s="4" t="s">
        <v>37</v>
      </c>
      <c r="F2563" s="6">
        <v>6500</v>
      </c>
    </row>
    <row r="2564" spans="1:6" x14ac:dyDescent="0.25">
      <c r="A2564" t="s">
        <v>14</v>
      </c>
      <c r="B2564" s="4">
        <v>36679</v>
      </c>
      <c r="C2564" s="5">
        <f t="shared" si="66"/>
        <v>2000</v>
      </c>
      <c r="D2564" s="5">
        <f t="shared" si="67"/>
        <v>6</v>
      </c>
      <c r="E2564" s="4" t="s">
        <v>38</v>
      </c>
      <c r="F2564" s="6">
        <v>100</v>
      </c>
    </row>
    <row r="2565" spans="1:6" x14ac:dyDescent="0.25">
      <c r="A2565" t="s">
        <v>14</v>
      </c>
      <c r="B2565" s="4">
        <v>36679</v>
      </c>
      <c r="C2565" s="5">
        <f t="shared" si="66"/>
        <v>2000</v>
      </c>
      <c r="D2565" s="5">
        <f t="shared" si="67"/>
        <v>6</v>
      </c>
      <c r="E2565" s="4" t="s">
        <v>4</v>
      </c>
      <c r="F2565" s="6">
        <v>0</v>
      </c>
    </row>
    <row r="2566" spans="1:6" x14ac:dyDescent="0.25">
      <c r="A2566" t="s">
        <v>14</v>
      </c>
      <c r="B2566" s="4">
        <v>36679</v>
      </c>
      <c r="C2566" s="5">
        <f t="shared" si="66"/>
        <v>2000</v>
      </c>
      <c r="D2566" s="5">
        <f t="shared" si="67"/>
        <v>6</v>
      </c>
      <c r="E2566" s="4" t="s">
        <v>37</v>
      </c>
      <c r="F2566" s="6">
        <v>1100</v>
      </c>
    </row>
    <row r="2567" spans="1:6" x14ac:dyDescent="0.25">
      <c r="A2567" t="s">
        <v>14</v>
      </c>
      <c r="B2567" s="4">
        <v>36682</v>
      </c>
      <c r="C2567" s="5">
        <f t="shared" si="66"/>
        <v>2000</v>
      </c>
      <c r="D2567" s="5">
        <f t="shared" si="67"/>
        <v>6</v>
      </c>
      <c r="E2567" s="4" t="s">
        <v>38</v>
      </c>
      <c r="F2567" s="6">
        <v>1500</v>
      </c>
    </row>
    <row r="2568" spans="1:6" x14ac:dyDescent="0.25">
      <c r="A2568" t="s">
        <v>14</v>
      </c>
      <c r="B2568" s="4">
        <v>36682</v>
      </c>
      <c r="C2568" s="5">
        <f t="shared" si="66"/>
        <v>2000</v>
      </c>
      <c r="D2568" s="5">
        <f t="shared" si="67"/>
        <v>6</v>
      </c>
      <c r="E2568" s="4" t="s">
        <v>4</v>
      </c>
      <c r="F2568" s="6">
        <v>0</v>
      </c>
    </row>
    <row r="2569" spans="1:6" x14ac:dyDescent="0.25">
      <c r="A2569" t="s">
        <v>14</v>
      </c>
      <c r="B2569" s="4">
        <v>36682</v>
      </c>
      <c r="C2569" s="5">
        <f t="shared" si="66"/>
        <v>2000</v>
      </c>
      <c r="D2569" s="5">
        <f t="shared" si="67"/>
        <v>6</v>
      </c>
      <c r="E2569" s="4" t="s">
        <v>37</v>
      </c>
      <c r="F2569" s="6">
        <v>4700</v>
      </c>
    </row>
    <row r="2570" spans="1:6" x14ac:dyDescent="0.25">
      <c r="A2570" t="s">
        <v>14</v>
      </c>
      <c r="B2570" s="4">
        <v>36683</v>
      </c>
      <c r="C2570" s="5">
        <f t="shared" si="66"/>
        <v>2000</v>
      </c>
      <c r="D2570" s="5">
        <f t="shared" si="67"/>
        <v>6</v>
      </c>
      <c r="E2570" s="4" t="s">
        <v>38</v>
      </c>
      <c r="F2570" s="6">
        <v>1200</v>
      </c>
    </row>
    <row r="2571" spans="1:6" x14ac:dyDescent="0.25">
      <c r="A2571" t="s">
        <v>14</v>
      </c>
      <c r="B2571" s="4">
        <v>36683</v>
      </c>
      <c r="C2571" s="5">
        <f t="shared" si="66"/>
        <v>2000</v>
      </c>
      <c r="D2571" s="5">
        <f t="shared" si="67"/>
        <v>6</v>
      </c>
      <c r="E2571" s="4" t="s">
        <v>4</v>
      </c>
      <c r="F2571" s="6">
        <v>0</v>
      </c>
    </row>
    <row r="2572" spans="1:6" x14ac:dyDescent="0.25">
      <c r="A2572" t="s">
        <v>14</v>
      </c>
      <c r="B2572" s="4">
        <v>36683</v>
      </c>
      <c r="C2572" s="5">
        <f t="shared" si="66"/>
        <v>2000</v>
      </c>
      <c r="D2572" s="5">
        <f t="shared" si="67"/>
        <v>6</v>
      </c>
      <c r="E2572" s="4" t="s">
        <v>37</v>
      </c>
      <c r="F2572" s="6">
        <v>11900</v>
      </c>
    </row>
    <row r="2573" spans="1:6" x14ac:dyDescent="0.25">
      <c r="A2573" t="s">
        <v>14</v>
      </c>
      <c r="B2573" s="4">
        <v>36684</v>
      </c>
      <c r="C2573" s="5">
        <f t="shared" si="66"/>
        <v>2000</v>
      </c>
      <c r="D2573" s="5">
        <f t="shared" si="67"/>
        <v>6</v>
      </c>
      <c r="E2573" s="4" t="s">
        <v>38</v>
      </c>
      <c r="F2573" s="6">
        <v>400</v>
      </c>
    </row>
    <row r="2574" spans="1:6" x14ac:dyDescent="0.25">
      <c r="A2574" t="s">
        <v>14</v>
      </c>
      <c r="B2574" s="4">
        <v>36684</v>
      </c>
      <c r="C2574" s="5">
        <f t="shared" si="66"/>
        <v>2000</v>
      </c>
      <c r="D2574" s="5">
        <f t="shared" si="67"/>
        <v>6</v>
      </c>
      <c r="E2574" s="4" t="s">
        <v>4</v>
      </c>
      <c r="F2574" s="6">
        <v>0</v>
      </c>
    </row>
    <row r="2575" spans="1:6" x14ac:dyDescent="0.25">
      <c r="A2575" t="s">
        <v>14</v>
      </c>
      <c r="B2575" s="4">
        <v>36684</v>
      </c>
      <c r="C2575" s="5">
        <f t="shared" si="66"/>
        <v>2000</v>
      </c>
      <c r="D2575" s="5">
        <f t="shared" si="67"/>
        <v>6</v>
      </c>
      <c r="E2575" s="4" t="s">
        <v>37</v>
      </c>
      <c r="F2575" s="6">
        <v>7200</v>
      </c>
    </row>
    <row r="2576" spans="1:6" x14ac:dyDescent="0.25">
      <c r="A2576" t="s">
        <v>14</v>
      </c>
      <c r="B2576" s="4">
        <v>36685</v>
      </c>
      <c r="C2576" s="5">
        <f t="shared" si="66"/>
        <v>2000</v>
      </c>
      <c r="D2576" s="5">
        <f t="shared" si="67"/>
        <v>6</v>
      </c>
      <c r="E2576" s="4" t="s">
        <v>38</v>
      </c>
      <c r="F2576" s="6">
        <v>2700</v>
      </c>
    </row>
    <row r="2577" spans="1:6" x14ac:dyDescent="0.25">
      <c r="A2577" t="s">
        <v>14</v>
      </c>
      <c r="B2577" s="4">
        <v>36685</v>
      </c>
      <c r="C2577" s="5">
        <f t="shared" si="66"/>
        <v>2000</v>
      </c>
      <c r="D2577" s="5">
        <f t="shared" si="67"/>
        <v>6</v>
      </c>
      <c r="E2577" s="4" t="s">
        <v>4</v>
      </c>
      <c r="F2577" s="6">
        <v>0</v>
      </c>
    </row>
    <row r="2578" spans="1:6" x14ac:dyDescent="0.25">
      <c r="A2578" t="s">
        <v>14</v>
      </c>
      <c r="B2578" s="4">
        <v>36685</v>
      </c>
      <c r="C2578" s="5">
        <f t="shared" si="66"/>
        <v>2000</v>
      </c>
      <c r="D2578" s="5">
        <f t="shared" si="67"/>
        <v>6</v>
      </c>
      <c r="E2578" s="4" t="s">
        <v>37</v>
      </c>
      <c r="F2578" s="6">
        <v>13800</v>
      </c>
    </row>
    <row r="2579" spans="1:6" x14ac:dyDescent="0.25">
      <c r="A2579" t="s">
        <v>14</v>
      </c>
      <c r="B2579" s="4">
        <v>36689</v>
      </c>
      <c r="C2579" s="5">
        <f t="shared" si="66"/>
        <v>2000</v>
      </c>
      <c r="D2579" s="5">
        <f t="shared" si="67"/>
        <v>6</v>
      </c>
      <c r="E2579" s="4" t="s">
        <v>38</v>
      </c>
      <c r="F2579" s="6">
        <v>1200</v>
      </c>
    </row>
    <row r="2580" spans="1:6" x14ac:dyDescent="0.25">
      <c r="A2580" t="s">
        <v>14</v>
      </c>
      <c r="B2580" s="4">
        <v>36689</v>
      </c>
      <c r="C2580" s="5">
        <f t="shared" si="66"/>
        <v>2000</v>
      </c>
      <c r="D2580" s="5">
        <f t="shared" si="67"/>
        <v>6</v>
      </c>
      <c r="E2580" s="4" t="s">
        <v>4</v>
      </c>
      <c r="F2580" s="6">
        <v>50</v>
      </c>
    </row>
    <row r="2581" spans="1:6" x14ac:dyDescent="0.25">
      <c r="A2581" t="s">
        <v>14</v>
      </c>
      <c r="B2581" s="4">
        <v>36689</v>
      </c>
      <c r="C2581" s="5">
        <f t="shared" si="66"/>
        <v>2000</v>
      </c>
      <c r="D2581" s="5">
        <f t="shared" si="67"/>
        <v>6</v>
      </c>
      <c r="E2581" s="4" t="s">
        <v>37</v>
      </c>
      <c r="F2581" s="6">
        <v>5100</v>
      </c>
    </row>
    <row r="2582" spans="1:6" x14ac:dyDescent="0.25">
      <c r="A2582" s="8" t="s">
        <v>8</v>
      </c>
      <c r="B2582" s="10">
        <v>36777</v>
      </c>
      <c r="C2582" s="5">
        <f t="shared" si="66"/>
        <v>2000</v>
      </c>
      <c r="D2582" s="5">
        <f t="shared" si="67"/>
        <v>9</v>
      </c>
      <c r="E2582" s="4" t="s">
        <v>38</v>
      </c>
      <c r="F2582" s="11">
        <v>12200</v>
      </c>
    </row>
    <row r="2583" spans="1:6" x14ac:dyDescent="0.25">
      <c r="A2583" s="8" t="s">
        <v>8</v>
      </c>
      <c r="B2583" s="10">
        <v>36777</v>
      </c>
      <c r="C2583" s="5">
        <f t="shared" si="66"/>
        <v>2000</v>
      </c>
      <c r="D2583" s="5">
        <f t="shared" si="67"/>
        <v>9</v>
      </c>
      <c r="E2583" s="4" t="s">
        <v>4</v>
      </c>
      <c r="F2583" s="11">
        <v>0</v>
      </c>
    </row>
    <row r="2584" spans="1:6" x14ac:dyDescent="0.25">
      <c r="A2584" s="8" t="s">
        <v>8</v>
      </c>
      <c r="B2584" s="10">
        <v>36777</v>
      </c>
      <c r="C2584" s="5">
        <f t="shared" si="66"/>
        <v>2000</v>
      </c>
      <c r="D2584" s="5">
        <f t="shared" si="67"/>
        <v>9</v>
      </c>
      <c r="E2584" s="4" t="s">
        <v>37</v>
      </c>
      <c r="F2584" s="11">
        <v>450</v>
      </c>
    </row>
    <row r="2585" spans="1:6" x14ac:dyDescent="0.25">
      <c r="A2585" s="8" t="s">
        <v>8</v>
      </c>
      <c r="B2585" s="10">
        <v>36780</v>
      </c>
      <c r="C2585" s="5">
        <f t="shared" si="66"/>
        <v>2000</v>
      </c>
      <c r="D2585" s="5">
        <f t="shared" si="67"/>
        <v>9</v>
      </c>
      <c r="E2585" s="4" t="s">
        <v>38</v>
      </c>
      <c r="F2585" s="11">
        <v>4550</v>
      </c>
    </row>
    <row r="2586" spans="1:6" x14ac:dyDescent="0.25">
      <c r="A2586" s="8" t="s">
        <v>8</v>
      </c>
      <c r="B2586" s="10">
        <v>36780</v>
      </c>
      <c r="C2586" s="5">
        <f t="shared" si="66"/>
        <v>2000</v>
      </c>
      <c r="D2586" s="5">
        <f t="shared" si="67"/>
        <v>9</v>
      </c>
      <c r="E2586" s="4" t="s">
        <v>4</v>
      </c>
      <c r="F2586" s="11">
        <v>0</v>
      </c>
    </row>
    <row r="2587" spans="1:6" x14ac:dyDescent="0.25">
      <c r="A2587" s="8" t="s">
        <v>8</v>
      </c>
      <c r="B2587" s="10">
        <v>36780</v>
      </c>
      <c r="C2587" s="5">
        <f t="shared" si="66"/>
        <v>2000</v>
      </c>
      <c r="D2587" s="5">
        <f t="shared" si="67"/>
        <v>9</v>
      </c>
      <c r="E2587" s="4" t="s">
        <v>37</v>
      </c>
      <c r="F2587" s="11">
        <v>0</v>
      </c>
    </row>
    <row r="2588" spans="1:6" x14ac:dyDescent="0.25">
      <c r="A2588" s="8" t="s">
        <v>5</v>
      </c>
      <c r="B2588" s="10">
        <v>36788</v>
      </c>
      <c r="C2588" s="5">
        <f t="shared" si="66"/>
        <v>2000</v>
      </c>
      <c r="D2588" s="5">
        <f t="shared" si="67"/>
        <v>9</v>
      </c>
      <c r="E2588" s="4" t="s">
        <v>38</v>
      </c>
      <c r="F2588" s="11">
        <v>9592</v>
      </c>
    </row>
    <row r="2589" spans="1:6" x14ac:dyDescent="0.25">
      <c r="A2589" s="8" t="s">
        <v>5</v>
      </c>
      <c r="B2589" s="10">
        <v>36788</v>
      </c>
      <c r="C2589" s="5">
        <f t="shared" si="66"/>
        <v>2000</v>
      </c>
      <c r="D2589" s="5">
        <f t="shared" si="67"/>
        <v>9</v>
      </c>
      <c r="E2589" s="4" t="s">
        <v>4</v>
      </c>
      <c r="F2589" s="11">
        <v>0</v>
      </c>
    </row>
    <row r="2590" spans="1:6" x14ac:dyDescent="0.25">
      <c r="A2590" s="8" t="s">
        <v>5</v>
      </c>
      <c r="B2590" s="10">
        <v>36788</v>
      </c>
      <c r="C2590" s="5">
        <f t="shared" si="66"/>
        <v>2000</v>
      </c>
      <c r="D2590" s="5">
        <f t="shared" si="67"/>
        <v>9</v>
      </c>
      <c r="E2590" s="4" t="s">
        <v>37</v>
      </c>
      <c r="F2590" s="11">
        <v>8560</v>
      </c>
    </row>
    <row r="2591" spans="1:6" x14ac:dyDescent="0.25">
      <c r="A2591" s="7" t="s">
        <v>46</v>
      </c>
      <c r="B2591" s="10">
        <v>36795</v>
      </c>
      <c r="C2591" s="5">
        <f t="shared" si="66"/>
        <v>2000</v>
      </c>
      <c r="D2591" s="5">
        <f t="shared" si="67"/>
        <v>9</v>
      </c>
      <c r="E2591" s="4" t="s">
        <v>38</v>
      </c>
      <c r="F2591" s="11">
        <v>10100</v>
      </c>
    </row>
    <row r="2592" spans="1:6" x14ac:dyDescent="0.25">
      <c r="A2592" s="7" t="s">
        <v>46</v>
      </c>
      <c r="B2592" s="10">
        <v>36795</v>
      </c>
      <c r="C2592" s="5">
        <f t="shared" si="66"/>
        <v>2000</v>
      </c>
      <c r="D2592" s="5">
        <f t="shared" si="67"/>
        <v>9</v>
      </c>
      <c r="E2592" s="4" t="s">
        <v>4</v>
      </c>
      <c r="F2592" s="11">
        <v>0</v>
      </c>
    </row>
    <row r="2593" spans="1:6" x14ac:dyDescent="0.25">
      <c r="A2593" s="7" t="s">
        <v>46</v>
      </c>
      <c r="B2593" s="10">
        <v>36795</v>
      </c>
      <c r="C2593" s="5">
        <f t="shared" si="66"/>
        <v>2000</v>
      </c>
      <c r="D2593" s="5">
        <f t="shared" si="67"/>
        <v>9</v>
      </c>
      <c r="E2593" s="4" t="s">
        <v>37</v>
      </c>
      <c r="F2593" s="11">
        <v>100</v>
      </c>
    </row>
    <row r="2594" spans="1:6" x14ac:dyDescent="0.25">
      <c r="A2594" s="8" t="s">
        <v>17</v>
      </c>
      <c r="B2594" s="10">
        <v>36796</v>
      </c>
      <c r="C2594" s="5">
        <f t="shared" si="66"/>
        <v>2000</v>
      </c>
      <c r="D2594" s="5">
        <f t="shared" si="67"/>
        <v>9</v>
      </c>
      <c r="E2594" s="4" t="s">
        <v>38</v>
      </c>
      <c r="F2594" s="11">
        <v>4250</v>
      </c>
    </row>
    <row r="2595" spans="1:6" x14ac:dyDescent="0.25">
      <c r="A2595" s="8" t="s">
        <v>17</v>
      </c>
      <c r="B2595" s="10">
        <v>36796</v>
      </c>
      <c r="C2595" s="5">
        <f t="shared" si="66"/>
        <v>2000</v>
      </c>
      <c r="D2595" s="5">
        <f t="shared" si="67"/>
        <v>9</v>
      </c>
      <c r="E2595" s="4" t="s">
        <v>4</v>
      </c>
      <c r="F2595" s="11">
        <v>0</v>
      </c>
    </row>
    <row r="2596" spans="1:6" x14ac:dyDescent="0.25">
      <c r="A2596" s="8" t="s">
        <v>17</v>
      </c>
      <c r="B2596" s="10">
        <v>36796</v>
      </c>
      <c r="C2596" s="5">
        <f t="shared" si="66"/>
        <v>2000</v>
      </c>
      <c r="D2596" s="5">
        <f t="shared" si="67"/>
        <v>9</v>
      </c>
      <c r="E2596" s="4" t="s">
        <v>37</v>
      </c>
      <c r="F2596" s="11">
        <v>11775</v>
      </c>
    </row>
    <row r="2597" spans="1:6" x14ac:dyDescent="0.25">
      <c r="A2597" s="8" t="s">
        <v>17</v>
      </c>
      <c r="B2597" s="10">
        <v>36809</v>
      </c>
      <c r="C2597" s="5">
        <f t="shared" si="66"/>
        <v>2000</v>
      </c>
      <c r="D2597" s="5">
        <f t="shared" si="67"/>
        <v>10</v>
      </c>
      <c r="E2597" s="4" t="s">
        <v>38</v>
      </c>
      <c r="F2597" s="11">
        <v>1974</v>
      </c>
    </row>
    <row r="2598" spans="1:6" x14ac:dyDescent="0.25">
      <c r="A2598" s="8" t="s">
        <v>14</v>
      </c>
      <c r="B2598" s="10">
        <v>36809</v>
      </c>
      <c r="C2598" s="5">
        <f t="shared" si="66"/>
        <v>2000</v>
      </c>
      <c r="D2598" s="5">
        <f t="shared" si="67"/>
        <v>10</v>
      </c>
      <c r="E2598" s="4" t="s">
        <v>38</v>
      </c>
      <c r="F2598" s="11">
        <v>450</v>
      </c>
    </row>
    <row r="2599" spans="1:6" x14ac:dyDescent="0.25">
      <c r="A2599" s="8" t="s">
        <v>17</v>
      </c>
      <c r="B2599" s="10">
        <v>36809</v>
      </c>
      <c r="C2599" s="5">
        <f t="shared" si="66"/>
        <v>2000</v>
      </c>
      <c r="D2599" s="5">
        <f t="shared" si="67"/>
        <v>10</v>
      </c>
      <c r="E2599" s="4" t="s">
        <v>4</v>
      </c>
      <c r="F2599" s="11">
        <v>0</v>
      </c>
    </row>
    <row r="2600" spans="1:6" x14ac:dyDescent="0.25">
      <c r="A2600" s="8" t="s">
        <v>14</v>
      </c>
      <c r="B2600" s="10">
        <v>36809</v>
      </c>
      <c r="C2600" s="5">
        <f t="shared" si="66"/>
        <v>2000</v>
      </c>
      <c r="D2600" s="5">
        <f t="shared" si="67"/>
        <v>10</v>
      </c>
      <c r="E2600" s="4" t="s">
        <v>4</v>
      </c>
      <c r="F2600" s="11">
        <v>40</v>
      </c>
    </row>
    <row r="2601" spans="1:6" x14ac:dyDescent="0.25">
      <c r="A2601" s="8" t="s">
        <v>17</v>
      </c>
      <c r="B2601" s="10">
        <v>36809</v>
      </c>
      <c r="C2601" s="5">
        <f t="shared" si="66"/>
        <v>2000</v>
      </c>
      <c r="D2601" s="5">
        <f t="shared" si="67"/>
        <v>10</v>
      </c>
      <c r="E2601" s="4" t="s">
        <v>37</v>
      </c>
      <c r="F2601" s="11">
        <v>11200</v>
      </c>
    </row>
    <row r="2602" spans="1:6" x14ac:dyDescent="0.25">
      <c r="A2602" s="8" t="s">
        <v>14</v>
      </c>
      <c r="B2602" s="10">
        <v>36809</v>
      </c>
      <c r="C2602" s="5">
        <f t="shared" si="66"/>
        <v>2000</v>
      </c>
      <c r="D2602" s="5">
        <f t="shared" si="67"/>
        <v>10</v>
      </c>
      <c r="E2602" s="4" t="s">
        <v>37</v>
      </c>
      <c r="F2602" s="11">
        <v>3100</v>
      </c>
    </row>
    <row r="2603" spans="1:6" x14ac:dyDescent="0.25">
      <c r="A2603" s="8" t="s">
        <v>7</v>
      </c>
      <c r="B2603" s="10">
        <v>36810</v>
      </c>
      <c r="C2603" s="5">
        <f t="shared" si="66"/>
        <v>2000</v>
      </c>
      <c r="D2603" s="5">
        <f t="shared" si="67"/>
        <v>10</v>
      </c>
      <c r="E2603" s="4" t="s">
        <v>38</v>
      </c>
      <c r="F2603" s="11">
        <v>3635</v>
      </c>
    </row>
    <row r="2604" spans="1:6" x14ac:dyDescent="0.25">
      <c r="A2604" s="8" t="s">
        <v>8</v>
      </c>
      <c r="B2604" s="10">
        <v>36810</v>
      </c>
      <c r="C2604" s="5">
        <f t="shared" si="66"/>
        <v>2000</v>
      </c>
      <c r="D2604" s="5">
        <f t="shared" si="67"/>
        <v>10</v>
      </c>
      <c r="E2604" s="4" t="s">
        <v>38</v>
      </c>
      <c r="F2604" s="11">
        <v>4700</v>
      </c>
    </row>
    <row r="2605" spans="1:6" x14ac:dyDescent="0.25">
      <c r="A2605" s="8" t="s">
        <v>7</v>
      </c>
      <c r="B2605" s="10">
        <v>36810</v>
      </c>
      <c r="C2605" s="5">
        <f t="shared" si="66"/>
        <v>2000</v>
      </c>
      <c r="D2605" s="5">
        <f t="shared" si="67"/>
        <v>10</v>
      </c>
      <c r="E2605" s="4" t="s">
        <v>4</v>
      </c>
      <c r="F2605" s="11">
        <v>0</v>
      </c>
    </row>
    <row r="2606" spans="1:6" x14ac:dyDescent="0.25">
      <c r="A2606" s="8" t="s">
        <v>8</v>
      </c>
      <c r="B2606" s="10">
        <v>36810</v>
      </c>
      <c r="C2606" s="5">
        <f t="shared" si="66"/>
        <v>2000</v>
      </c>
      <c r="D2606" s="5">
        <f t="shared" si="67"/>
        <v>10</v>
      </c>
      <c r="E2606" s="4" t="s">
        <v>4</v>
      </c>
      <c r="F2606" s="11">
        <v>0</v>
      </c>
    </row>
    <row r="2607" spans="1:6" x14ac:dyDescent="0.25">
      <c r="A2607" s="8" t="s">
        <v>7</v>
      </c>
      <c r="B2607" s="10">
        <v>36810</v>
      </c>
      <c r="C2607" s="5">
        <f t="shared" si="66"/>
        <v>2000</v>
      </c>
      <c r="D2607" s="5">
        <f t="shared" si="67"/>
        <v>10</v>
      </c>
      <c r="E2607" s="4" t="s">
        <v>37</v>
      </c>
      <c r="F2607" s="11">
        <v>5250</v>
      </c>
    </row>
    <row r="2608" spans="1:6" x14ac:dyDescent="0.25">
      <c r="A2608" s="8" t="s">
        <v>8</v>
      </c>
      <c r="B2608" s="10">
        <v>36810</v>
      </c>
      <c r="C2608" s="5">
        <f t="shared" si="66"/>
        <v>2000</v>
      </c>
      <c r="D2608" s="5">
        <f t="shared" si="67"/>
        <v>10</v>
      </c>
      <c r="E2608" s="4" t="s">
        <v>37</v>
      </c>
      <c r="F2608" s="11">
        <v>1450</v>
      </c>
    </row>
    <row r="2609" spans="1:6" x14ac:dyDescent="0.25">
      <c r="A2609" t="s">
        <v>7</v>
      </c>
      <c r="B2609" s="4">
        <v>36811</v>
      </c>
      <c r="C2609" s="5">
        <f t="shared" si="66"/>
        <v>2000</v>
      </c>
      <c r="D2609" s="5">
        <f t="shared" si="67"/>
        <v>10</v>
      </c>
      <c r="E2609" s="4" t="s">
        <v>38</v>
      </c>
      <c r="F2609" s="3">
        <v>12400</v>
      </c>
    </row>
    <row r="2610" spans="1:6" x14ac:dyDescent="0.25">
      <c r="A2610" t="s">
        <v>7</v>
      </c>
      <c r="B2610" s="4">
        <v>36811</v>
      </c>
      <c r="C2610" s="5">
        <f t="shared" si="66"/>
        <v>2000</v>
      </c>
      <c r="D2610" s="5">
        <f t="shared" si="67"/>
        <v>10</v>
      </c>
      <c r="E2610" s="4" t="s">
        <v>4</v>
      </c>
      <c r="F2610" s="3">
        <v>0</v>
      </c>
    </row>
    <row r="2611" spans="1:6" x14ac:dyDescent="0.25">
      <c r="A2611" t="s">
        <v>7</v>
      </c>
      <c r="B2611" s="4">
        <v>36811</v>
      </c>
      <c r="C2611" s="5">
        <f t="shared" si="66"/>
        <v>2000</v>
      </c>
      <c r="D2611" s="5">
        <f t="shared" si="67"/>
        <v>10</v>
      </c>
      <c r="E2611" s="4" t="s">
        <v>37</v>
      </c>
      <c r="F2611" s="3">
        <v>9400</v>
      </c>
    </row>
    <row r="2612" spans="1:6" x14ac:dyDescent="0.25">
      <c r="A2612" t="s">
        <v>16</v>
      </c>
      <c r="B2612" s="4">
        <v>36815</v>
      </c>
      <c r="C2612" s="5">
        <f t="shared" si="66"/>
        <v>2000</v>
      </c>
      <c r="D2612" s="5">
        <f t="shared" si="67"/>
        <v>10</v>
      </c>
      <c r="E2612" s="4" t="s">
        <v>38</v>
      </c>
      <c r="F2612" s="3">
        <v>2890</v>
      </c>
    </row>
    <row r="2613" spans="1:6" x14ac:dyDescent="0.25">
      <c r="A2613" t="s">
        <v>16</v>
      </c>
      <c r="B2613" s="4">
        <v>36815</v>
      </c>
      <c r="C2613" s="5">
        <f t="shared" si="66"/>
        <v>2000</v>
      </c>
      <c r="D2613" s="5">
        <f t="shared" si="67"/>
        <v>10</v>
      </c>
      <c r="E2613" s="4" t="s">
        <v>4</v>
      </c>
      <c r="F2613" s="3">
        <v>0</v>
      </c>
    </row>
    <row r="2614" spans="1:6" x14ac:dyDescent="0.25">
      <c r="A2614" t="s">
        <v>16</v>
      </c>
      <c r="B2614" s="4">
        <v>36815</v>
      </c>
      <c r="C2614" s="5">
        <f t="shared" si="66"/>
        <v>2000</v>
      </c>
      <c r="D2614" s="5">
        <f t="shared" si="67"/>
        <v>10</v>
      </c>
      <c r="E2614" s="4" t="s">
        <v>37</v>
      </c>
      <c r="F2614" s="3">
        <v>2400</v>
      </c>
    </row>
    <row r="2615" spans="1:6" x14ac:dyDescent="0.25">
      <c r="A2615" s="8" t="s">
        <v>28</v>
      </c>
      <c r="B2615" s="10">
        <v>36816</v>
      </c>
      <c r="C2615" s="5">
        <f t="shared" si="66"/>
        <v>2000</v>
      </c>
      <c r="D2615" s="5">
        <f t="shared" si="67"/>
        <v>10</v>
      </c>
      <c r="E2615" s="4" t="s">
        <v>38</v>
      </c>
      <c r="F2615" s="9">
        <v>300</v>
      </c>
    </row>
    <row r="2616" spans="1:6" x14ac:dyDescent="0.25">
      <c r="A2616" s="8" t="s">
        <v>28</v>
      </c>
      <c r="B2616" s="10">
        <v>36816</v>
      </c>
      <c r="C2616" s="5">
        <f t="shared" si="66"/>
        <v>2000</v>
      </c>
      <c r="D2616" s="5">
        <f t="shared" si="67"/>
        <v>10</v>
      </c>
      <c r="E2616" s="4" t="s">
        <v>4</v>
      </c>
      <c r="F2616" s="9">
        <v>0</v>
      </c>
    </row>
    <row r="2617" spans="1:6" x14ac:dyDescent="0.25">
      <c r="A2617" s="8" t="s">
        <v>28</v>
      </c>
      <c r="B2617" s="10">
        <v>36816</v>
      </c>
      <c r="C2617" s="5">
        <f t="shared" si="66"/>
        <v>2000</v>
      </c>
      <c r="D2617" s="5">
        <f t="shared" si="67"/>
        <v>10</v>
      </c>
      <c r="E2617" s="4" t="s">
        <v>37</v>
      </c>
      <c r="F2617" s="9">
        <v>700</v>
      </c>
    </row>
    <row r="2618" spans="1:6" x14ac:dyDescent="0.25">
      <c r="A2618" s="7" t="s">
        <v>46</v>
      </c>
      <c r="B2618" s="4">
        <v>36817</v>
      </c>
      <c r="C2618" s="5">
        <f t="shared" si="66"/>
        <v>2000</v>
      </c>
      <c r="D2618" s="5">
        <f t="shared" si="67"/>
        <v>10</v>
      </c>
      <c r="E2618" s="4" t="s">
        <v>38</v>
      </c>
      <c r="F2618" s="3">
        <v>4710</v>
      </c>
    </row>
    <row r="2619" spans="1:6" x14ac:dyDescent="0.25">
      <c r="A2619" s="8" t="s">
        <v>8</v>
      </c>
      <c r="B2619" s="10">
        <v>36817</v>
      </c>
      <c r="C2619" s="5">
        <f t="shared" si="66"/>
        <v>2000</v>
      </c>
      <c r="D2619" s="5">
        <f t="shared" si="67"/>
        <v>10</v>
      </c>
      <c r="E2619" s="4" t="s">
        <v>38</v>
      </c>
      <c r="F2619" s="11">
        <v>250</v>
      </c>
    </row>
    <row r="2620" spans="1:6" x14ac:dyDescent="0.25">
      <c r="A2620" s="8" t="s">
        <v>28</v>
      </c>
      <c r="B2620" s="10">
        <v>36817</v>
      </c>
      <c r="C2620" s="5">
        <f t="shared" si="66"/>
        <v>2000</v>
      </c>
      <c r="D2620" s="5">
        <f t="shared" si="67"/>
        <v>10</v>
      </c>
      <c r="E2620" s="4" t="s">
        <v>38</v>
      </c>
      <c r="F2620" s="9">
        <v>2000</v>
      </c>
    </row>
    <row r="2621" spans="1:6" x14ac:dyDescent="0.25">
      <c r="A2621" s="7" t="s">
        <v>46</v>
      </c>
      <c r="B2621" s="4">
        <v>36817</v>
      </c>
      <c r="C2621" s="5">
        <f t="shared" si="66"/>
        <v>2000</v>
      </c>
      <c r="D2621" s="5">
        <f t="shared" si="67"/>
        <v>10</v>
      </c>
      <c r="E2621" s="4" t="s">
        <v>4</v>
      </c>
      <c r="F2621" s="3">
        <v>0</v>
      </c>
    </row>
    <row r="2622" spans="1:6" x14ac:dyDescent="0.25">
      <c r="A2622" s="8" t="s">
        <v>8</v>
      </c>
      <c r="B2622" s="10">
        <v>36817</v>
      </c>
      <c r="C2622" s="5">
        <f t="shared" si="66"/>
        <v>2000</v>
      </c>
      <c r="D2622" s="5">
        <f t="shared" si="67"/>
        <v>10</v>
      </c>
      <c r="E2622" s="4" t="s">
        <v>4</v>
      </c>
      <c r="F2622" s="11">
        <v>0</v>
      </c>
    </row>
    <row r="2623" spans="1:6" x14ac:dyDescent="0.25">
      <c r="A2623" s="8" t="s">
        <v>28</v>
      </c>
      <c r="B2623" s="10">
        <v>36817</v>
      </c>
      <c r="C2623" s="5">
        <f t="shared" si="66"/>
        <v>2000</v>
      </c>
      <c r="D2623" s="5">
        <f t="shared" si="67"/>
        <v>10</v>
      </c>
      <c r="E2623" s="4" t="s">
        <v>4</v>
      </c>
      <c r="F2623" s="9">
        <v>0</v>
      </c>
    </row>
    <row r="2624" spans="1:6" x14ac:dyDescent="0.25">
      <c r="A2624" s="7" t="s">
        <v>46</v>
      </c>
      <c r="B2624" s="4">
        <v>36817</v>
      </c>
      <c r="C2624" s="5">
        <f t="shared" si="66"/>
        <v>2000</v>
      </c>
      <c r="D2624" s="5">
        <f t="shared" si="67"/>
        <v>10</v>
      </c>
      <c r="E2624" s="4" t="s">
        <v>37</v>
      </c>
      <c r="F2624" s="3">
        <v>3900</v>
      </c>
    </row>
    <row r="2625" spans="1:6" x14ac:dyDescent="0.25">
      <c r="A2625" s="8" t="s">
        <v>8</v>
      </c>
      <c r="B2625" s="10">
        <v>36817</v>
      </c>
      <c r="C2625" s="5">
        <f t="shared" si="66"/>
        <v>2000</v>
      </c>
      <c r="D2625" s="5">
        <f t="shared" si="67"/>
        <v>10</v>
      </c>
      <c r="E2625" s="4" t="s">
        <v>37</v>
      </c>
      <c r="F2625" s="11">
        <v>300</v>
      </c>
    </row>
    <row r="2626" spans="1:6" x14ac:dyDescent="0.25">
      <c r="A2626" s="8" t="s">
        <v>28</v>
      </c>
      <c r="B2626" s="10">
        <v>36817</v>
      </c>
      <c r="C2626" s="5">
        <f t="shared" si="66"/>
        <v>2000</v>
      </c>
      <c r="D2626" s="5">
        <f t="shared" si="67"/>
        <v>10</v>
      </c>
      <c r="E2626" s="4" t="s">
        <v>37</v>
      </c>
      <c r="F2626" s="9">
        <v>4000</v>
      </c>
    </row>
    <row r="2627" spans="1:6" x14ac:dyDescent="0.25">
      <c r="A2627" s="8" t="s">
        <v>8</v>
      </c>
      <c r="B2627" s="10">
        <v>36818</v>
      </c>
      <c r="C2627" s="5">
        <f t="shared" ref="C2627:C2690" si="68">YEAR(B2627)</f>
        <v>2000</v>
      </c>
      <c r="D2627" s="5">
        <f t="shared" ref="D2627:D2690" si="69">MONTH(B2627)</f>
        <v>10</v>
      </c>
      <c r="E2627" s="4" t="s">
        <v>38</v>
      </c>
      <c r="F2627" s="11">
        <v>1150</v>
      </c>
    </row>
    <row r="2628" spans="1:6" x14ac:dyDescent="0.25">
      <c r="A2628" s="8" t="s">
        <v>8</v>
      </c>
      <c r="B2628" s="10">
        <v>36818</v>
      </c>
      <c r="C2628" s="5">
        <f t="shared" si="68"/>
        <v>2000</v>
      </c>
      <c r="D2628" s="5">
        <f t="shared" si="69"/>
        <v>10</v>
      </c>
      <c r="E2628" s="4" t="s">
        <v>4</v>
      </c>
      <c r="F2628" s="11">
        <v>0</v>
      </c>
    </row>
    <row r="2629" spans="1:6" x14ac:dyDescent="0.25">
      <c r="A2629" s="8" t="s">
        <v>8</v>
      </c>
      <c r="B2629" s="10">
        <v>36818</v>
      </c>
      <c r="C2629" s="5">
        <f t="shared" si="68"/>
        <v>2000</v>
      </c>
      <c r="D2629" s="5">
        <f t="shared" si="69"/>
        <v>10</v>
      </c>
      <c r="E2629" s="4" t="s">
        <v>37</v>
      </c>
      <c r="F2629" s="11">
        <v>850</v>
      </c>
    </row>
    <row r="2630" spans="1:6" x14ac:dyDescent="0.25">
      <c r="A2630" s="8" t="s">
        <v>9</v>
      </c>
      <c r="B2630" s="10">
        <v>36819</v>
      </c>
      <c r="C2630" s="5">
        <f t="shared" si="68"/>
        <v>2000</v>
      </c>
      <c r="D2630" s="5">
        <f t="shared" si="69"/>
        <v>10</v>
      </c>
      <c r="E2630" s="4" t="s">
        <v>38</v>
      </c>
      <c r="F2630" s="11">
        <v>500</v>
      </c>
    </row>
    <row r="2631" spans="1:6" x14ac:dyDescent="0.25">
      <c r="A2631" s="8" t="s">
        <v>8</v>
      </c>
      <c r="B2631" s="10">
        <v>36819</v>
      </c>
      <c r="C2631" s="5">
        <f t="shared" si="68"/>
        <v>2000</v>
      </c>
      <c r="D2631" s="5">
        <f t="shared" si="69"/>
        <v>10</v>
      </c>
      <c r="E2631" s="4" t="s">
        <v>38</v>
      </c>
      <c r="F2631" s="11">
        <v>8550</v>
      </c>
    </row>
    <row r="2632" spans="1:6" x14ac:dyDescent="0.25">
      <c r="A2632" s="8" t="s">
        <v>9</v>
      </c>
      <c r="B2632" s="10">
        <v>36819</v>
      </c>
      <c r="C2632" s="5">
        <f t="shared" si="68"/>
        <v>2000</v>
      </c>
      <c r="D2632" s="5">
        <f t="shared" si="69"/>
        <v>10</v>
      </c>
      <c r="E2632" s="4" t="s">
        <v>4</v>
      </c>
      <c r="F2632" s="11">
        <v>25</v>
      </c>
    </row>
    <row r="2633" spans="1:6" x14ac:dyDescent="0.25">
      <c r="A2633" s="8" t="s">
        <v>8</v>
      </c>
      <c r="B2633" s="10">
        <v>36819</v>
      </c>
      <c r="C2633" s="5">
        <f t="shared" si="68"/>
        <v>2000</v>
      </c>
      <c r="D2633" s="5">
        <f t="shared" si="69"/>
        <v>10</v>
      </c>
      <c r="E2633" s="4" t="s">
        <v>4</v>
      </c>
      <c r="F2633" s="11">
        <v>0</v>
      </c>
    </row>
    <row r="2634" spans="1:6" x14ac:dyDescent="0.25">
      <c r="A2634" s="8" t="s">
        <v>9</v>
      </c>
      <c r="B2634" s="10">
        <v>36819</v>
      </c>
      <c r="C2634" s="5">
        <f t="shared" si="68"/>
        <v>2000</v>
      </c>
      <c r="D2634" s="5">
        <f t="shared" si="69"/>
        <v>10</v>
      </c>
      <c r="E2634" s="4" t="s">
        <v>37</v>
      </c>
      <c r="F2634" s="11">
        <v>3000</v>
      </c>
    </row>
    <row r="2635" spans="1:6" x14ac:dyDescent="0.25">
      <c r="A2635" s="8" t="s">
        <v>8</v>
      </c>
      <c r="B2635" s="10">
        <v>36819</v>
      </c>
      <c r="C2635" s="5">
        <f t="shared" si="68"/>
        <v>2000</v>
      </c>
      <c r="D2635" s="5">
        <f t="shared" si="69"/>
        <v>10</v>
      </c>
      <c r="E2635" s="4" t="s">
        <v>37</v>
      </c>
      <c r="F2635" s="11">
        <v>1600</v>
      </c>
    </row>
    <row r="2636" spans="1:6" x14ac:dyDescent="0.25">
      <c r="A2636" s="8" t="s">
        <v>10</v>
      </c>
      <c r="B2636" s="10">
        <v>36822</v>
      </c>
      <c r="C2636" s="5">
        <f t="shared" si="68"/>
        <v>2000</v>
      </c>
      <c r="D2636" s="5">
        <f t="shared" si="69"/>
        <v>10</v>
      </c>
      <c r="E2636" s="4" t="s">
        <v>38</v>
      </c>
      <c r="F2636" s="11">
        <v>1200</v>
      </c>
    </row>
    <row r="2637" spans="1:6" x14ac:dyDescent="0.25">
      <c r="A2637" s="8" t="s">
        <v>10</v>
      </c>
      <c r="B2637" s="10">
        <v>36822</v>
      </c>
      <c r="C2637" s="5">
        <f t="shared" si="68"/>
        <v>2000</v>
      </c>
      <c r="D2637" s="5">
        <f t="shared" si="69"/>
        <v>10</v>
      </c>
      <c r="E2637" s="4" t="s">
        <v>4</v>
      </c>
      <c r="F2637" s="11">
        <v>100</v>
      </c>
    </row>
    <row r="2638" spans="1:6" x14ac:dyDescent="0.25">
      <c r="A2638" s="8" t="s">
        <v>10</v>
      </c>
      <c r="B2638" s="10">
        <v>36822</v>
      </c>
      <c r="C2638" s="5">
        <f t="shared" si="68"/>
        <v>2000</v>
      </c>
      <c r="D2638" s="5">
        <f t="shared" si="69"/>
        <v>10</v>
      </c>
      <c r="E2638" s="4" t="s">
        <v>37</v>
      </c>
      <c r="F2638" s="11">
        <v>3300</v>
      </c>
    </row>
    <row r="2639" spans="1:6" x14ac:dyDescent="0.25">
      <c r="A2639" s="8" t="s">
        <v>8</v>
      </c>
      <c r="B2639" s="10">
        <v>36824</v>
      </c>
      <c r="C2639" s="5">
        <f t="shared" si="68"/>
        <v>2000</v>
      </c>
      <c r="D2639" s="5">
        <f t="shared" si="69"/>
        <v>10</v>
      </c>
      <c r="E2639" s="4" t="s">
        <v>38</v>
      </c>
      <c r="F2639" s="11">
        <v>1600</v>
      </c>
    </row>
    <row r="2640" spans="1:6" x14ac:dyDescent="0.25">
      <c r="A2640" s="8" t="s">
        <v>8</v>
      </c>
      <c r="B2640" s="10">
        <v>36824</v>
      </c>
      <c r="C2640" s="5">
        <f t="shared" si="68"/>
        <v>2000</v>
      </c>
      <c r="D2640" s="5">
        <f t="shared" si="69"/>
        <v>10</v>
      </c>
      <c r="E2640" s="4" t="s">
        <v>4</v>
      </c>
      <c r="F2640" s="11">
        <v>0</v>
      </c>
    </row>
    <row r="2641" spans="1:6" x14ac:dyDescent="0.25">
      <c r="A2641" s="8" t="s">
        <v>8</v>
      </c>
      <c r="B2641" s="10">
        <v>36824</v>
      </c>
      <c r="C2641" s="5">
        <f t="shared" si="68"/>
        <v>2000</v>
      </c>
      <c r="D2641" s="5">
        <f t="shared" si="69"/>
        <v>10</v>
      </c>
      <c r="E2641" s="4" t="s">
        <v>37</v>
      </c>
      <c r="F2641" s="11">
        <v>2900</v>
      </c>
    </row>
    <row r="2642" spans="1:6" x14ac:dyDescent="0.25">
      <c r="A2642" s="8" t="s">
        <v>18</v>
      </c>
      <c r="B2642" s="10">
        <v>36825</v>
      </c>
      <c r="C2642" s="5">
        <f t="shared" si="68"/>
        <v>2000</v>
      </c>
      <c r="D2642" s="5">
        <f t="shared" si="69"/>
        <v>10</v>
      </c>
      <c r="E2642" s="4" t="s">
        <v>38</v>
      </c>
      <c r="F2642" s="11">
        <v>5400</v>
      </c>
    </row>
    <row r="2643" spans="1:6" x14ac:dyDescent="0.25">
      <c r="A2643" s="8" t="s">
        <v>8</v>
      </c>
      <c r="B2643" s="10">
        <v>36825</v>
      </c>
      <c r="C2643" s="5">
        <f t="shared" si="68"/>
        <v>2000</v>
      </c>
      <c r="D2643" s="5">
        <f t="shared" si="69"/>
        <v>10</v>
      </c>
      <c r="E2643" s="4" t="s">
        <v>38</v>
      </c>
      <c r="F2643" s="11">
        <v>1400</v>
      </c>
    </row>
    <row r="2644" spans="1:6" x14ac:dyDescent="0.25">
      <c r="A2644" s="8" t="s">
        <v>18</v>
      </c>
      <c r="B2644" s="10">
        <v>36825</v>
      </c>
      <c r="C2644" s="5">
        <f t="shared" si="68"/>
        <v>2000</v>
      </c>
      <c r="D2644" s="5">
        <f t="shared" si="69"/>
        <v>10</v>
      </c>
      <c r="E2644" s="4" t="s">
        <v>4</v>
      </c>
      <c r="F2644" s="11">
        <v>300</v>
      </c>
    </row>
    <row r="2645" spans="1:6" x14ac:dyDescent="0.25">
      <c r="A2645" s="8" t="s">
        <v>8</v>
      </c>
      <c r="B2645" s="10">
        <v>36825</v>
      </c>
      <c r="C2645" s="5">
        <f t="shared" si="68"/>
        <v>2000</v>
      </c>
      <c r="D2645" s="5">
        <f t="shared" si="69"/>
        <v>10</v>
      </c>
      <c r="E2645" s="4" t="s">
        <v>4</v>
      </c>
      <c r="F2645" s="11">
        <v>0</v>
      </c>
    </row>
    <row r="2646" spans="1:6" x14ac:dyDescent="0.25">
      <c r="A2646" s="8" t="s">
        <v>18</v>
      </c>
      <c r="B2646" s="10">
        <v>36825</v>
      </c>
      <c r="C2646" s="5">
        <f t="shared" si="68"/>
        <v>2000</v>
      </c>
      <c r="D2646" s="5">
        <f t="shared" si="69"/>
        <v>10</v>
      </c>
      <c r="E2646" s="4" t="s">
        <v>37</v>
      </c>
      <c r="F2646" s="11">
        <v>4000</v>
      </c>
    </row>
    <row r="2647" spans="1:6" x14ac:dyDescent="0.25">
      <c r="A2647" s="8" t="s">
        <v>8</v>
      </c>
      <c r="B2647" s="10">
        <v>36825</v>
      </c>
      <c r="C2647" s="5">
        <f t="shared" si="68"/>
        <v>2000</v>
      </c>
      <c r="D2647" s="5">
        <f t="shared" si="69"/>
        <v>10</v>
      </c>
      <c r="E2647" s="4" t="s">
        <v>37</v>
      </c>
      <c r="F2647" s="11">
        <v>300</v>
      </c>
    </row>
    <row r="2648" spans="1:6" x14ac:dyDescent="0.25">
      <c r="A2648" s="8" t="s">
        <v>8</v>
      </c>
      <c r="B2648" s="10">
        <v>36826</v>
      </c>
      <c r="C2648" s="5">
        <f t="shared" si="68"/>
        <v>2000</v>
      </c>
      <c r="D2648" s="5">
        <f t="shared" si="69"/>
        <v>10</v>
      </c>
      <c r="E2648" s="4" t="s">
        <v>38</v>
      </c>
      <c r="F2648" s="9">
        <v>21000</v>
      </c>
    </row>
    <row r="2649" spans="1:6" x14ac:dyDescent="0.25">
      <c r="A2649" s="8" t="s">
        <v>8</v>
      </c>
      <c r="B2649" s="10">
        <v>36826</v>
      </c>
      <c r="C2649" s="5">
        <f t="shared" si="68"/>
        <v>2000</v>
      </c>
      <c r="D2649" s="5">
        <f t="shared" si="69"/>
        <v>10</v>
      </c>
      <c r="E2649" s="4" t="s">
        <v>4</v>
      </c>
      <c r="F2649" s="9">
        <v>0</v>
      </c>
    </row>
    <row r="2650" spans="1:6" x14ac:dyDescent="0.25">
      <c r="A2650" s="8" t="s">
        <v>8</v>
      </c>
      <c r="B2650" s="10">
        <v>36826</v>
      </c>
      <c r="C2650" s="5">
        <f t="shared" si="68"/>
        <v>2000</v>
      </c>
      <c r="D2650" s="5">
        <f t="shared" si="69"/>
        <v>10</v>
      </c>
      <c r="E2650" s="4" t="s">
        <v>37</v>
      </c>
      <c r="F2650" s="9">
        <v>600</v>
      </c>
    </row>
    <row r="2651" spans="1:6" x14ac:dyDescent="0.25">
      <c r="A2651" s="8" t="s">
        <v>15</v>
      </c>
      <c r="B2651" s="10">
        <v>36829</v>
      </c>
      <c r="C2651" s="5">
        <f t="shared" si="68"/>
        <v>2000</v>
      </c>
      <c r="D2651" s="5">
        <f t="shared" si="69"/>
        <v>10</v>
      </c>
      <c r="E2651" s="4" t="s">
        <v>38</v>
      </c>
      <c r="F2651" s="11">
        <v>1300</v>
      </c>
    </row>
    <row r="2652" spans="1:6" x14ac:dyDescent="0.25">
      <c r="A2652" s="8" t="s">
        <v>15</v>
      </c>
      <c r="B2652" s="10">
        <v>36829</v>
      </c>
      <c r="C2652" s="5">
        <f t="shared" si="68"/>
        <v>2000</v>
      </c>
      <c r="D2652" s="5">
        <f t="shared" si="69"/>
        <v>10</v>
      </c>
      <c r="E2652" s="4" t="s">
        <v>4</v>
      </c>
      <c r="F2652" s="11">
        <v>0</v>
      </c>
    </row>
    <row r="2653" spans="1:6" x14ac:dyDescent="0.25">
      <c r="A2653" s="8" t="s">
        <v>15</v>
      </c>
      <c r="B2653" s="10">
        <v>36829</v>
      </c>
      <c r="C2653" s="5">
        <f t="shared" si="68"/>
        <v>2000</v>
      </c>
      <c r="D2653" s="5">
        <f t="shared" si="69"/>
        <v>10</v>
      </c>
      <c r="E2653" s="4" t="s">
        <v>37</v>
      </c>
      <c r="F2653" s="11">
        <v>975</v>
      </c>
    </row>
    <row r="2654" spans="1:6" x14ac:dyDescent="0.25">
      <c r="A2654" s="8" t="s">
        <v>7</v>
      </c>
      <c r="B2654" s="10">
        <v>36830</v>
      </c>
      <c r="C2654" s="5">
        <f t="shared" si="68"/>
        <v>2000</v>
      </c>
      <c r="D2654" s="5">
        <f t="shared" si="69"/>
        <v>10</v>
      </c>
      <c r="E2654" s="4" t="s">
        <v>38</v>
      </c>
      <c r="F2654" s="11">
        <v>3300</v>
      </c>
    </row>
    <row r="2655" spans="1:6" x14ac:dyDescent="0.25">
      <c r="A2655" s="8" t="s">
        <v>14</v>
      </c>
      <c r="B2655" s="10">
        <v>36830</v>
      </c>
      <c r="C2655" s="5">
        <f t="shared" si="68"/>
        <v>2000</v>
      </c>
      <c r="D2655" s="5">
        <f t="shared" si="69"/>
        <v>10</v>
      </c>
      <c r="E2655" s="4" t="s">
        <v>38</v>
      </c>
      <c r="F2655" s="11">
        <v>200</v>
      </c>
    </row>
    <row r="2656" spans="1:6" x14ac:dyDescent="0.25">
      <c r="A2656" s="8" t="s">
        <v>7</v>
      </c>
      <c r="B2656" s="10">
        <v>36830</v>
      </c>
      <c r="C2656" s="5">
        <f t="shared" si="68"/>
        <v>2000</v>
      </c>
      <c r="D2656" s="5">
        <f t="shared" si="69"/>
        <v>10</v>
      </c>
      <c r="E2656" s="4" t="s">
        <v>4</v>
      </c>
      <c r="F2656" s="11">
        <v>0</v>
      </c>
    </row>
    <row r="2657" spans="1:6" x14ac:dyDescent="0.25">
      <c r="A2657" s="8" t="s">
        <v>14</v>
      </c>
      <c r="B2657" s="10">
        <v>36830</v>
      </c>
      <c r="C2657" s="5">
        <f t="shared" si="68"/>
        <v>2000</v>
      </c>
      <c r="D2657" s="5">
        <f t="shared" si="69"/>
        <v>10</v>
      </c>
      <c r="E2657" s="4" t="s">
        <v>4</v>
      </c>
      <c r="F2657" s="11">
        <v>150</v>
      </c>
    </row>
    <row r="2658" spans="1:6" x14ac:dyDescent="0.25">
      <c r="A2658" s="8" t="s">
        <v>7</v>
      </c>
      <c r="B2658" s="10">
        <v>36830</v>
      </c>
      <c r="C2658" s="5">
        <f t="shared" si="68"/>
        <v>2000</v>
      </c>
      <c r="D2658" s="5">
        <f t="shared" si="69"/>
        <v>10</v>
      </c>
      <c r="E2658" s="4" t="s">
        <v>37</v>
      </c>
      <c r="F2658" s="11">
        <v>12200</v>
      </c>
    </row>
    <row r="2659" spans="1:6" x14ac:dyDescent="0.25">
      <c r="A2659" s="8" t="s">
        <v>14</v>
      </c>
      <c r="B2659" s="10">
        <v>36830</v>
      </c>
      <c r="C2659" s="5">
        <f t="shared" si="68"/>
        <v>2000</v>
      </c>
      <c r="D2659" s="5">
        <f t="shared" si="69"/>
        <v>10</v>
      </c>
      <c r="E2659" s="4" t="s">
        <v>37</v>
      </c>
      <c r="F2659" s="11">
        <v>2300</v>
      </c>
    </row>
    <row r="2660" spans="1:6" x14ac:dyDescent="0.25">
      <c r="A2660" s="8" t="s">
        <v>5</v>
      </c>
      <c r="B2660" s="10">
        <v>36836</v>
      </c>
      <c r="C2660" s="5">
        <f t="shared" si="68"/>
        <v>2000</v>
      </c>
      <c r="D2660" s="5">
        <f t="shared" si="69"/>
        <v>11</v>
      </c>
      <c r="E2660" s="4" t="s">
        <v>38</v>
      </c>
      <c r="F2660" s="11">
        <v>8290</v>
      </c>
    </row>
    <row r="2661" spans="1:6" x14ac:dyDescent="0.25">
      <c r="A2661" s="8" t="s">
        <v>5</v>
      </c>
      <c r="B2661" s="10">
        <v>36836</v>
      </c>
      <c r="C2661" s="5">
        <f t="shared" si="68"/>
        <v>2000</v>
      </c>
      <c r="D2661" s="5">
        <f t="shared" si="69"/>
        <v>11</v>
      </c>
      <c r="E2661" s="4" t="s">
        <v>4</v>
      </c>
      <c r="F2661" s="11">
        <v>0</v>
      </c>
    </row>
    <row r="2662" spans="1:6" x14ac:dyDescent="0.25">
      <c r="A2662" s="8" t="s">
        <v>5</v>
      </c>
      <c r="B2662" s="10">
        <v>36836</v>
      </c>
      <c r="C2662" s="5">
        <f t="shared" si="68"/>
        <v>2000</v>
      </c>
      <c r="D2662" s="5">
        <f t="shared" si="69"/>
        <v>11</v>
      </c>
      <c r="E2662" s="4" t="s">
        <v>37</v>
      </c>
      <c r="F2662" s="11">
        <v>12600</v>
      </c>
    </row>
    <row r="2663" spans="1:6" x14ac:dyDescent="0.25">
      <c r="A2663" s="8" t="s">
        <v>20</v>
      </c>
      <c r="B2663" s="10">
        <v>36998</v>
      </c>
      <c r="C2663" s="5">
        <f t="shared" si="68"/>
        <v>2001</v>
      </c>
      <c r="D2663" s="5">
        <f t="shared" si="69"/>
        <v>4</v>
      </c>
      <c r="E2663" s="4" t="s">
        <v>38</v>
      </c>
      <c r="F2663" s="9">
        <v>10550</v>
      </c>
    </row>
    <row r="2664" spans="1:6" x14ac:dyDescent="0.25">
      <c r="A2664" s="8" t="s">
        <v>20</v>
      </c>
      <c r="B2664" s="10">
        <v>36998</v>
      </c>
      <c r="C2664" s="5">
        <f t="shared" si="68"/>
        <v>2001</v>
      </c>
      <c r="D2664" s="5">
        <f t="shared" si="69"/>
        <v>4</v>
      </c>
      <c r="E2664" s="4" t="s">
        <v>4</v>
      </c>
      <c r="F2664" s="9">
        <v>14500</v>
      </c>
    </row>
    <row r="2665" spans="1:6" x14ac:dyDescent="0.25">
      <c r="A2665" s="8" t="s">
        <v>20</v>
      </c>
      <c r="B2665" s="10">
        <v>36998</v>
      </c>
      <c r="C2665" s="5">
        <f t="shared" si="68"/>
        <v>2001</v>
      </c>
      <c r="D2665" s="5">
        <f t="shared" si="69"/>
        <v>4</v>
      </c>
      <c r="E2665" s="4" t="s">
        <v>37</v>
      </c>
      <c r="F2665" s="9">
        <v>15300</v>
      </c>
    </row>
    <row r="2666" spans="1:6" x14ac:dyDescent="0.25">
      <c r="A2666" s="8" t="s">
        <v>20</v>
      </c>
      <c r="B2666" s="10">
        <v>36999</v>
      </c>
      <c r="C2666" s="5">
        <f t="shared" si="68"/>
        <v>2001</v>
      </c>
      <c r="D2666" s="5">
        <f t="shared" si="69"/>
        <v>4</v>
      </c>
      <c r="E2666" s="4" t="s">
        <v>38</v>
      </c>
      <c r="F2666" s="9">
        <v>4075</v>
      </c>
    </row>
    <row r="2667" spans="1:6" x14ac:dyDescent="0.25">
      <c r="A2667" s="8" t="s">
        <v>20</v>
      </c>
      <c r="B2667" s="10">
        <v>36999</v>
      </c>
      <c r="C2667" s="5">
        <f t="shared" si="68"/>
        <v>2001</v>
      </c>
      <c r="D2667" s="5">
        <f t="shared" si="69"/>
        <v>4</v>
      </c>
      <c r="E2667" s="4" t="s">
        <v>4</v>
      </c>
      <c r="F2667" s="9">
        <v>300</v>
      </c>
    </row>
    <row r="2668" spans="1:6" x14ac:dyDescent="0.25">
      <c r="A2668" s="8" t="s">
        <v>20</v>
      </c>
      <c r="B2668" s="10">
        <v>36999</v>
      </c>
      <c r="C2668" s="5">
        <f t="shared" si="68"/>
        <v>2001</v>
      </c>
      <c r="D2668" s="5">
        <f t="shared" si="69"/>
        <v>4</v>
      </c>
      <c r="E2668" s="4" t="s">
        <v>37</v>
      </c>
      <c r="F2668" s="9">
        <v>14000</v>
      </c>
    </row>
    <row r="2669" spans="1:6" x14ac:dyDescent="0.25">
      <c r="A2669" s="8" t="s">
        <v>19</v>
      </c>
      <c r="B2669" s="10">
        <v>37000</v>
      </c>
      <c r="C2669" s="5">
        <f t="shared" si="68"/>
        <v>2001</v>
      </c>
      <c r="D2669" s="5">
        <f t="shared" si="69"/>
        <v>4</v>
      </c>
      <c r="E2669" s="4" t="s">
        <v>38</v>
      </c>
      <c r="F2669" s="9">
        <v>3500</v>
      </c>
    </row>
    <row r="2670" spans="1:6" x14ac:dyDescent="0.25">
      <c r="A2670" s="8" t="s">
        <v>19</v>
      </c>
      <c r="B2670" s="10">
        <v>37000</v>
      </c>
      <c r="C2670" s="5">
        <f t="shared" si="68"/>
        <v>2001</v>
      </c>
      <c r="D2670" s="5">
        <f t="shared" si="69"/>
        <v>4</v>
      </c>
      <c r="E2670" s="4" t="s">
        <v>4</v>
      </c>
      <c r="F2670" s="9">
        <v>500</v>
      </c>
    </row>
    <row r="2671" spans="1:6" x14ac:dyDescent="0.25">
      <c r="A2671" s="8" t="s">
        <v>19</v>
      </c>
      <c r="B2671" s="10">
        <v>37000</v>
      </c>
      <c r="C2671" s="5">
        <f t="shared" si="68"/>
        <v>2001</v>
      </c>
      <c r="D2671" s="5">
        <f t="shared" si="69"/>
        <v>4</v>
      </c>
      <c r="E2671" s="4" t="s">
        <v>37</v>
      </c>
      <c r="F2671" s="9">
        <v>7000</v>
      </c>
    </row>
    <row r="2672" spans="1:6" x14ac:dyDescent="0.25">
      <c r="A2672" s="8" t="s">
        <v>20</v>
      </c>
      <c r="B2672" s="10">
        <v>37001</v>
      </c>
      <c r="C2672" s="5">
        <f t="shared" si="68"/>
        <v>2001</v>
      </c>
      <c r="D2672" s="5">
        <f t="shared" si="69"/>
        <v>4</v>
      </c>
      <c r="E2672" s="4" t="s">
        <v>38</v>
      </c>
      <c r="F2672" s="9">
        <v>5050</v>
      </c>
    </row>
    <row r="2673" spans="1:6" x14ac:dyDescent="0.25">
      <c r="A2673" s="8" t="s">
        <v>20</v>
      </c>
      <c r="B2673" s="10">
        <v>37001</v>
      </c>
      <c r="C2673" s="5">
        <f t="shared" si="68"/>
        <v>2001</v>
      </c>
      <c r="D2673" s="5">
        <f t="shared" si="69"/>
        <v>4</v>
      </c>
      <c r="E2673" s="4" t="s">
        <v>4</v>
      </c>
      <c r="F2673" s="9">
        <v>0</v>
      </c>
    </row>
    <row r="2674" spans="1:6" x14ac:dyDescent="0.25">
      <c r="A2674" s="8" t="s">
        <v>20</v>
      </c>
      <c r="B2674" s="10">
        <v>37001</v>
      </c>
      <c r="C2674" s="5">
        <f t="shared" si="68"/>
        <v>2001</v>
      </c>
      <c r="D2674" s="5">
        <f t="shared" si="69"/>
        <v>4</v>
      </c>
      <c r="E2674" s="4" t="s">
        <v>37</v>
      </c>
      <c r="F2674" s="9">
        <v>1400</v>
      </c>
    </row>
    <row r="2675" spans="1:6" x14ac:dyDescent="0.25">
      <c r="A2675" s="8" t="s">
        <v>20</v>
      </c>
      <c r="B2675" s="10">
        <v>37004</v>
      </c>
      <c r="C2675" s="5">
        <f t="shared" si="68"/>
        <v>2001</v>
      </c>
      <c r="D2675" s="5">
        <f t="shared" si="69"/>
        <v>4</v>
      </c>
      <c r="E2675" s="4" t="s">
        <v>38</v>
      </c>
      <c r="F2675" s="9">
        <v>3500</v>
      </c>
    </row>
    <row r="2676" spans="1:6" x14ac:dyDescent="0.25">
      <c r="A2676" s="8" t="s">
        <v>20</v>
      </c>
      <c r="B2676" s="10">
        <v>37004</v>
      </c>
      <c r="C2676" s="5">
        <f t="shared" si="68"/>
        <v>2001</v>
      </c>
      <c r="D2676" s="5">
        <f t="shared" si="69"/>
        <v>4</v>
      </c>
      <c r="E2676" s="4" t="s">
        <v>4</v>
      </c>
      <c r="F2676" s="9">
        <v>8000</v>
      </c>
    </row>
    <row r="2677" spans="1:6" x14ac:dyDescent="0.25">
      <c r="A2677" s="8" t="s">
        <v>20</v>
      </c>
      <c r="B2677" s="10">
        <v>37004</v>
      </c>
      <c r="C2677" s="5">
        <f t="shared" si="68"/>
        <v>2001</v>
      </c>
      <c r="D2677" s="5">
        <f t="shared" si="69"/>
        <v>4</v>
      </c>
      <c r="E2677" s="4" t="s">
        <v>37</v>
      </c>
      <c r="F2677" s="9">
        <v>6300</v>
      </c>
    </row>
    <row r="2678" spans="1:6" x14ac:dyDescent="0.25">
      <c r="A2678" s="8" t="s">
        <v>20</v>
      </c>
      <c r="B2678" s="10">
        <v>37005</v>
      </c>
      <c r="C2678" s="5">
        <f t="shared" si="68"/>
        <v>2001</v>
      </c>
      <c r="D2678" s="5">
        <f t="shared" si="69"/>
        <v>4</v>
      </c>
      <c r="E2678" s="4" t="s">
        <v>38</v>
      </c>
      <c r="F2678" s="9">
        <v>5025</v>
      </c>
    </row>
    <row r="2679" spans="1:6" x14ac:dyDescent="0.25">
      <c r="A2679" s="8" t="s">
        <v>20</v>
      </c>
      <c r="B2679" s="10">
        <v>37005</v>
      </c>
      <c r="C2679" s="5">
        <f t="shared" si="68"/>
        <v>2001</v>
      </c>
      <c r="D2679" s="5">
        <f t="shared" si="69"/>
        <v>4</v>
      </c>
      <c r="E2679" s="4" t="s">
        <v>4</v>
      </c>
      <c r="F2679" s="9">
        <v>4500</v>
      </c>
    </row>
    <row r="2680" spans="1:6" x14ac:dyDescent="0.25">
      <c r="A2680" s="8" t="s">
        <v>20</v>
      </c>
      <c r="B2680" s="10">
        <v>37005</v>
      </c>
      <c r="C2680" s="5">
        <f t="shared" si="68"/>
        <v>2001</v>
      </c>
      <c r="D2680" s="5">
        <f t="shared" si="69"/>
        <v>4</v>
      </c>
      <c r="E2680" s="4" t="s">
        <v>37</v>
      </c>
      <c r="F2680" s="9">
        <v>1500</v>
      </c>
    </row>
    <row r="2681" spans="1:6" x14ac:dyDescent="0.25">
      <c r="A2681" s="8" t="s">
        <v>19</v>
      </c>
      <c r="B2681" s="10">
        <v>37006</v>
      </c>
      <c r="C2681" s="5">
        <f t="shared" si="68"/>
        <v>2001</v>
      </c>
      <c r="D2681" s="5">
        <f t="shared" si="69"/>
        <v>4</v>
      </c>
      <c r="E2681" s="4" t="s">
        <v>38</v>
      </c>
      <c r="F2681" s="9">
        <v>5500</v>
      </c>
    </row>
    <row r="2682" spans="1:6" x14ac:dyDescent="0.25">
      <c r="A2682" s="8" t="s">
        <v>19</v>
      </c>
      <c r="B2682" s="10">
        <v>37006</v>
      </c>
      <c r="C2682" s="5">
        <f t="shared" si="68"/>
        <v>2001</v>
      </c>
      <c r="D2682" s="5">
        <f t="shared" si="69"/>
        <v>4</v>
      </c>
      <c r="E2682" s="4" t="s">
        <v>4</v>
      </c>
      <c r="F2682" s="9">
        <v>3800</v>
      </c>
    </row>
    <row r="2683" spans="1:6" x14ac:dyDescent="0.25">
      <c r="A2683" s="8" t="s">
        <v>19</v>
      </c>
      <c r="B2683" s="10">
        <v>37006</v>
      </c>
      <c r="C2683" s="5">
        <f t="shared" si="68"/>
        <v>2001</v>
      </c>
      <c r="D2683" s="5">
        <f t="shared" si="69"/>
        <v>4</v>
      </c>
      <c r="E2683" s="4" t="s">
        <v>37</v>
      </c>
      <c r="F2683" s="9">
        <v>8500</v>
      </c>
    </row>
    <row r="2684" spans="1:6" x14ac:dyDescent="0.25">
      <c r="A2684" s="8" t="s">
        <v>20</v>
      </c>
      <c r="B2684" s="10">
        <v>37007</v>
      </c>
      <c r="C2684" s="5">
        <f t="shared" si="68"/>
        <v>2001</v>
      </c>
      <c r="D2684" s="5">
        <f t="shared" si="69"/>
        <v>4</v>
      </c>
      <c r="E2684" s="4" t="s">
        <v>38</v>
      </c>
      <c r="F2684" s="9">
        <v>5000</v>
      </c>
    </row>
    <row r="2685" spans="1:6" x14ac:dyDescent="0.25">
      <c r="A2685" s="8" t="s">
        <v>20</v>
      </c>
      <c r="B2685" s="10">
        <v>37007</v>
      </c>
      <c r="C2685" s="5">
        <f t="shared" si="68"/>
        <v>2001</v>
      </c>
      <c r="D2685" s="5">
        <f t="shared" si="69"/>
        <v>4</v>
      </c>
      <c r="E2685" s="4" t="s">
        <v>4</v>
      </c>
      <c r="F2685" s="9">
        <v>2000</v>
      </c>
    </row>
    <row r="2686" spans="1:6" x14ac:dyDescent="0.25">
      <c r="A2686" s="8" t="s">
        <v>20</v>
      </c>
      <c r="B2686" s="10">
        <v>37007</v>
      </c>
      <c r="C2686" s="5">
        <f t="shared" si="68"/>
        <v>2001</v>
      </c>
      <c r="D2686" s="5">
        <f t="shared" si="69"/>
        <v>4</v>
      </c>
      <c r="E2686" s="4" t="s">
        <v>37</v>
      </c>
      <c r="F2686" s="9">
        <v>5000</v>
      </c>
    </row>
    <row r="2687" spans="1:6" x14ac:dyDescent="0.25">
      <c r="A2687" s="8" t="s">
        <v>20</v>
      </c>
      <c r="B2687" s="10">
        <v>37010</v>
      </c>
      <c r="C2687" s="5">
        <f t="shared" si="68"/>
        <v>2001</v>
      </c>
      <c r="D2687" s="5">
        <f t="shared" si="69"/>
        <v>4</v>
      </c>
      <c r="E2687" s="4" t="s">
        <v>38</v>
      </c>
      <c r="F2687" s="9">
        <v>2250</v>
      </c>
    </row>
    <row r="2688" spans="1:6" x14ac:dyDescent="0.25">
      <c r="A2688" s="8" t="s">
        <v>20</v>
      </c>
      <c r="B2688" s="10">
        <v>37010</v>
      </c>
      <c r="C2688" s="5">
        <f t="shared" si="68"/>
        <v>2001</v>
      </c>
      <c r="D2688" s="5">
        <f t="shared" si="69"/>
        <v>4</v>
      </c>
      <c r="E2688" s="4" t="s">
        <v>4</v>
      </c>
      <c r="F2688" s="9">
        <v>1500</v>
      </c>
    </row>
    <row r="2689" spans="1:6" x14ac:dyDescent="0.25">
      <c r="A2689" s="8" t="s">
        <v>20</v>
      </c>
      <c r="B2689" s="10">
        <v>37010</v>
      </c>
      <c r="C2689" s="5">
        <f t="shared" si="68"/>
        <v>2001</v>
      </c>
      <c r="D2689" s="5">
        <f t="shared" si="69"/>
        <v>4</v>
      </c>
      <c r="E2689" s="4" t="s">
        <v>37</v>
      </c>
      <c r="F2689" s="9">
        <v>1500</v>
      </c>
    </row>
    <row r="2690" spans="1:6" x14ac:dyDescent="0.25">
      <c r="A2690" s="8" t="s">
        <v>8</v>
      </c>
      <c r="B2690" s="10">
        <v>37012</v>
      </c>
      <c r="C2690" s="5">
        <f t="shared" si="68"/>
        <v>2001</v>
      </c>
      <c r="D2690" s="5">
        <f t="shared" si="69"/>
        <v>5</v>
      </c>
      <c r="E2690" s="4" t="s">
        <v>38</v>
      </c>
      <c r="F2690" s="9">
        <v>5400</v>
      </c>
    </row>
    <row r="2691" spans="1:6" x14ac:dyDescent="0.25">
      <c r="A2691" s="8" t="s">
        <v>19</v>
      </c>
      <c r="B2691" s="10">
        <v>37012</v>
      </c>
      <c r="C2691" s="5">
        <f t="shared" ref="C2691:C2754" si="70">YEAR(B2691)</f>
        <v>2001</v>
      </c>
      <c r="D2691" s="5">
        <f t="shared" ref="D2691:D2754" si="71">MONTH(B2691)</f>
        <v>5</v>
      </c>
      <c r="E2691" s="4" t="s">
        <v>38</v>
      </c>
      <c r="F2691" s="9">
        <v>650</v>
      </c>
    </row>
    <row r="2692" spans="1:6" x14ac:dyDescent="0.25">
      <c r="A2692" s="8" t="s">
        <v>8</v>
      </c>
      <c r="B2692" s="10">
        <v>37012</v>
      </c>
      <c r="C2692" s="5">
        <f t="shared" si="70"/>
        <v>2001</v>
      </c>
      <c r="D2692" s="5">
        <f t="shared" si="71"/>
        <v>5</v>
      </c>
      <c r="E2692" s="4" t="s">
        <v>4</v>
      </c>
      <c r="F2692" s="9">
        <v>0</v>
      </c>
    </row>
    <row r="2693" spans="1:6" x14ac:dyDescent="0.25">
      <c r="A2693" s="8" t="s">
        <v>19</v>
      </c>
      <c r="B2693" s="10">
        <v>37012</v>
      </c>
      <c r="C2693" s="5">
        <f t="shared" si="70"/>
        <v>2001</v>
      </c>
      <c r="D2693" s="5">
        <f t="shared" si="71"/>
        <v>5</v>
      </c>
      <c r="E2693" s="4" t="s">
        <v>4</v>
      </c>
      <c r="F2693" s="9">
        <v>4500</v>
      </c>
    </row>
    <row r="2694" spans="1:6" x14ac:dyDescent="0.25">
      <c r="A2694" s="8" t="s">
        <v>8</v>
      </c>
      <c r="B2694" s="10">
        <v>37012</v>
      </c>
      <c r="C2694" s="5">
        <f t="shared" si="70"/>
        <v>2001</v>
      </c>
      <c r="D2694" s="5">
        <f t="shared" si="71"/>
        <v>5</v>
      </c>
      <c r="E2694" s="4" t="s">
        <v>37</v>
      </c>
      <c r="F2694" s="9">
        <v>2200</v>
      </c>
    </row>
    <row r="2695" spans="1:6" x14ac:dyDescent="0.25">
      <c r="A2695" s="8" t="s">
        <v>19</v>
      </c>
      <c r="B2695" s="10">
        <v>37012</v>
      </c>
      <c r="C2695" s="5">
        <f t="shared" si="70"/>
        <v>2001</v>
      </c>
      <c r="D2695" s="5">
        <f t="shared" si="71"/>
        <v>5</v>
      </c>
      <c r="E2695" s="4" t="s">
        <v>37</v>
      </c>
      <c r="F2695" s="9">
        <v>35000</v>
      </c>
    </row>
    <row r="2696" spans="1:6" x14ac:dyDescent="0.25">
      <c r="A2696" s="8" t="s">
        <v>8</v>
      </c>
      <c r="B2696" s="10">
        <v>37013</v>
      </c>
      <c r="C2696" s="5">
        <f t="shared" si="70"/>
        <v>2001</v>
      </c>
      <c r="D2696" s="5">
        <f t="shared" si="71"/>
        <v>5</v>
      </c>
      <c r="E2696" s="4" t="s">
        <v>38</v>
      </c>
      <c r="F2696" s="9">
        <v>2200</v>
      </c>
    </row>
    <row r="2697" spans="1:6" x14ac:dyDescent="0.25">
      <c r="A2697" s="8" t="s">
        <v>20</v>
      </c>
      <c r="B2697" s="10">
        <v>37013</v>
      </c>
      <c r="C2697" s="5">
        <f t="shared" si="70"/>
        <v>2001</v>
      </c>
      <c r="D2697" s="5">
        <f t="shared" si="71"/>
        <v>5</v>
      </c>
      <c r="E2697" s="4" t="s">
        <v>38</v>
      </c>
      <c r="F2697" s="9">
        <v>600</v>
      </c>
    </row>
    <row r="2698" spans="1:6" x14ac:dyDescent="0.25">
      <c r="A2698" s="8" t="s">
        <v>8</v>
      </c>
      <c r="B2698" s="10">
        <v>37013</v>
      </c>
      <c r="C2698" s="5">
        <f t="shared" si="70"/>
        <v>2001</v>
      </c>
      <c r="D2698" s="5">
        <f t="shared" si="71"/>
        <v>5</v>
      </c>
      <c r="E2698" s="4" t="s">
        <v>4</v>
      </c>
      <c r="F2698" s="9">
        <v>0</v>
      </c>
    </row>
    <row r="2699" spans="1:6" x14ac:dyDescent="0.25">
      <c r="A2699" s="8" t="s">
        <v>20</v>
      </c>
      <c r="B2699" s="10">
        <v>37013</v>
      </c>
      <c r="C2699" s="5">
        <f t="shared" si="70"/>
        <v>2001</v>
      </c>
      <c r="D2699" s="5">
        <f t="shared" si="71"/>
        <v>5</v>
      </c>
      <c r="E2699" s="4" t="s">
        <v>4</v>
      </c>
      <c r="F2699" s="9">
        <v>300</v>
      </c>
    </row>
    <row r="2700" spans="1:6" x14ac:dyDescent="0.25">
      <c r="A2700" s="8" t="s">
        <v>8</v>
      </c>
      <c r="B2700" s="10">
        <v>37013</v>
      </c>
      <c r="C2700" s="5">
        <f t="shared" si="70"/>
        <v>2001</v>
      </c>
      <c r="D2700" s="5">
        <f t="shared" si="71"/>
        <v>5</v>
      </c>
      <c r="E2700" s="4" t="s">
        <v>37</v>
      </c>
      <c r="F2700" s="9">
        <v>900</v>
      </c>
    </row>
    <row r="2701" spans="1:6" x14ac:dyDescent="0.25">
      <c r="A2701" s="8" t="s">
        <v>20</v>
      </c>
      <c r="B2701" s="10">
        <v>37013</v>
      </c>
      <c r="C2701" s="5">
        <f t="shared" si="70"/>
        <v>2001</v>
      </c>
      <c r="D2701" s="5">
        <f t="shared" si="71"/>
        <v>5</v>
      </c>
      <c r="E2701" s="4" t="s">
        <v>37</v>
      </c>
      <c r="F2701" s="9">
        <v>3000</v>
      </c>
    </row>
    <row r="2702" spans="1:6" x14ac:dyDescent="0.25">
      <c r="A2702" s="8" t="s">
        <v>8</v>
      </c>
      <c r="B2702" s="10">
        <v>37014</v>
      </c>
      <c r="C2702" s="5">
        <f t="shared" si="70"/>
        <v>2001</v>
      </c>
      <c r="D2702" s="5">
        <f t="shared" si="71"/>
        <v>5</v>
      </c>
      <c r="E2702" s="4" t="s">
        <v>38</v>
      </c>
      <c r="F2702" s="9">
        <v>5900</v>
      </c>
    </row>
    <row r="2703" spans="1:6" x14ac:dyDescent="0.25">
      <c r="A2703" s="8" t="s">
        <v>19</v>
      </c>
      <c r="B2703" s="10">
        <v>37014</v>
      </c>
      <c r="C2703" s="5">
        <f t="shared" si="70"/>
        <v>2001</v>
      </c>
      <c r="D2703" s="5">
        <f t="shared" si="71"/>
        <v>5</v>
      </c>
      <c r="E2703" s="4" t="s">
        <v>38</v>
      </c>
      <c r="F2703" s="9">
        <v>9500</v>
      </c>
    </row>
    <row r="2704" spans="1:6" x14ac:dyDescent="0.25">
      <c r="A2704" s="8" t="s">
        <v>8</v>
      </c>
      <c r="B2704" s="10">
        <v>37014</v>
      </c>
      <c r="C2704" s="5">
        <f t="shared" si="70"/>
        <v>2001</v>
      </c>
      <c r="D2704" s="5">
        <f t="shared" si="71"/>
        <v>5</v>
      </c>
      <c r="E2704" s="4" t="s">
        <v>4</v>
      </c>
      <c r="F2704" s="9">
        <v>0</v>
      </c>
    </row>
    <row r="2705" spans="1:6" x14ac:dyDescent="0.25">
      <c r="A2705" s="8" t="s">
        <v>19</v>
      </c>
      <c r="B2705" s="10">
        <v>37014</v>
      </c>
      <c r="C2705" s="5">
        <f t="shared" si="70"/>
        <v>2001</v>
      </c>
      <c r="D2705" s="5">
        <f t="shared" si="71"/>
        <v>5</v>
      </c>
      <c r="E2705" s="4" t="s">
        <v>4</v>
      </c>
      <c r="F2705" s="9">
        <v>4500</v>
      </c>
    </row>
    <row r="2706" spans="1:6" x14ac:dyDescent="0.25">
      <c r="A2706" s="8" t="s">
        <v>8</v>
      </c>
      <c r="B2706" s="10">
        <v>37014</v>
      </c>
      <c r="C2706" s="5">
        <f t="shared" si="70"/>
        <v>2001</v>
      </c>
      <c r="D2706" s="5">
        <f t="shared" si="71"/>
        <v>5</v>
      </c>
      <c r="E2706" s="4" t="s">
        <v>37</v>
      </c>
      <c r="F2706" s="9">
        <v>700</v>
      </c>
    </row>
    <row r="2707" spans="1:6" x14ac:dyDescent="0.25">
      <c r="A2707" s="8" t="s">
        <v>19</v>
      </c>
      <c r="B2707" s="10">
        <v>37014</v>
      </c>
      <c r="C2707" s="5">
        <f t="shared" si="70"/>
        <v>2001</v>
      </c>
      <c r="D2707" s="5">
        <f t="shared" si="71"/>
        <v>5</v>
      </c>
      <c r="E2707" s="4" t="s">
        <v>37</v>
      </c>
      <c r="F2707" s="9">
        <v>1500</v>
      </c>
    </row>
    <row r="2708" spans="1:6" x14ac:dyDescent="0.25">
      <c r="A2708" s="8" t="s">
        <v>20</v>
      </c>
      <c r="B2708" s="10">
        <v>37015</v>
      </c>
      <c r="C2708" s="5">
        <f t="shared" si="70"/>
        <v>2001</v>
      </c>
      <c r="D2708" s="5">
        <f t="shared" si="71"/>
        <v>5</v>
      </c>
      <c r="E2708" s="4" t="s">
        <v>38</v>
      </c>
      <c r="F2708" s="9">
        <v>2350</v>
      </c>
    </row>
    <row r="2709" spans="1:6" x14ac:dyDescent="0.25">
      <c r="A2709" s="8" t="s">
        <v>20</v>
      </c>
      <c r="B2709" s="10">
        <v>37015</v>
      </c>
      <c r="C2709" s="5">
        <f t="shared" si="70"/>
        <v>2001</v>
      </c>
      <c r="D2709" s="5">
        <f t="shared" si="71"/>
        <v>5</v>
      </c>
      <c r="E2709" s="4" t="s">
        <v>4</v>
      </c>
      <c r="F2709" s="9">
        <v>100</v>
      </c>
    </row>
    <row r="2710" spans="1:6" x14ac:dyDescent="0.25">
      <c r="A2710" s="8" t="s">
        <v>20</v>
      </c>
      <c r="B2710" s="10">
        <v>37015</v>
      </c>
      <c r="C2710" s="5">
        <f t="shared" si="70"/>
        <v>2001</v>
      </c>
      <c r="D2710" s="5">
        <f t="shared" si="71"/>
        <v>5</v>
      </c>
      <c r="E2710" s="4" t="s">
        <v>37</v>
      </c>
      <c r="F2710" s="9">
        <v>4500</v>
      </c>
    </row>
    <row r="2711" spans="1:6" x14ac:dyDescent="0.25">
      <c r="A2711" s="8" t="s">
        <v>19</v>
      </c>
      <c r="B2711" s="10">
        <v>37018</v>
      </c>
      <c r="C2711" s="5">
        <f t="shared" si="70"/>
        <v>2001</v>
      </c>
      <c r="D2711" s="5">
        <f t="shared" si="71"/>
        <v>5</v>
      </c>
      <c r="E2711" s="4" t="s">
        <v>38</v>
      </c>
      <c r="F2711" s="9">
        <v>100</v>
      </c>
    </row>
    <row r="2712" spans="1:6" x14ac:dyDescent="0.25">
      <c r="A2712" s="8" t="s">
        <v>19</v>
      </c>
      <c r="B2712" s="10">
        <v>37018</v>
      </c>
      <c r="C2712" s="5">
        <f t="shared" si="70"/>
        <v>2001</v>
      </c>
      <c r="D2712" s="5">
        <f t="shared" si="71"/>
        <v>5</v>
      </c>
      <c r="E2712" s="4" t="s">
        <v>4</v>
      </c>
      <c r="F2712" s="9">
        <v>300</v>
      </c>
    </row>
    <row r="2713" spans="1:6" x14ac:dyDescent="0.25">
      <c r="A2713" s="8" t="s">
        <v>19</v>
      </c>
      <c r="B2713" s="10">
        <v>37018</v>
      </c>
      <c r="C2713" s="5">
        <f t="shared" si="70"/>
        <v>2001</v>
      </c>
      <c r="D2713" s="5">
        <f t="shared" si="71"/>
        <v>5</v>
      </c>
      <c r="E2713" s="4" t="s">
        <v>37</v>
      </c>
      <c r="F2713" s="9">
        <v>4500</v>
      </c>
    </row>
    <row r="2714" spans="1:6" x14ac:dyDescent="0.25">
      <c r="A2714" s="8" t="s">
        <v>8</v>
      </c>
      <c r="B2714" s="10">
        <v>37019</v>
      </c>
      <c r="C2714" s="5">
        <f t="shared" si="70"/>
        <v>2001</v>
      </c>
      <c r="D2714" s="5">
        <f t="shared" si="71"/>
        <v>5</v>
      </c>
      <c r="E2714" s="4" t="s">
        <v>38</v>
      </c>
      <c r="F2714" s="9">
        <v>2700</v>
      </c>
    </row>
    <row r="2715" spans="1:6" x14ac:dyDescent="0.25">
      <c r="A2715" s="8" t="s">
        <v>29</v>
      </c>
      <c r="B2715" s="10">
        <v>37019</v>
      </c>
      <c r="C2715" s="5">
        <f t="shared" si="70"/>
        <v>2001</v>
      </c>
      <c r="D2715" s="5">
        <f t="shared" si="71"/>
        <v>5</v>
      </c>
      <c r="E2715" s="4" t="s">
        <v>38</v>
      </c>
      <c r="F2715" s="9">
        <v>2400</v>
      </c>
    </row>
    <row r="2716" spans="1:6" x14ac:dyDescent="0.25">
      <c r="A2716" s="8" t="s">
        <v>8</v>
      </c>
      <c r="B2716" s="10">
        <v>37019</v>
      </c>
      <c r="C2716" s="5">
        <f t="shared" si="70"/>
        <v>2001</v>
      </c>
      <c r="D2716" s="5">
        <f t="shared" si="71"/>
        <v>5</v>
      </c>
      <c r="E2716" s="4" t="s">
        <v>4</v>
      </c>
      <c r="F2716" s="9">
        <v>0</v>
      </c>
    </row>
    <row r="2717" spans="1:6" x14ac:dyDescent="0.25">
      <c r="A2717" s="8" t="s">
        <v>29</v>
      </c>
      <c r="B2717" s="10">
        <v>37019</v>
      </c>
      <c r="C2717" s="5">
        <f t="shared" si="70"/>
        <v>2001</v>
      </c>
      <c r="D2717" s="5">
        <f t="shared" si="71"/>
        <v>5</v>
      </c>
      <c r="E2717" s="4" t="s">
        <v>4</v>
      </c>
      <c r="F2717" s="9">
        <v>0</v>
      </c>
    </row>
    <row r="2718" spans="1:6" x14ac:dyDescent="0.25">
      <c r="A2718" s="8" t="s">
        <v>8</v>
      </c>
      <c r="B2718" s="10">
        <v>37019</v>
      </c>
      <c r="C2718" s="5">
        <f t="shared" si="70"/>
        <v>2001</v>
      </c>
      <c r="D2718" s="5">
        <f t="shared" si="71"/>
        <v>5</v>
      </c>
      <c r="E2718" s="4" t="s">
        <v>37</v>
      </c>
      <c r="F2718" s="9">
        <v>200</v>
      </c>
    </row>
    <row r="2719" spans="1:6" x14ac:dyDescent="0.25">
      <c r="A2719" s="8" t="s">
        <v>29</v>
      </c>
      <c r="B2719" s="10">
        <v>37019</v>
      </c>
      <c r="C2719" s="5">
        <f t="shared" si="70"/>
        <v>2001</v>
      </c>
      <c r="D2719" s="5">
        <f t="shared" si="71"/>
        <v>5</v>
      </c>
      <c r="E2719" s="4" t="s">
        <v>37</v>
      </c>
      <c r="F2719" s="9">
        <v>1000</v>
      </c>
    </row>
    <row r="2720" spans="1:6" x14ac:dyDescent="0.25">
      <c r="A2720" s="8" t="s">
        <v>8</v>
      </c>
      <c r="B2720" s="10">
        <v>37020</v>
      </c>
      <c r="C2720" s="5">
        <f t="shared" si="70"/>
        <v>2001</v>
      </c>
      <c r="D2720" s="5">
        <f t="shared" si="71"/>
        <v>5</v>
      </c>
      <c r="E2720" s="4" t="s">
        <v>38</v>
      </c>
      <c r="F2720" s="9">
        <v>4700</v>
      </c>
    </row>
    <row r="2721" spans="1:6" x14ac:dyDescent="0.25">
      <c r="A2721" s="8" t="s">
        <v>20</v>
      </c>
      <c r="B2721" s="10">
        <v>37020</v>
      </c>
      <c r="C2721" s="5">
        <f t="shared" si="70"/>
        <v>2001</v>
      </c>
      <c r="D2721" s="5">
        <f t="shared" si="71"/>
        <v>5</v>
      </c>
      <c r="E2721" s="4" t="s">
        <v>38</v>
      </c>
      <c r="F2721" s="9">
        <v>1000</v>
      </c>
    </row>
    <row r="2722" spans="1:6" x14ac:dyDescent="0.25">
      <c r="A2722" s="8" t="s">
        <v>8</v>
      </c>
      <c r="B2722" s="10">
        <v>37020</v>
      </c>
      <c r="C2722" s="5">
        <f t="shared" si="70"/>
        <v>2001</v>
      </c>
      <c r="D2722" s="5">
        <f t="shared" si="71"/>
        <v>5</v>
      </c>
      <c r="E2722" s="4" t="s">
        <v>4</v>
      </c>
      <c r="F2722" s="9">
        <v>0</v>
      </c>
    </row>
    <row r="2723" spans="1:6" x14ac:dyDescent="0.25">
      <c r="A2723" s="8" t="s">
        <v>20</v>
      </c>
      <c r="B2723" s="10">
        <v>37020</v>
      </c>
      <c r="C2723" s="5">
        <f t="shared" si="70"/>
        <v>2001</v>
      </c>
      <c r="D2723" s="5">
        <f t="shared" si="71"/>
        <v>5</v>
      </c>
      <c r="E2723" s="4" t="s">
        <v>4</v>
      </c>
      <c r="F2723" s="9">
        <v>1000</v>
      </c>
    </row>
    <row r="2724" spans="1:6" x14ac:dyDescent="0.25">
      <c r="A2724" s="8" t="s">
        <v>8</v>
      </c>
      <c r="B2724" s="10">
        <v>37020</v>
      </c>
      <c r="C2724" s="5">
        <f t="shared" si="70"/>
        <v>2001</v>
      </c>
      <c r="D2724" s="5">
        <f t="shared" si="71"/>
        <v>5</v>
      </c>
      <c r="E2724" s="4" t="s">
        <v>37</v>
      </c>
      <c r="F2724" s="9">
        <v>600</v>
      </c>
    </row>
    <row r="2725" spans="1:6" x14ac:dyDescent="0.25">
      <c r="A2725" s="8" t="s">
        <v>20</v>
      </c>
      <c r="B2725" s="10">
        <v>37020</v>
      </c>
      <c r="C2725" s="5">
        <f t="shared" si="70"/>
        <v>2001</v>
      </c>
      <c r="D2725" s="5">
        <f t="shared" si="71"/>
        <v>5</v>
      </c>
      <c r="E2725" s="4" t="s">
        <v>37</v>
      </c>
      <c r="F2725" s="9">
        <v>5000</v>
      </c>
    </row>
    <row r="2726" spans="1:6" x14ac:dyDescent="0.25">
      <c r="A2726" s="8" t="s">
        <v>20</v>
      </c>
      <c r="B2726" s="10">
        <v>37021</v>
      </c>
      <c r="C2726" s="5">
        <f t="shared" si="70"/>
        <v>2001</v>
      </c>
      <c r="D2726" s="5">
        <f t="shared" si="71"/>
        <v>5</v>
      </c>
      <c r="E2726" s="4" t="s">
        <v>38</v>
      </c>
      <c r="F2726" s="9">
        <v>1800</v>
      </c>
    </row>
    <row r="2727" spans="1:6" x14ac:dyDescent="0.25">
      <c r="A2727" s="8" t="s">
        <v>20</v>
      </c>
      <c r="B2727" s="10">
        <v>37021</v>
      </c>
      <c r="C2727" s="5">
        <f t="shared" si="70"/>
        <v>2001</v>
      </c>
      <c r="D2727" s="5">
        <f t="shared" si="71"/>
        <v>5</v>
      </c>
      <c r="E2727" s="4" t="s">
        <v>4</v>
      </c>
      <c r="F2727" s="9">
        <v>0</v>
      </c>
    </row>
    <row r="2728" spans="1:6" x14ac:dyDescent="0.25">
      <c r="A2728" s="8" t="s">
        <v>20</v>
      </c>
      <c r="B2728" s="10">
        <v>37021</v>
      </c>
      <c r="C2728" s="5">
        <f t="shared" si="70"/>
        <v>2001</v>
      </c>
      <c r="D2728" s="5">
        <f t="shared" si="71"/>
        <v>5</v>
      </c>
      <c r="E2728" s="4" t="s">
        <v>37</v>
      </c>
      <c r="F2728" s="9">
        <v>300</v>
      </c>
    </row>
    <row r="2729" spans="1:6" x14ac:dyDescent="0.25">
      <c r="A2729" s="8" t="s">
        <v>8</v>
      </c>
      <c r="B2729" s="10">
        <v>37022</v>
      </c>
      <c r="C2729" s="5">
        <f t="shared" si="70"/>
        <v>2001</v>
      </c>
      <c r="D2729" s="5">
        <f t="shared" si="71"/>
        <v>5</v>
      </c>
      <c r="E2729" s="4" t="s">
        <v>38</v>
      </c>
      <c r="F2729" s="9">
        <v>5200</v>
      </c>
    </row>
    <row r="2730" spans="1:6" x14ac:dyDescent="0.25">
      <c r="A2730" s="8" t="s">
        <v>19</v>
      </c>
      <c r="B2730" s="10">
        <v>37022</v>
      </c>
      <c r="C2730" s="5">
        <f t="shared" si="70"/>
        <v>2001</v>
      </c>
      <c r="D2730" s="5">
        <f t="shared" si="71"/>
        <v>5</v>
      </c>
      <c r="E2730" s="4" t="s">
        <v>38</v>
      </c>
      <c r="F2730" s="9">
        <v>5200</v>
      </c>
    </row>
    <row r="2731" spans="1:6" x14ac:dyDescent="0.25">
      <c r="A2731" s="8" t="s">
        <v>8</v>
      </c>
      <c r="B2731" s="10">
        <v>37022</v>
      </c>
      <c r="C2731" s="5">
        <f t="shared" si="70"/>
        <v>2001</v>
      </c>
      <c r="D2731" s="5">
        <f t="shared" si="71"/>
        <v>5</v>
      </c>
      <c r="E2731" s="4" t="s">
        <v>4</v>
      </c>
      <c r="F2731" s="9">
        <v>0</v>
      </c>
    </row>
    <row r="2732" spans="1:6" x14ac:dyDescent="0.25">
      <c r="A2732" s="8" t="s">
        <v>19</v>
      </c>
      <c r="B2732" s="10">
        <v>37022</v>
      </c>
      <c r="C2732" s="5">
        <f t="shared" si="70"/>
        <v>2001</v>
      </c>
      <c r="D2732" s="5">
        <f t="shared" si="71"/>
        <v>5</v>
      </c>
      <c r="E2732" s="4" t="s">
        <v>4</v>
      </c>
      <c r="F2732" s="9">
        <v>500</v>
      </c>
    </row>
    <row r="2733" spans="1:6" x14ac:dyDescent="0.25">
      <c r="A2733" s="8" t="s">
        <v>8</v>
      </c>
      <c r="B2733" s="10">
        <v>37022</v>
      </c>
      <c r="C2733" s="5">
        <f t="shared" si="70"/>
        <v>2001</v>
      </c>
      <c r="D2733" s="5">
        <f t="shared" si="71"/>
        <v>5</v>
      </c>
      <c r="E2733" s="4" t="s">
        <v>37</v>
      </c>
      <c r="F2733" s="9">
        <v>300</v>
      </c>
    </row>
    <row r="2734" spans="1:6" x14ac:dyDescent="0.25">
      <c r="A2734" s="8" t="s">
        <v>19</v>
      </c>
      <c r="B2734" s="10">
        <v>37022</v>
      </c>
      <c r="C2734" s="5">
        <f t="shared" si="70"/>
        <v>2001</v>
      </c>
      <c r="D2734" s="5">
        <f t="shared" si="71"/>
        <v>5</v>
      </c>
      <c r="E2734" s="4" t="s">
        <v>37</v>
      </c>
      <c r="F2734" s="9">
        <v>12000</v>
      </c>
    </row>
    <row r="2735" spans="1:6" x14ac:dyDescent="0.25">
      <c r="A2735" s="8" t="s">
        <v>8</v>
      </c>
      <c r="B2735" s="10">
        <v>37025</v>
      </c>
      <c r="C2735" s="5">
        <f t="shared" si="70"/>
        <v>2001</v>
      </c>
      <c r="D2735" s="5">
        <f t="shared" si="71"/>
        <v>5</v>
      </c>
      <c r="E2735" s="4" t="s">
        <v>38</v>
      </c>
      <c r="F2735" s="9">
        <v>2050</v>
      </c>
    </row>
    <row r="2736" spans="1:6" x14ac:dyDescent="0.25">
      <c r="A2736" s="8" t="s">
        <v>19</v>
      </c>
      <c r="B2736" s="10">
        <v>37025</v>
      </c>
      <c r="C2736" s="5">
        <f t="shared" si="70"/>
        <v>2001</v>
      </c>
      <c r="D2736" s="5">
        <f t="shared" si="71"/>
        <v>5</v>
      </c>
      <c r="E2736" s="4" t="s">
        <v>38</v>
      </c>
      <c r="F2736" s="9">
        <v>50</v>
      </c>
    </row>
    <row r="2737" spans="1:6" x14ac:dyDescent="0.25">
      <c r="A2737" s="8" t="s">
        <v>8</v>
      </c>
      <c r="B2737" s="10">
        <v>37025</v>
      </c>
      <c r="C2737" s="5">
        <f t="shared" si="70"/>
        <v>2001</v>
      </c>
      <c r="D2737" s="5">
        <f t="shared" si="71"/>
        <v>5</v>
      </c>
      <c r="E2737" s="4" t="s">
        <v>4</v>
      </c>
      <c r="F2737" s="9">
        <v>0</v>
      </c>
    </row>
    <row r="2738" spans="1:6" x14ac:dyDescent="0.25">
      <c r="A2738" s="8" t="s">
        <v>19</v>
      </c>
      <c r="B2738" s="10">
        <v>37025</v>
      </c>
      <c r="C2738" s="5">
        <f t="shared" si="70"/>
        <v>2001</v>
      </c>
      <c r="D2738" s="5">
        <f t="shared" si="71"/>
        <v>5</v>
      </c>
      <c r="E2738" s="4" t="s">
        <v>4</v>
      </c>
      <c r="F2738" s="9">
        <v>0</v>
      </c>
    </row>
    <row r="2739" spans="1:6" x14ac:dyDescent="0.25">
      <c r="A2739" s="8" t="s">
        <v>8</v>
      </c>
      <c r="B2739" s="10">
        <v>37025</v>
      </c>
      <c r="C2739" s="5">
        <f t="shared" si="70"/>
        <v>2001</v>
      </c>
      <c r="D2739" s="5">
        <f t="shared" si="71"/>
        <v>5</v>
      </c>
      <c r="E2739" s="4" t="s">
        <v>37</v>
      </c>
      <c r="F2739" s="9">
        <v>200</v>
      </c>
    </row>
    <row r="2740" spans="1:6" x14ac:dyDescent="0.25">
      <c r="A2740" s="8" t="s">
        <v>19</v>
      </c>
      <c r="B2740" s="10">
        <v>37025</v>
      </c>
      <c r="C2740" s="5">
        <f t="shared" si="70"/>
        <v>2001</v>
      </c>
      <c r="D2740" s="5">
        <f t="shared" si="71"/>
        <v>5</v>
      </c>
      <c r="E2740" s="4" t="s">
        <v>37</v>
      </c>
      <c r="F2740" s="9">
        <v>150</v>
      </c>
    </row>
    <row r="2741" spans="1:6" x14ac:dyDescent="0.25">
      <c r="A2741" s="8" t="s">
        <v>14</v>
      </c>
      <c r="B2741" s="10">
        <v>37026</v>
      </c>
      <c r="C2741" s="5">
        <f t="shared" si="70"/>
        <v>2001</v>
      </c>
      <c r="D2741" s="5">
        <f t="shared" si="71"/>
        <v>5</v>
      </c>
      <c r="E2741" s="4" t="s">
        <v>38</v>
      </c>
      <c r="F2741" s="9">
        <v>26000</v>
      </c>
    </row>
    <row r="2742" spans="1:6" x14ac:dyDescent="0.25">
      <c r="A2742" s="8" t="s">
        <v>19</v>
      </c>
      <c r="B2742" s="10">
        <v>37026</v>
      </c>
      <c r="C2742" s="5">
        <f t="shared" si="70"/>
        <v>2001</v>
      </c>
      <c r="D2742" s="5">
        <f t="shared" si="71"/>
        <v>5</v>
      </c>
      <c r="E2742" s="4" t="s">
        <v>38</v>
      </c>
      <c r="F2742" s="9">
        <v>4900</v>
      </c>
    </row>
    <row r="2743" spans="1:6" x14ac:dyDescent="0.25">
      <c r="A2743" s="8" t="s">
        <v>14</v>
      </c>
      <c r="B2743" s="10">
        <v>37026</v>
      </c>
      <c r="C2743" s="5">
        <f t="shared" si="70"/>
        <v>2001</v>
      </c>
      <c r="D2743" s="5">
        <f t="shared" si="71"/>
        <v>5</v>
      </c>
      <c r="E2743" s="4" t="s">
        <v>4</v>
      </c>
      <c r="F2743" s="9">
        <v>0</v>
      </c>
    </row>
    <row r="2744" spans="1:6" x14ac:dyDescent="0.25">
      <c r="A2744" s="8" t="s">
        <v>19</v>
      </c>
      <c r="B2744" s="10">
        <v>37026</v>
      </c>
      <c r="C2744" s="5">
        <f t="shared" si="70"/>
        <v>2001</v>
      </c>
      <c r="D2744" s="5">
        <f t="shared" si="71"/>
        <v>5</v>
      </c>
      <c r="E2744" s="4" t="s">
        <v>4</v>
      </c>
      <c r="F2744" s="9">
        <v>500</v>
      </c>
    </row>
    <row r="2745" spans="1:6" x14ac:dyDescent="0.25">
      <c r="A2745" s="8" t="s">
        <v>14</v>
      </c>
      <c r="B2745" s="10">
        <v>37026</v>
      </c>
      <c r="C2745" s="5">
        <f t="shared" si="70"/>
        <v>2001</v>
      </c>
      <c r="D2745" s="5">
        <f t="shared" si="71"/>
        <v>5</v>
      </c>
      <c r="E2745" s="4" t="s">
        <v>37</v>
      </c>
      <c r="F2745" s="9">
        <v>900</v>
      </c>
    </row>
    <row r="2746" spans="1:6" x14ac:dyDescent="0.25">
      <c r="A2746" s="8" t="s">
        <v>19</v>
      </c>
      <c r="B2746" s="10">
        <v>37026</v>
      </c>
      <c r="C2746" s="5">
        <f t="shared" si="70"/>
        <v>2001</v>
      </c>
      <c r="D2746" s="5">
        <f t="shared" si="71"/>
        <v>5</v>
      </c>
      <c r="E2746" s="4" t="s">
        <v>37</v>
      </c>
      <c r="F2746" s="9">
        <v>0</v>
      </c>
    </row>
    <row r="2747" spans="1:6" x14ac:dyDescent="0.25">
      <c r="A2747" s="8" t="s">
        <v>14</v>
      </c>
      <c r="B2747" s="10">
        <v>37027</v>
      </c>
      <c r="C2747" s="5">
        <f t="shared" si="70"/>
        <v>2001</v>
      </c>
      <c r="D2747" s="5">
        <f t="shared" si="71"/>
        <v>5</v>
      </c>
      <c r="E2747" s="4" t="s">
        <v>38</v>
      </c>
      <c r="F2747" s="9">
        <v>3000</v>
      </c>
    </row>
    <row r="2748" spans="1:6" x14ac:dyDescent="0.25">
      <c r="A2748" s="8" t="s">
        <v>20</v>
      </c>
      <c r="B2748" s="10">
        <v>37027</v>
      </c>
      <c r="C2748" s="5">
        <f t="shared" si="70"/>
        <v>2001</v>
      </c>
      <c r="D2748" s="5">
        <f t="shared" si="71"/>
        <v>5</v>
      </c>
      <c r="E2748" s="4" t="s">
        <v>38</v>
      </c>
      <c r="F2748" s="9">
        <v>6100</v>
      </c>
    </row>
    <row r="2749" spans="1:6" x14ac:dyDescent="0.25">
      <c r="A2749" s="8" t="s">
        <v>14</v>
      </c>
      <c r="B2749" s="10">
        <v>37027</v>
      </c>
      <c r="C2749" s="5">
        <f t="shared" si="70"/>
        <v>2001</v>
      </c>
      <c r="D2749" s="5">
        <f t="shared" si="71"/>
        <v>5</v>
      </c>
      <c r="E2749" s="4" t="s">
        <v>4</v>
      </c>
      <c r="F2749" s="9">
        <v>0</v>
      </c>
    </row>
    <row r="2750" spans="1:6" x14ac:dyDescent="0.25">
      <c r="A2750" s="8" t="s">
        <v>20</v>
      </c>
      <c r="B2750" s="10">
        <v>37027</v>
      </c>
      <c r="C2750" s="5">
        <f t="shared" si="70"/>
        <v>2001</v>
      </c>
      <c r="D2750" s="5">
        <f t="shared" si="71"/>
        <v>5</v>
      </c>
      <c r="E2750" s="4" t="s">
        <v>4</v>
      </c>
      <c r="F2750" s="9">
        <v>3000</v>
      </c>
    </row>
    <row r="2751" spans="1:6" x14ac:dyDescent="0.25">
      <c r="A2751" s="8" t="s">
        <v>14</v>
      </c>
      <c r="B2751" s="10">
        <v>37027</v>
      </c>
      <c r="C2751" s="5">
        <f t="shared" si="70"/>
        <v>2001</v>
      </c>
      <c r="D2751" s="5">
        <f t="shared" si="71"/>
        <v>5</v>
      </c>
      <c r="E2751" s="4" t="s">
        <v>37</v>
      </c>
      <c r="F2751" s="9">
        <v>700</v>
      </c>
    </row>
    <row r="2752" spans="1:6" x14ac:dyDescent="0.25">
      <c r="A2752" s="8" t="s">
        <v>20</v>
      </c>
      <c r="B2752" s="10">
        <v>37027</v>
      </c>
      <c r="C2752" s="5">
        <f t="shared" si="70"/>
        <v>2001</v>
      </c>
      <c r="D2752" s="5">
        <f t="shared" si="71"/>
        <v>5</v>
      </c>
      <c r="E2752" s="4" t="s">
        <v>37</v>
      </c>
      <c r="F2752" s="9">
        <v>2800</v>
      </c>
    </row>
    <row r="2753" spans="1:6" x14ac:dyDescent="0.25">
      <c r="A2753" s="8" t="s">
        <v>20</v>
      </c>
      <c r="B2753" s="10">
        <v>37028</v>
      </c>
      <c r="C2753" s="5">
        <f t="shared" si="70"/>
        <v>2001</v>
      </c>
      <c r="D2753" s="5">
        <f t="shared" si="71"/>
        <v>5</v>
      </c>
      <c r="E2753" s="4" t="s">
        <v>38</v>
      </c>
      <c r="F2753" s="9">
        <v>750</v>
      </c>
    </row>
    <row r="2754" spans="1:6" x14ac:dyDescent="0.25">
      <c r="A2754" s="8" t="s">
        <v>20</v>
      </c>
      <c r="B2754" s="10">
        <v>37028</v>
      </c>
      <c r="C2754" s="5">
        <f t="shared" si="70"/>
        <v>2001</v>
      </c>
      <c r="D2754" s="5">
        <f t="shared" si="71"/>
        <v>5</v>
      </c>
      <c r="E2754" s="4" t="s">
        <v>4</v>
      </c>
      <c r="F2754" s="9">
        <v>0</v>
      </c>
    </row>
    <row r="2755" spans="1:6" x14ac:dyDescent="0.25">
      <c r="A2755" s="8" t="s">
        <v>20</v>
      </c>
      <c r="B2755" s="10">
        <v>37028</v>
      </c>
      <c r="C2755" s="5">
        <f t="shared" ref="C2755:C2818" si="72">YEAR(B2755)</f>
        <v>2001</v>
      </c>
      <c r="D2755" s="5">
        <f t="shared" ref="D2755:D2818" si="73">MONTH(B2755)</f>
        <v>5</v>
      </c>
      <c r="E2755" s="4" t="s">
        <v>37</v>
      </c>
      <c r="F2755" s="9">
        <v>8000</v>
      </c>
    </row>
    <row r="2756" spans="1:6" x14ac:dyDescent="0.25">
      <c r="A2756" s="8" t="s">
        <v>14</v>
      </c>
      <c r="B2756" s="10">
        <v>37029</v>
      </c>
      <c r="C2756" s="5">
        <f t="shared" si="72"/>
        <v>2001</v>
      </c>
      <c r="D2756" s="5">
        <f t="shared" si="73"/>
        <v>5</v>
      </c>
      <c r="E2756" s="4" t="s">
        <v>38</v>
      </c>
      <c r="F2756" s="9">
        <v>7700</v>
      </c>
    </row>
    <row r="2757" spans="1:6" x14ac:dyDescent="0.25">
      <c r="A2757" s="8" t="s">
        <v>20</v>
      </c>
      <c r="B2757" s="10">
        <v>37029</v>
      </c>
      <c r="C2757" s="5">
        <f t="shared" si="72"/>
        <v>2001</v>
      </c>
      <c r="D2757" s="5">
        <f t="shared" si="73"/>
        <v>5</v>
      </c>
      <c r="E2757" s="4" t="s">
        <v>38</v>
      </c>
      <c r="F2757" s="9">
        <v>900</v>
      </c>
    </row>
    <row r="2758" spans="1:6" x14ac:dyDescent="0.25">
      <c r="A2758" s="8" t="s">
        <v>14</v>
      </c>
      <c r="B2758" s="10">
        <v>37029</v>
      </c>
      <c r="C2758" s="5">
        <f t="shared" si="72"/>
        <v>2001</v>
      </c>
      <c r="D2758" s="5">
        <f t="shared" si="73"/>
        <v>5</v>
      </c>
      <c r="E2758" s="4" t="s">
        <v>4</v>
      </c>
      <c r="F2758" s="9">
        <v>0</v>
      </c>
    </row>
    <row r="2759" spans="1:6" x14ac:dyDescent="0.25">
      <c r="A2759" s="8" t="s">
        <v>20</v>
      </c>
      <c r="B2759" s="10">
        <v>37029</v>
      </c>
      <c r="C2759" s="5">
        <f t="shared" si="72"/>
        <v>2001</v>
      </c>
      <c r="D2759" s="5">
        <f t="shared" si="73"/>
        <v>5</v>
      </c>
      <c r="E2759" s="4" t="s">
        <v>4</v>
      </c>
      <c r="F2759" s="9">
        <v>500</v>
      </c>
    </row>
    <row r="2760" spans="1:6" x14ac:dyDescent="0.25">
      <c r="A2760" s="8" t="s">
        <v>14</v>
      </c>
      <c r="B2760" s="10">
        <v>37029</v>
      </c>
      <c r="C2760" s="5">
        <f t="shared" si="72"/>
        <v>2001</v>
      </c>
      <c r="D2760" s="5">
        <f t="shared" si="73"/>
        <v>5</v>
      </c>
      <c r="E2760" s="4" t="s">
        <v>37</v>
      </c>
      <c r="F2760" s="9">
        <v>300</v>
      </c>
    </row>
    <row r="2761" spans="1:6" x14ac:dyDescent="0.25">
      <c r="A2761" s="8" t="s">
        <v>20</v>
      </c>
      <c r="B2761" s="10">
        <v>37029</v>
      </c>
      <c r="C2761" s="5">
        <f t="shared" si="72"/>
        <v>2001</v>
      </c>
      <c r="D2761" s="5">
        <f t="shared" si="73"/>
        <v>5</v>
      </c>
      <c r="E2761" s="4" t="s">
        <v>37</v>
      </c>
      <c r="F2761" s="9">
        <v>900</v>
      </c>
    </row>
    <row r="2762" spans="1:6" x14ac:dyDescent="0.25">
      <c r="A2762" s="8" t="s">
        <v>20</v>
      </c>
      <c r="B2762" s="10">
        <v>37032</v>
      </c>
      <c r="C2762" s="5">
        <f t="shared" si="72"/>
        <v>2001</v>
      </c>
      <c r="D2762" s="5">
        <f t="shared" si="73"/>
        <v>5</v>
      </c>
      <c r="E2762" s="4" t="s">
        <v>38</v>
      </c>
      <c r="F2762" s="9">
        <v>100</v>
      </c>
    </row>
    <row r="2763" spans="1:6" x14ac:dyDescent="0.25">
      <c r="A2763" s="8" t="s">
        <v>20</v>
      </c>
      <c r="B2763" s="10">
        <v>37032</v>
      </c>
      <c r="C2763" s="5">
        <f t="shared" si="72"/>
        <v>2001</v>
      </c>
      <c r="D2763" s="5">
        <f t="shared" si="73"/>
        <v>5</v>
      </c>
      <c r="E2763" s="4" t="s">
        <v>4</v>
      </c>
      <c r="F2763" s="9">
        <v>300</v>
      </c>
    </row>
    <row r="2764" spans="1:6" x14ac:dyDescent="0.25">
      <c r="A2764" s="8" t="s">
        <v>20</v>
      </c>
      <c r="B2764" s="10">
        <v>37032</v>
      </c>
      <c r="C2764" s="5">
        <f t="shared" si="72"/>
        <v>2001</v>
      </c>
      <c r="D2764" s="5">
        <f t="shared" si="73"/>
        <v>5</v>
      </c>
      <c r="E2764" s="4" t="s">
        <v>37</v>
      </c>
      <c r="F2764" s="9">
        <v>1400</v>
      </c>
    </row>
    <row r="2765" spans="1:6" x14ac:dyDescent="0.25">
      <c r="A2765" s="8" t="s">
        <v>12</v>
      </c>
      <c r="B2765" s="10">
        <v>37033</v>
      </c>
      <c r="C2765" s="5">
        <f t="shared" si="72"/>
        <v>2001</v>
      </c>
      <c r="D2765" s="5">
        <f t="shared" si="73"/>
        <v>5</v>
      </c>
      <c r="E2765" s="4" t="s">
        <v>38</v>
      </c>
      <c r="F2765" s="9">
        <v>1000</v>
      </c>
    </row>
    <row r="2766" spans="1:6" x14ac:dyDescent="0.25">
      <c r="A2766" s="8" t="s">
        <v>12</v>
      </c>
      <c r="B2766" s="10">
        <v>37033</v>
      </c>
      <c r="C2766" s="5">
        <f t="shared" si="72"/>
        <v>2001</v>
      </c>
      <c r="D2766" s="5">
        <f t="shared" si="73"/>
        <v>5</v>
      </c>
      <c r="E2766" s="4" t="s">
        <v>4</v>
      </c>
      <c r="F2766" s="9">
        <v>50</v>
      </c>
    </row>
    <row r="2767" spans="1:6" x14ac:dyDescent="0.25">
      <c r="A2767" s="8" t="s">
        <v>12</v>
      </c>
      <c r="B2767" s="10">
        <v>37033</v>
      </c>
      <c r="C2767" s="5">
        <f t="shared" si="72"/>
        <v>2001</v>
      </c>
      <c r="D2767" s="5">
        <f t="shared" si="73"/>
        <v>5</v>
      </c>
      <c r="E2767" s="4" t="s">
        <v>37</v>
      </c>
      <c r="F2767" s="9">
        <v>6200</v>
      </c>
    </row>
    <row r="2768" spans="1:6" x14ac:dyDescent="0.25">
      <c r="A2768" s="8" t="s">
        <v>8</v>
      </c>
      <c r="B2768" s="10">
        <v>37034</v>
      </c>
      <c r="C2768" s="5">
        <f t="shared" si="72"/>
        <v>2001</v>
      </c>
      <c r="D2768" s="5">
        <f t="shared" si="73"/>
        <v>5</v>
      </c>
      <c r="E2768" s="4" t="s">
        <v>38</v>
      </c>
      <c r="F2768" s="9">
        <v>3650</v>
      </c>
    </row>
    <row r="2769" spans="1:6" x14ac:dyDescent="0.25">
      <c r="A2769" s="8" t="s">
        <v>8</v>
      </c>
      <c r="B2769" s="10">
        <v>37034</v>
      </c>
      <c r="C2769" s="5">
        <f t="shared" si="72"/>
        <v>2001</v>
      </c>
      <c r="D2769" s="5">
        <f t="shared" si="73"/>
        <v>5</v>
      </c>
      <c r="E2769" s="4" t="s">
        <v>4</v>
      </c>
      <c r="F2769" s="9">
        <v>0</v>
      </c>
    </row>
    <row r="2770" spans="1:6" x14ac:dyDescent="0.25">
      <c r="A2770" s="8" t="s">
        <v>8</v>
      </c>
      <c r="B2770" s="10">
        <v>37034</v>
      </c>
      <c r="C2770" s="5">
        <f t="shared" si="72"/>
        <v>2001</v>
      </c>
      <c r="D2770" s="5">
        <f t="shared" si="73"/>
        <v>5</v>
      </c>
      <c r="E2770" s="4" t="s">
        <v>37</v>
      </c>
      <c r="F2770" s="9">
        <v>450</v>
      </c>
    </row>
    <row r="2771" spans="1:6" x14ac:dyDescent="0.25">
      <c r="A2771" s="8" t="s">
        <v>14</v>
      </c>
      <c r="B2771" s="10">
        <v>37035</v>
      </c>
      <c r="C2771" s="5">
        <f t="shared" si="72"/>
        <v>2001</v>
      </c>
      <c r="D2771" s="5">
        <f t="shared" si="73"/>
        <v>5</v>
      </c>
      <c r="E2771" s="4" t="s">
        <v>38</v>
      </c>
      <c r="F2771" s="9">
        <v>100</v>
      </c>
    </row>
    <row r="2772" spans="1:6" x14ac:dyDescent="0.25">
      <c r="A2772" s="8" t="s">
        <v>14</v>
      </c>
      <c r="B2772" s="10">
        <v>37035</v>
      </c>
      <c r="C2772" s="5">
        <f t="shared" si="72"/>
        <v>2001</v>
      </c>
      <c r="D2772" s="5">
        <f t="shared" si="73"/>
        <v>5</v>
      </c>
      <c r="E2772" s="4" t="s">
        <v>4</v>
      </c>
      <c r="F2772" s="9">
        <v>0</v>
      </c>
    </row>
    <row r="2773" spans="1:6" x14ac:dyDescent="0.25">
      <c r="A2773" s="8" t="s">
        <v>14</v>
      </c>
      <c r="B2773" s="10">
        <v>37035</v>
      </c>
      <c r="C2773" s="5">
        <f t="shared" si="72"/>
        <v>2001</v>
      </c>
      <c r="D2773" s="5">
        <f t="shared" si="73"/>
        <v>5</v>
      </c>
      <c r="E2773" s="4" t="s">
        <v>37</v>
      </c>
      <c r="F2773" s="9">
        <v>350</v>
      </c>
    </row>
    <row r="2774" spans="1:6" x14ac:dyDescent="0.25">
      <c r="A2774" s="8" t="s">
        <v>8</v>
      </c>
      <c r="B2774" s="10">
        <v>37040</v>
      </c>
      <c r="C2774" s="5">
        <f t="shared" si="72"/>
        <v>2001</v>
      </c>
      <c r="D2774" s="5">
        <f t="shared" si="73"/>
        <v>5</v>
      </c>
      <c r="E2774" s="4" t="s">
        <v>38</v>
      </c>
      <c r="F2774" s="9">
        <v>2100</v>
      </c>
    </row>
    <row r="2775" spans="1:6" x14ac:dyDescent="0.25">
      <c r="A2775" s="8" t="s">
        <v>20</v>
      </c>
      <c r="B2775" s="10">
        <v>37040</v>
      </c>
      <c r="C2775" s="5">
        <f t="shared" si="72"/>
        <v>2001</v>
      </c>
      <c r="D2775" s="5">
        <f t="shared" si="73"/>
        <v>5</v>
      </c>
      <c r="E2775" s="4" t="s">
        <v>38</v>
      </c>
      <c r="F2775" s="9">
        <v>2500</v>
      </c>
    </row>
    <row r="2776" spans="1:6" x14ac:dyDescent="0.25">
      <c r="A2776" s="8" t="s">
        <v>8</v>
      </c>
      <c r="B2776" s="10">
        <v>37040</v>
      </c>
      <c r="C2776" s="5">
        <f t="shared" si="72"/>
        <v>2001</v>
      </c>
      <c r="D2776" s="5">
        <f t="shared" si="73"/>
        <v>5</v>
      </c>
      <c r="E2776" s="4" t="s">
        <v>4</v>
      </c>
      <c r="F2776" s="9">
        <v>0</v>
      </c>
    </row>
    <row r="2777" spans="1:6" x14ac:dyDescent="0.25">
      <c r="A2777" s="8" t="s">
        <v>20</v>
      </c>
      <c r="B2777" s="10">
        <v>37040</v>
      </c>
      <c r="C2777" s="5">
        <f t="shared" si="72"/>
        <v>2001</v>
      </c>
      <c r="D2777" s="5">
        <f t="shared" si="73"/>
        <v>5</v>
      </c>
      <c r="E2777" s="4" t="s">
        <v>4</v>
      </c>
      <c r="F2777" s="9">
        <v>0</v>
      </c>
    </row>
    <row r="2778" spans="1:6" x14ac:dyDescent="0.25">
      <c r="A2778" s="8" t="s">
        <v>8</v>
      </c>
      <c r="B2778" s="10">
        <v>37040</v>
      </c>
      <c r="C2778" s="5">
        <f t="shared" si="72"/>
        <v>2001</v>
      </c>
      <c r="D2778" s="5">
        <f t="shared" si="73"/>
        <v>5</v>
      </c>
      <c r="E2778" s="4" t="s">
        <v>37</v>
      </c>
      <c r="F2778" s="9">
        <v>400</v>
      </c>
    </row>
    <row r="2779" spans="1:6" x14ac:dyDescent="0.25">
      <c r="A2779" s="8" t="s">
        <v>20</v>
      </c>
      <c r="B2779" s="10">
        <v>37040</v>
      </c>
      <c r="C2779" s="5">
        <f t="shared" si="72"/>
        <v>2001</v>
      </c>
      <c r="D2779" s="5">
        <f t="shared" si="73"/>
        <v>5</v>
      </c>
      <c r="E2779" s="4" t="s">
        <v>37</v>
      </c>
      <c r="F2779" s="9">
        <v>4000</v>
      </c>
    </row>
    <row r="2780" spans="1:6" x14ac:dyDescent="0.25">
      <c r="A2780" s="8" t="s">
        <v>14</v>
      </c>
      <c r="B2780" s="10">
        <v>37041</v>
      </c>
      <c r="C2780" s="5">
        <f t="shared" si="72"/>
        <v>2001</v>
      </c>
      <c r="D2780" s="5">
        <f t="shared" si="73"/>
        <v>5</v>
      </c>
      <c r="E2780" s="4" t="s">
        <v>38</v>
      </c>
      <c r="F2780" s="9">
        <v>1500</v>
      </c>
    </row>
    <row r="2781" spans="1:6" x14ac:dyDescent="0.25">
      <c r="A2781" s="8" t="s">
        <v>20</v>
      </c>
      <c r="B2781" s="10">
        <v>37041</v>
      </c>
      <c r="C2781" s="5">
        <f t="shared" si="72"/>
        <v>2001</v>
      </c>
      <c r="D2781" s="5">
        <f t="shared" si="73"/>
        <v>5</v>
      </c>
      <c r="E2781" s="4" t="s">
        <v>38</v>
      </c>
      <c r="F2781" s="9">
        <v>0</v>
      </c>
    </row>
    <row r="2782" spans="1:6" x14ac:dyDescent="0.25">
      <c r="A2782" s="8" t="s">
        <v>14</v>
      </c>
      <c r="B2782" s="10">
        <v>37041</v>
      </c>
      <c r="C2782" s="5">
        <f t="shared" si="72"/>
        <v>2001</v>
      </c>
      <c r="D2782" s="5">
        <f t="shared" si="73"/>
        <v>5</v>
      </c>
      <c r="E2782" s="4" t="s">
        <v>4</v>
      </c>
      <c r="F2782" s="9">
        <v>0</v>
      </c>
    </row>
    <row r="2783" spans="1:6" x14ac:dyDescent="0.25">
      <c r="A2783" s="8" t="s">
        <v>20</v>
      </c>
      <c r="B2783" s="10">
        <v>37041</v>
      </c>
      <c r="C2783" s="5">
        <f t="shared" si="72"/>
        <v>2001</v>
      </c>
      <c r="D2783" s="5">
        <f t="shared" si="73"/>
        <v>5</v>
      </c>
      <c r="E2783" s="4" t="s">
        <v>4</v>
      </c>
      <c r="F2783" s="9">
        <v>700</v>
      </c>
    </row>
    <row r="2784" spans="1:6" x14ac:dyDescent="0.25">
      <c r="A2784" s="8" t="s">
        <v>14</v>
      </c>
      <c r="B2784" s="10">
        <v>37041</v>
      </c>
      <c r="C2784" s="5">
        <f t="shared" si="72"/>
        <v>2001</v>
      </c>
      <c r="D2784" s="5">
        <f t="shared" si="73"/>
        <v>5</v>
      </c>
      <c r="E2784" s="4" t="s">
        <v>37</v>
      </c>
      <c r="F2784" s="9">
        <v>250</v>
      </c>
    </row>
    <row r="2785" spans="1:6" x14ac:dyDescent="0.25">
      <c r="A2785" s="8" t="s">
        <v>20</v>
      </c>
      <c r="B2785" s="10">
        <v>37041</v>
      </c>
      <c r="C2785" s="5">
        <f t="shared" si="72"/>
        <v>2001</v>
      </c>
      <c r="D2785" s="5">
        <f t="shared" si="73"/>
        <v>5</v>
      </c>
      <c r="E2785" s="4" t="s">
        <v>37</v>
      </c>
      <c r="F2785" s="9">
        <v>2300</v>
      </c>
    </row>
    <row r="2786" spans="1:6" x14ac:dyDescent="0.25">
      <c r="A2786" s="8" t="s">
        <v>14</v>
      </c>
      <c r="B2786" s="10">
        <v>37042</v>
      </c>
      <c r="C2786" s="5">
        <f t="shared" si="72"/>
        <v>2001</v>
      </c>
      <c r="D2786" s="5">
        <f t="shared" si="73"/>
        <v>5</v>
      </c>
      <c r="E2786" s="4" t="s">
        <v>38</v>
      </c>
      <c r="F2786" s="9">
        <v>5100</v>
      </c>
    </row>
    <row r="2787" spans="1:6" x14ac:dyDescent="0.25">
      <c r="A2787" s="8" t="s">
        <v>14</v>
      </c>
      <c r="B2787" s="10">
        <v>37042</v>
      </c>
      <c r="C2787" s="5">
        <f t="shared" si="72"/>
        <v>2001</v>
      </c>
      <c r="D2787" s="5">
        <f t="shared" si="73"/>
        <v>5</v>
      </c>
      <c r="E2787" s="4" t="s">
        <v>4</v>
      </c>
      <c r="F2787" s="9">
        <v>0</v>
      </c>
    </row>
    <row r="2788" spans="1:6" x14ac:dyDescent="0.25">
      <c r="A2788" s="8" t="s">
        <v>14</v>
      </c>
      <c r="B2788" s="10">
        <v>37042</v>
      </c>
      <c r="C2788" s="5">
        <f t="shared" si="72"/>
        <v>2001</v>
      </c>
      <c r="D2788" s="5">
        <f t="shared" si="73"/>
        <v>5</v>
      </c>
      <c r="E2788" s="4" t="s">
        <v>37</v>
      </c>
      <c r="F2788" s="9">
        <v>400</v>
      </c>
    </row>
    <row r="2789" spans="1:6" x14ac:dyDescent="0.25">
      <c r="A2789" s="8" t="s">
        <v>20</v>
      </c>
      <c r="B2789" s="10">
        <v>37043</v>
      </c>
      <c r="C2789" s="5">
        <f t="shared" si="72"/>
        <v>2001</v>
      </c>
      <c r="D2789" s="5">
        <f t="shared" si="73"/>
        <v>6</v>
      </c>
      <c r="E2789" s="4" t="s">
        <v>38</v>
      </c>
      <c r="F2789" s="9">
        <v>200</v>
      </c>
    </row>
    <row r="2790" spans="1:6" x14ac:dyDescent="0.25">
      <c r="A2790" s="8" t="s">
        <v>20</v>
      </c>
      <c r="B2790" s="10">
        <v>37043</v>
      </c>
      <c r="C2790" s="5">
        <f t="shared" si="72"/>
        <v>2001</v>
      </c>
      <c r="D2790" s="5">
        <f t="shared" si="73"/>
        <v>6</v>
      </c>
      <c r="E2790" s="4" t="s">
        <v>4</v>
      </c>
      <c r="F2790" s="9">
        <v>50</v>
      </c>
    </row>
    <row r="2791" spans="1:6" x14ac:dyDescent="0.25">
      <c r="A2791" s="8" t="s">
        <v>20</v>
      </c>
      <c r="B2791" s="10">
        <v>37043</v>
      </c>
      <c r="C2791" s="5">
        <f t="shared" si="72"/>
        <v>2001</v>
      </c>
      <c r="D2791" s="5">
        <f t="shared" si="73"/>
        <v>6</v>
      </c>
      <c r="E2791" s="4" t="s">
        <v>37</v>
      </c>
      <c r="F2791" s="9">
        <v>50</v>
      </c>
    </row>
    <row r="2792" spans="1:6" x14ac:dyDescent="0.25">
      <c r="A2792" s="8" t="s">
        <v>14</v>
      </c>
      <c r="B2792" s="10">
        <v>37046</v>
      </c>
      <c r="C2792" s="5">
        <f t="shared" si="72"/>
        <v>2001</v>
      </c>
      <c r="D2792" s="5">
        <f t="shared" si="73"/>
        <v>6</v>
      </c>
      <c r="E2792" s="4" t="s">
        <v>38</v>
      </c>
      <c r="F2792" s="9">
        <v>3700</v>
      </c>
    </row>
    <row r="2793" spans="1:6" x14ac:dyDescent="0.25">
      <c r="A2793" s="8" t="s">
        <v>14</v>
      </c>
      <c r="B2793" s="10">
        <v>37046</v>
      </c>
      <c r="C2793" s="5">
        <f t="shared" si="72"/>
        <v>2001</v>
      </c>
      <c r="D2793" s="5">
        <f t="shared" si="73"/>
        <v>6</v>
      </c>
      <c r="E2793" s="4" t="s">
        <v>4</v>
      </c>
      <c r="F2793" s="9">
        <v>0</v>
      </c>
    </row>
    <row r="2794" spans="1:6" x14ac:dyDescent="0.25">
      <c r="A2794" s="8" t="s">
        <v>14</v>
      </c>
      <c r="B2794" s="10">
        <v>37046</v>
      </c>
      <c r="C2794" s="5">
        <f t="shared" si="72"/>
        <v>2001</v>
      </c>
      <c r="D2794" s="5">
        <f t="shared" si="73"/>
        <v>6</v>
      </c>
      <c r="E2794" s="4" t="s">
        <v>37</v>
      </c>
      <c r="F2794" s="9">
        <v>200</v>
      </c>
    </row>
    <row r="2795" spans="1:6" x14ac:dyDescent="0.25">
      <c r="A2795" s="8" t="s">
        <v>14</v>
      </c>
      <c r="B2795" s="10">
        <v>37047</v>
      </c>
      <c r="C2795" s="5">
        <f t="shared" si="72"/>
        <v>2001</v>
      </c>
      <c r="D2795" s="5">
        <f t="shared" si="73"/>
        <v>6</v>
      </c>
      <c r="E2795" s="4" t="s">
        <v>38</v>
      </c>
      <c r="F2795" s="9">
        <v>4000</v>
      </c>
    </row>
    <row r="2796" spans="1:6" x14ac:dyDescent="0.25">
      <c r="A2796" s="8" t="s">
        <v>14</v>
      </c>
      <c r="B2796" s="10">
        <v>37047</v>
      </c>
      <c r="C2796" s="5">
        <f t="shared" si="72"/>
        <v>2001</v>
      </c>
      <c r="D2796" s="5">
        <f t="shared" si="73"/>
        <v>6</v>
      </c>
      <c r="E2796" s="4" t="s">
        <v>4</v>
      </c>
      <c r="F2796" s="9">
        <v>0</v>
      </c>
    </row>
    <row r="2797" spans="1:6" x14ac:dyDescent="0.25">
      <c r="A2797" s="8" t="s">
        <v>14</v>
      </c>
      <c r="B2797" s="10">
        <v>37047</v>
      </c>
      <c r="C2797" s="5">
        <f t="shared" si="72"/>
        <v>2001</v>
      </c>
      <c r="D2797" s="5">
        <f t="shared" si="73"/>
        <v>6</v>
      </c>
      <c r="E2797" s="4" t="s">
        <v>37</v>
      </c>
      <c r="F2797" s="9">
        <v>400</v>
      </c>
    </row>
    <row r="2798" spans="1:6" x14ac:dyDescent="0.25">
      <c r="A2798" s="8" t="s">
        <v>14</v>
      </c>
      <c r="B2798" s="10">
        <v>37048</v>
      </c>
      <c r="C2798" s="5">
        <f t="shared" si="72"/>
        <v>2001</v>
      </c>
      <c r="D2798" s="5">
        <f t="shared" si="73"/>
        <v>6</v>
      </c>
      <c r="E2798" s="4" t="s">
        <v>38</v>
      </c>
      <c r="F2798" s="9">
        <v>4550</v>
      </c>
    </row>
    <row r="2799" spans="1:6" x14ac:dyDescent="0.25">
      <c r="A2799" s="8" t="s">
        <v>14</v>
      </c>
      <c r="B2799" s="10">
        <v>37048</v>
      </c>
      <c r="C2799" s="5">
        <f t="shared" si="72"/>
        <v>2001</v>
      </c>
      <c r="D2799" s="5">
        <f t="shared" si="73"/>
        <v>6</v>
      </c>
      <c r="E2799" s="4" t="s">
        <v>4</v>
      </c>
      <c r="F2799" s="9">
        <v>0</v>
      </c>
    </row>
    <row r="2800" spans="1:6" x14ac:dyDescent="0.25">
      <c r="A2800" s="8" t="s">
        <v>14</v>
      </c>
      <c r="B2800" s="10">
        <v>37048</v>
      </c>
      <c r="C2800" s="5">
        <f t="shared" si="72"/>
        <v>2001</v>
      </c>
      <c r="D2800" s="5">
        <f t="shared" si="73"/>
        <v>6</v>
      </c>
      <c r="E2800" s="4" t="s">
        <v>37</v>
      </c>
      <c r="F2800" s="9">
        <v>450</v>
      </c>
    </row>
    <row r="2801" spans="1:6" x14ac:dyDescent="0.25">
      <c r="A2801" s="8" t="s">
        <v>14</v>
      </c>
      <c r="B2801" s="10">
        <v>37049</v>
      </c>
      <c r="C2801" s="5">
        <f t="shared" si="72"/>
        <v>2001</v>
      </c>
      <c r="D2801" s="5">
        <f t="shared" si="73"/>
        <v>6</v>
      </c>
      <c r="E2801" s="4" t="s">
        <v>38</v>
      </c>
      <c r="F2801" s="9">
        <v>4100</v>
      </c>
    </row>
    <row r="2802" spans="1:6" x14ac:dyDescent="0.25">
      <c r="A2802" s="8" t="s">
        <v>14</v>
      </c>
      <c r="B2802" s="10">
        <v>37049</v>
      </c>
      <c r="C2802" s="5">
        <f t="shared" si="72"/>
        <v>2001</v>
      </c>
      <c r="D2802" s="5">
        <f t="shared" si="73"/>
        <v>6</v>
      </c>
      <c r="E2802" s="4" t="s">
        <v>4</v>
      </c>
      <c r="F2802" s="9">
        <v>0</v>
      </c>
    </row>
    <row r="2803" spans="1:6" x14ac:dyDescent="0.25">
      <c r="A2803" s="8" t="s">
        <v>14</v>
      </c>
      <c r="B2803" s="10">
        <v>37049</v>
      </c>
      <c r="C2803" s="5">
        <f t="shared" si="72"/>
        <v>2001</v>
      </c>
      <c r="D2803" s="5">
        <f t="shared" si="73"/>
        <v>6</v>
      </c>
      <c r="E2803" s="4" t="s">
        <v>37</v>
      </c>
      <c r="F2803" s="9">
        <v>450</v>
      </c>
    </row>
    <row r="2804" spans="1:6" x14ac:dyDescent="0.25">
      <c r="A2804" s="8" t="s">
        <v>8</v>
      </c>
      <c r="B2804" s="10">
        <v>37159</v>
      </c>
      <c r="C2804" s="5">
        <f t="shared" si="72"/>
        <v>2001</v>
      </c>
      <c r="D2804" s="5">
        <f t="shared" si="73"/>
        <v>9</v>
      </c>
      <c r="E2804" s="4" t="s">
        <v>38</v>
      </c>
      <c r="F2804" s="9">
        <v>11200</v>
      </c>
    </row>
    <row r="2805" spans="1:6" x14ac:dyDescent="0.25">
      <c r="A2805" s="8" t="s">
        <v>8</v>
      </c>
      <c r="B2805" s="10">
        <v>37159</v>
      </c>
      <c r="C2805" s="5">
        <f t="shared" si="72"/>
        <v>2001</v>
      </c>
      <c r="D2805" s="5">
        <f t="shared" si="73"/>
        <v>9</v>
      </c>
      <c r="E2805" s="4" t="s">
        <v>4</v>
      </c>
      <c r="F2805" s="9">
        <v>0</v>
      </c>
    </row>
    <row r="2806" spans="1:6" x14ac:dyDescent="0.25">
      <c r="A2806" s="8" t="s">
        <v>8</v>
      </c>
      <c r="B2806" s="10">
        <v>37159</v>
      </c>
      <c r="C2806" s="5">
        <f t="shared" si="72"/>
        <v>2001</v>
      </c>
      <c r="D2806" s="5">
        <f t="shared" si="73"/>
        <v>9</v>
      </c>
      <c r="E2806" s="4" t="s">
        <v>37</v>
      </c>
      <c r="F2806" s="9">
        <v>1450</v>
      </c>
    </row>
    <row r="2807" spans="1:6" x14ac:dyDescent="0.25">
      <c r="A2807" s="8" t="s">
        <v>8</v>
      </c>
      <c r="B2807" s="10">
        <v>37161</v>
      </c>
      <c r="C2807" s="5">
        <f t="shared" si="72"/>
        <v>2001</v>
      </c>
      <c r="D2807" s="5">
        <f t="shared" si="73"/>
        <v>9</v>
      </c>
      <c r="E2807" s="4" t="s">
        <v>38</v>
      </c>
      <c r="F2807" s="9">
        <v>500</v>
      </c>
    </row>
    <row r="2808" spans="1:6" x14ac:dyDescent="0.25">
      <c r="A2808" s="8" t="s">
        <v>8</v>
      </c>
      <c r="B2808" s="10">
        <v>37161</v>
      </c>
      <c r="C2808" s="5">
        <f t="shared" si="72"/>
        <v>2001</v>
      </c>
      <c r="D2808" s="5">
        <f t="shared" si="73"/>
        <v>9</v>
      </c>
      <c r="E2808" s="4" t="s">
        <v>4</v>
      </c>
      <c r="F2808" s="9">
        <v>0</v>
      </c>
    </row>
    <row r="2809" spans="1:6" x14ac:dyDescent="0.25">
      <c r="A2809" s="8" t="s">
        <v>8</v>
      </c>
      <c r="B2809" s="10">
        <v>37161</v>
      </c>
      <c r="C2809" s="5">
        <f t="shared" si="72"/>
        <v>2001</v>
      </c>
      <c r="D2809" s="5">
        <f t="shared" si="73"/>
        <v>9</v>
      </c>
      <c r="E2809" s="4" t="s">
        <v>37</v>
      </c>
      <c r="F2809" s="9">
        <v>1600</v>
      </c>
    </row>
    <row r="2810" spans="1:6" x14ac:dyDescent="0.25">
      <c r="A2810" s="8" t="s">
        <v>8</v>
      </c>
      <c r="B2810" s="10">
        <v>37165</v>
      </c>
      <c r="C2810" s="5">
        <f t="shared" si="72"/>
        <v>2001</v>
      </c>
      <c r="D2810" s="5">
        <f t="shared" si="73"/>
        <v>10</v>
      </c>
      <c r="E2810" s="4" t="s">
        <v>38</v>
      </c>
      <c r="F2810" s="9">
        <v>6100</v>
      </c>
    </row>
    <row r="2811" spans="1:6" x14ac:dyDescent="0.25">
      <c r="A2811" s="8" t="s">
        <v>8</v>
      </c>
      <c r="B2811" s="10">
        <v>37165</v>
      </c>
      <c r="C2811" s="5">
        <f t="shared" si="72"/>
        <v>2001</v>
      </c>
      <c r="D2811" s="5">
        <f t="shared" si="73"/>
        <v>10</v>
      </c>
      <c r="E2811" s="4" t="s">
        <v>4</v>
      </c>
      <c r="F2811" s="9">
        <v>0</v>
      </c>
    </row>
    <row r="2812" spans="1:6" x14ac:dyDescent="0.25">
      <c r="A2812" s="8" t="s">
        <v>8</v>
      </c>
      <c r="B2812" s="10">
        <v>37165</v>
      </c>
      <c r="C2812" s="5">
        <f t="shared" si="72"/>
        <v>2001</v>
      </c>
      <c r="D2812" s="5">
        <f t="shared" si="73"/>
        <v>10</v>
      </c>
      <c r="E2812" s="4" t="s">
        <v>37</v>
      </c>
      <c r="F2812" s="9">
        <v>1100</v>
      </c>
    </row>
    <row r="2813" spans="1:6" x14ac:dyDescent="0.25">
      <c r="A2813" s="8" t="s">
        <v>16</v>
      </c>
      <c r="B2813" s="10">
        <v>37166</v>
      </c>
      <c r="C2813" s="5">
        <f t="shared" si="72"/>
        <v>2001</v>
      </c>
      <c r="D2813" s="5">
        <f t="shared" si="73"/>
        <v>10</v>
      </c>
      <c r="E2813" s="4" t="s">
        <v>38</v>
      </c>
      <c r="F2813" s="9">
        <v>1950</v>
      </c>
    </row>
    <row r="2814" spans="1:6" x14ac:dyDescent="0.25">
      <c r="A2814" s="8" t="s">
        <v>8</v>
      </c>
      <c r="B2814" s="10">
        <v>37166</v>
      </c>
      <c r="C2814" s="5">
        <f t="shared" si="72"/>
        <v>2001</v>
      </c>
      <c r="D2814" s="5">
        <f t="shared" si="73"/>
        <v>10</v>
      </c>
      <c r="E2814" s="4" t="s">
        <v>38</v>
      </c>
      <c r="F2814" s="9">
        <v>1500</v>
      </c>
    </row>
    <row r="2815" spans="1:6" x14ac:dyDescent="0.25">
      <c r="A2815" s="8" t="s">
        <v>16</v>
      </c>
      <c r="B2815" s="10">
        <v>37166</v>
      </c>
      <c r="C2815" s="5">
        <f t="shared" si="72"/>
        <v>2001</v>
      </c>
      <c r="D2815" s="5">
        <f t="shared" si="73"/>
        <v>10</v>
      </c>
      <c r="E2815" s="4" t="s">
        <v>4</v>
      </c>
      <c r="F2815" s="9">
        <v>0</v>
      </c>
    </row>
    <row r="2816" spans="1:6" x14ac:dyDescent="0.25">
      <c r="A2816" s="8" t="s">
        <v>8</v>
      </c>
      <c r="B2816" s="10">
        <v>37166</v>
      </c>
      <c r="C2816" s="5">
        <f t="shared" si="72"/>
        <v>2001</v>
      </c>
      <c r="D2816" s="5">
        <f t="shared" si="73"/>
        <v>10</v>
      </c>
      <c r="E2816" s="4" t="s">
        <v>4</v>
      </c>
      <c r="F2816" s="9">
        <v>0</v>
      </c>
    </row>
    <row r="2817" spans="1:6" x14ac:dyDescent="0.25">
      <c r="A2817" s="8" t="s">
        <v>16</v>
      </c>
      <c r="B2817" s="10">
        <v>37166</v>
      </c>
      <c r="C2817" s="5">
        <f t="shared" si="72"/>
        <v>2001</v>
      </c>
      <c r="D2817" s="5">
        <f t="shared" si="73"/>
        <v>10</v>
      </c>
      <c r="E2817" s="4" t="s">
        <v>37</v>
      </c>
      <c r="F2817" s="9">
        <v>400</v>
      </c>
    </row>
    <row r="2818" spans="1:6" x14ac:dyDescent="0.25">
      <c r="A2818" s="8" t="s">
        <v>8</v>
      </c>
      <c r="B2818" s="10">
        <v>37166</v>
      </c>
      <c r="C2818" s="5">
        <f t="shared" si="72"/>
        <v>2001</v>
      </c>
      <c r="D2818" s="5">
        <f t="shared" si="73"/>
        <v>10</v>
      </c>
      <c r="E2818" s="4" t="s">
        <v>37</v>
      </c>
      <c r="F2818" s="9">
        <v>200</v>
      </c>
    </row>
    <row r="2819" spans="1:6" x14ac:dyDescent="0.25">
      <c r="A2819" s="8" t="s">
        <v>17</v>
      </c>
      <c r="B2819" s="10">
        <v>37167</v>
      </c>
      <c r="C2819" s="5">
        <f t="shared" ref="C2819:C2882" si="74">YEAR(B2819)</f>
        <v>2001</v>
      </c>
      <c r="D2819" s="5">
        <f t="shared" ref="D2819:D2882" si="75">MONTH(B2819)</f>
        <v>10</v>
      </c>
      <c r="E2819" s="4" t="s">
        <v>38</v>
      </c>
      <c r="F2819" s="9">
        <v>200</v>
      </c>
    </row>
    <row r="2820" spans="1:6" x14ac:dyDescent="0.25">
      <c r="A2820" s="8" t="s">
        <v>17</v>
      </c>
      <c r="B2820" s="10">
        <v>37167</v>
      </c>
      <c r="C2820" s="5">
        <f t="shared" si="74"/>
        <v>2001</v>
      </c>
      <c r="D2820" s="5">
        <f t="shared" si="75"/>
        <v>10</v>
      </c>
      <c r="E2820" s="4" t="s">
        <v>4</v>
      </c>
      <c r="F2820" s="9">
        <v>0</v>
      </c>
    </row>
    <row r="2821" spans="1:6" x14ac:dyDescent="0.25">
      <c r="A2821" s="8" t="s">
        <v>17</v>
      </c>
      <c r="B2821" s="10">
        <v>37167</v>
      </c>
      <c r="C2821" s="5">
        <f t="shared" si="74"/>
        <v>2001</v>
      </c>
      <c r="D2821" s="5">
        <f t="shared" si="75"/>
        <v>10</v>
      </c>
      <c r="E2821" s="4" t="s">
        <v>37</v>
      </c>
      <c r="F2821" s="9">
        <v>100</v>
      </c>
    </row>
    <row r="2822" spans="1:6" x14ac:dyDescent="0.25">
      <c r="A2822" s="8" t="s">
        <v>7</v>
      </c>
      <c r="B2822" s="10">
        <v>37168</v>
      </c>
      <c r="C2822" s="5">
        <f t="shared" si="74"/>
        <v>2001</v>
      </c>
      <c r="D2822" s="5">
        <f t="shared" si="75"/>
        <v>10</v>
      </c>
      <c r="E2822" s="4" t="s">
        <v>38</v>
      </c>
      <c r="F2822" s="9">
        <v>168</v>
      </c>
    </row>
    <row r="2823" spans="1:6" x14ac:dyDescent="0.25">
      <c r="A2823" s="8" t="s">
        <v>8</v>
      </c>
      <c r="B2823" s="10">
        <v>37168</v>
      </c>
      <c r="C2823" s="5">
        <f t="shared" si="74"/>
        <v>2001</v>
      </c>
      <c r="D2823" s="5">
        <f t="shared" si="75"/>
        <v>10</v>
      </c>
      <c r="E2823" s="4" t="s">
        <v>38</v>
      </c>
      <c r="F2823" s="9">
        <v>400</v>
      </c>
    </row>
    <row r="2824" spans="1:6" x14ac:dyDescent="0.25">
      <c r="A2824" s="8" t="s">
        <v>7</v>
      </c>
      <c r="B2824" s="10">
        <v>37168</v>
      </c>
      <c r="C2824" s="5">
        <f t="shared" si="74"/>
        <v>2001</v>
      </c>
      <c r="D2824" s="5">
        <f t="shared" si="75"/>
        <v>10</v>
      </c>
      <c r="E2824" s="4" t="s">
        <v>4</v>
      </c>
      <c r="F2824" s="9">
        <v>0</v>
      </c>
    </row>
    <row r="2825" spans="1:6" x14ac:dyDescent="0.25">
      <c r="A2825" s="8" t="s">
        <v>8</v>
      </c>
      <c r="B2825" s="10">
        <v>37168</v>
      </c>
      <c r="C2825" s="5">
        <f t="shared" si="74"/>
        <v>2001</v>
      </c>
      <c r="D2825" s="5">
        <f t="shared" si="75"/>
        <v>10</v>
      </c>
      <c r="E2825" s="4" t="s">
        <v>4</v>
      </c>
      <c r="F2825" s="9">
        <v>0</v>
      </c>
    </row>
    <row r="2826" spans="1:6" x14ac:dyDescent="0.25">
      <c r="A2826" s="8" t="s">
        <v>7</v>
      </c>
      <c r="B2826" s="10">
        <v>37168</v>
      </c>
      <c r="C2826" s="5">
        <f t="shared" si="74"/>
        <v>2001</v>
      </c>
      <c r="D2826" s="5">
        <f t="shared" si="75"/>
        <v>10</v>
      </c>
      <c r="E2826" s="4" t="s">
        <v>37</v>
      </c>
      <c r="F2826" s="9">
        <v>308</v>
      </c>
    </row>
    <row r="2827" spans="1:6" x14ac:dyDescent="0.25">
      <c r="A2827" s="8" t="s">
        <v>8</v>
      </c>
      <c r="B2827" s="10">
        <v>37168</v>
      </c>
      <c r="C2827" s="5">
        <f t="shared" si="74"/>
        <v>2001</v>
      </c>
      <c r="D2827" s="5">
        <f t="shared" si="75"/>
        <v>10</v>
      </c>
      <c r="E2827" s="4" t="s">
        <v>37</v>
      </c>
      <c r="F2827" s="9">
        <v>100</v>
      </c>
    </row>
    <row r="2828" spans="1:6" x14ac:dyDescent="0.25">
      <c r="A2828" t="s">
        <v>11</v>
      </c>
      <c r="B2828" s="10">
        <v>37173</v>
      </c>
      <c r="C2828" s="5">
        <f t="shared" si="74"/>
        <v>2001</v>
      </c>
      <c r="D2828" s="5">
        <f t="shared" si="75"/>
        <v>10</v>
      </c>
      <c r="E2828" s="4" t="s">
        <v>38</v>
      </c>
      <c r="F2828" s="9">
        <v>800</v>
      </c>
    </row>
    <row r="2829" spans="1:6" x14ac:dyDescent="0.25">
      <c r="A2829" t="s">
        <v>11</v>
      </c>
      <c r="B2829" s="10">
        <v>37173</v>
      </c>
      <c r="C2829" s="5">
        <f t="shared" si="74"/>
        <v>2001</v>
      </c>
      <c r="D2829" s="5">
        <f t="shared" si="75"/>
        <v>10</v>
      </c>
      <c r="E2829" s="4" t="s">
        <v>4</v>
      </c>
      <c r="F2829" s="9">
        <v>0</v>
      </c>
    </row>
    <row r="2830" spans="1:6" x14ac:dyDescent="0.25">
      <c r="A2830" t="s">
        <v>11</v>
      </c>
      <c r="B2830" s="10">
        <v>37173</v>
      </c>
      <c r="C2830" s="5">
        <f t="shared" si="74"/>
        <v>2001</v>
      </c>
      <c r="D2830" s="5">
        <f t="shared" si="75"/>
        <v>10</v>
      </c>
      <c r="E2830" s="4" t="s">
        <v>37</v>
      </c>
      <c r="F2830" s="9">
        <v>5100</v>
      </c>
    </row>
    <row r="2831" spans="1:6" x14ac:dyDescent="0.25">
      <c r="A2831" t="s">
        <v>11</v>
      </c>
      <c r="B2831" s="10">
        <v>37174</v>
      </c>
      <c r="C2831" s="5">
        <f t="shared" si="74"/>
        <v>2001</v>
      </c>
      <c r="D2831" s="5">
        <f t="shared" si="75"/>
        <v>10</v>
      </c>
      <c r="E2831" s="4" t="s">
        <v>38</v>
      </c>
      <c r="F2831" s="9">
        <v>1800</v>
      </c>
    </row>
    <row r="2832" spans="1:6" x14ac:dyDescent="0.25">
      <c r="A2832" s="8" t="s">
        <v>14</v>
      </c>
      <c r="B2832" s="10">
        <v>37174</v>
      </c>
      <c r="C2832" s="5">
        <f t="shared" si="74"/>
        <v>2001</v>
      </c>
      <c r="D2832" s="5">
        <f t="shared" si="75"/>
        <v>10</v>
      </c>
      <c r="E2832" s="4" t="s">
        <v>38</v>
      </c>
      <c r="F2832" s="9">
        <v>100</v>
      </c>
    </row>
    <row r="2833" spans="1:6" x14ac:dyDescent="0.25">
      <c r="A2833" t="s">
        <v>11</v>
      </c>
      <c r="B2833" s="10">
        <v>37174</v>
      </c>
      <c r="C2833" s="5">
        <f t="shared" si="74"/>
        <v>2001</v>
      </c>
      <c r="D2833" s="5">
        <f t="shared" si="75"/>
        <v>10</v>
      </c>
      <c r="E2833" s="4" t="s">
        <v>4</v>
      </c>
      <c r="F2833" s="9">
        <v>0</v>
      </c>
    </row>
    <row r="2834" spans="1:6" x14ac:dyDescent="0.25">
      <c r="A2834" s="8" t="s">
        <v>14</v>
      </c>
      <c r="B2834" s="10">
        <v>37174</v>
      </c>
      <c r="C2834" s="5">
        <f t="shared" si="74"/>
        <v>2001</v>
      </c>
      <c r="D2834" s="5">
        <f t="shared" si="75"/>
        <v>10</v>
      </c>
      <c r="E2834" s="4" t="s">
        <v>4</v>
      </c>
      <c r="F2834" s="9">
        <v>0</v>
      </c>
    </row>
    <row r="2835" spans="1:6" x14ac:dyDescent="0.25">
      <c r="A2835" t="s">
        <v>11</v>
      </c>
      <c r="B2835" s="10">
        <v>37174</v>
      </c>
      <c r="C2835" s="5">
        <f t="shared" si="74"/>
        <v>2001</v>
      </c>
      <c r="D2835" s="5">
        <f t="shared" si="75"/>
        <v>10</v>
      </c>
      <c r="E2835" s="4" t="s">
        <v>37</v>
      </c>
      <c r="F2835" s="9">
        <v>10000</v>
      </c>
    </row>
    <row r="2836" spans="1:6" x14ac:dyDescent="0.25">
      <c r="A2836" s="8" t="s">
        <v>14</v>
      </c>
      <c r="B2836" s="10">
        <v>37174</v>
      </c>
      <c r="C2836" s="5">
        <f t="shared" si="74"/>
        <v>2001</v>
      </c>
      <c r="D2836" s="5">
        <f t="shared" si="75"/>
        <v>10</v>
      </c>
      <c r="E2836" s="4" t="s">
        <v>37</v>
      </c>
      <c r="F2836" s="9">
        <v>4500</v>
      </c>
    </row>
    <row r="2837" spans="1:6" x14ac:dyDescent="0.25">
      <c r="A2837" s="8" t="s">
        <v>8</v>
      </c>
      <c r="B2837" s="10">
        <v>37175</v>
      </c>
      <c r="C2837" s="5">
        <f t="shared" si="74"/>
        <v>2001</v>
      </c>
      <c r="D2837" s="5">
        <f t="shared" si="75"/>
        <v>10</v>
      </c>
      <c r="E2837" s="4" t="s">
        <v>38</v>
      </c>
      <c r="F2837" s="9">
        <v>3100</v>
      </c>
    </row>
    <row r="2838" spans="1:6" x14ac:dyDescent="0.25">
      <c r="A2838" s="8" t="s">
        <v>8</v>
      </c>
      <c r="B2838" s="10">
        <v>37175</v>
      </c>
      <c r="C2838" s="5">
        <f t="shared" si="74"/>
        <v>2001</v>
      </c>
      <c r="D2838" s="5">
        <f t="shared" si="75"/>
        <v>10</v>
      </c>
      <c r="E2838" s="4" t="s">
        <v>4</v>
      </c>
      <c r="F2838" s="9">
        <v>0</v>
      </c>
    </row>
    <row r="2839" spans="1:6" x14ac:dyDescent="0.25">
      <c r="A2839" s="8" t="s">
        <v>8</v>
      </c>
      <c r="B2839" s="10">
        <v>37175</v>
      </c>
      <c r="C2839" s="5">
        <f t="shared" si="74"/>
        <v>2001</v>
      </c>
      <c r="D2839" s="5">
        <f t="shared" si="75"/>
        <v>10</v>
      </c>
      <c r="E2839" s="4" t="s">
        <v>37</v>
      </c>
      <c r="F2839" s="9">
        <v>800</v>
      </c>
    </row>
    <row r="2840" spans="1:6" x14ac:dyDescent="0.25">
      <c r="A2840" s="8" t="s">
        <v>8</v>
      </c>
      <c r="B2840" s="10">
        <v>37180</v>
      </c>
      <c r="C2840" s="5">
        <f t="shared" si="74"/>
        <v>2001</v>
      </c>
      <c r="D2840" s="5">
        <f t="shared" si="75"/>
        <v>10</v>
      </c>
      <c r="E2840" s="4" t="s">
        <v>38</v>
      </c>
      <c r="F2840" s="9">
        <v>300</v>
      </c>
    </row>
    <row r="2841" spans="1:6" x14ac:dyDescent="0.25">
      <c r="A2841" s="8" t="s">
        <v>8</v>
      </c>
      <c r="B2841" s="10">
        <v>37180</v>
      </c>
      <c r="C2841" s="5">
        <f t="shared" si="74"/>
        <v>2001</v>
      </c>
      <c r="D2841" s="5">
        <f t="shared" si="75"/>
        <v>10</v>
      </c>
      <c r="E2841" s="4" t="s">
        <v>4</v>
      </c>
      <c r="F2841" s="9">
        <v>0</v>
      </c>
    </row>
    <row r="2842" spans="1:6" x14ac:dyDescent="0.25">
      <c r="A2842" s="8" t="s">
        <v>8</v>
      </c>
      <c r="B2842" s="10">
        <v>37180</v>
      </c>
      <c r="C2842" s="5">
        <f t="shared" si="74"/>
        <v>2001</v>
      </c>
      <c r="D2842" s="5">
        <f t="shared" si="75"/>
        <v>10</v>
      </c>
      <c r="E2842" s="4" t="s">
        <v>37</v>
      </c>
      <c r="F2842" s="9">
        <v>200</v>
      </c>
    </row>
    <row r="2843" spans="1:6" x14ac:dyDescent="0.25">
      <c r="A2843" s="8" t="s">
        <v>15</v>
      </c>
      <c r="B2843" s="10">
        <v>37187</v>
      </c>
      <c r="C2843" s="5">
        <f t="shared" si="74"/>
        <v>2001</v>
      </c>
      <c r="D2843" s="5">
        <f t="shared" si="75"/>
        <v>10</v>
      </c>
      <c r="E2843" s="4" t="s">
        <v>38</v>
      </c>
      <c r="F2843" s="9">
        <v>9730</v>
      </c>
    </row>
    <row r="2844" spans="1:6" x14ac:dyDescent="0.25">
      <c r="A2844" s="8" t="s">
        <v>14</v>
      </c>
      <c r="B2844" s="10">
        <v>37187</v>
      </c>
      <c r="C2844" s="5">
        <f t="shared" si="74"/>
        <v>2001</v>
      </c>
      <c r="D2844" s="5">
        <f t="shared" si="75"/>
        <v>10</v>
      </c>
      <c r="E2844" s="4" t="s">
        <v>38</v>
      </c>
      <c r="F2844" s="9">
        <v>2500</v>
      </c>
    </row>
    <row r="2845" spans="1:6" x14ac:dyDescent="0.25">
      <c r="A2845" s="8" t="s">
        <v>15</v>
      </c>
      <c r="B2845" s="10">
        <v>37187</v>
      </c>
      <c r="C2845" s="5">
        <f t="shared" si="74"/>
        <v>2001</v>
      </c>
      <c r="D2845" s="5">
        <f t="shared" si="75"/>
        <v>10</v>
      </c>
      <c r="E2845" s="4" t="s">
        <v>4</v>
      </c>
      <c r="F2845" s="9">
        <v>0</v>
      </c>
    </row>
    <row r="2846" spans="1:6" x14ac:dyDescent="0.25">
      <c r="A2846" s="8" t="s">
        <v>14</v>
      </c>
      <c r="B2846" s="10">
        <v>37187</v>
      </c>
      <c r="C2846" s="5">
        <f t="shared" si="74"/>
        <v>2001</v>
      </c>
      <c r="D2846" s="5">
        <f t="shared" si="75"/>
        <v>10</v>
      </c>
      <c r="E2846" s="4" t="s">
        <v>4</v>
      </c>
      <c r="F2846" s="9">
        <v>0</v>
      </c>
    </row>
    <row r="2847" spans="1:6" x14ac:dyDescent="0.25">
      <c r="A2847" s="8" t="s">
        <v>15</v>
      </c>
      <c r="B2847" s="10">
        <v>37187</v>
      </c>
      <c r="C2847" s="5">
        <f t="shared" si="74"/>
        <v>2001</v>
      </c>
      <c r="D2847" s="5">
        <f t="shared" si="75"/>
        <v>10</v>
      </c>
      <c r="E2847" s="4" t="s">
        <v>37</v>
      </c>
      <c r="F2847" s="9">
        <v>2100</v>
      </c>
    </row>
    <row r="2848" spans="1:6" x14ac:dyDescent="0.25">
      <c r="A2848" s="8" t="s">
        <v>14</v>
      </c>
      <c r="B2848" s="10">
        <v>37187</v>
      </c>
      <c r="C2848" s="5">
        <f t="shared" si="74"/>
        <v>2001</v>
      </c>
      <c r="D2848" s="5">
        <f t="shared" si="75"/>
        <v>10</v>
      </c>
      <c r="E2848" s="4" t="s">
        <v>37</v>
      </c>
      <c r="F2848" s="9">
        <v>1250</v>
      </c>
    </row>
    <row r="2849" spans="1:6" x14ac:dyDescent="0.25">
      <c r="A2849" s="8" t="s">
        <v>15</v>
      </c>
      <c r="B2849" s="10">
        <v>37188</v>
      </c>
      <c r="C2849" s="5">
        <f t="shared" si="74"/>
        <v>2001</v>
      </c>
      <c r="D2849" s="5">
        <f t="shared" si="75"/>
        <v>10</v>
      </c>
      <c r="E2849" s="4" t="s">
        <v>38</v>
      </c>
      <c r="F2849" s="9">
        <v>7100</v>
      </c>
    </row>
    <row r="2850" spans="1:6" x14ac:dyDescent="0.25">
      <c r="A2850" s="8" t="s">
        <v>14</v>
      </c>
      <c r="B2850" s="10">
        <v>37188</v>
      </c>
      <c r="C2850" s="5">
        <f t="shared" si="74"/>
        <v>2001</v>
      </c>
      <c r="D2850" s="5">
        <f t="shared" si="75"/>
        <v>10</v>
      </c>
      <c r="E2850" s="4" t="s">
        <v>38</v>
      </c>
      <c r="F2850" s="9">
        <v>250</v>
      </c>
    </row>
    <row r="2851" spans="1:6" x14ac:dyDescent="0.25">
      <c r="A2851" s="8" t="s">
        <v>15</v>
      </c>
      <c r="B2851" s="10">
        <v>37188</v>
      </c>
      <c r="C2851" s="5">
        <f t="shared" si="74"/>
        <v>2001</v>
      </c>
      <c r="D2851" s="5">
        <f t="shared" si="75"/>
        <v>10</v>
      </c>
      <c r="E2851" s="4" t="s">
        <v>4</v>
      </c>
      <c r="F2851" s="9">
        <v>0</v>
      </c>
    </row>
    <row r="2852" spans="1:6" x14ac:dyDescent="0.25">
      <c r="A2852" s="8" t="s">
        <v>14</v>
      </c>
      <c r="B2852" s="10">
        <v>37188</v>
      </c>
      <c r="C2852" s="5">
        <f t="shared" si="74"/>
        <v>2001</v>
      </c>
      <c r="D2852" s="5">
        <f t="shared" si="75"/>
        <v>10</v>
      </c>
      <c r="E2852" s="4" t="s">
        <v>4</v>
      </c>
      <c r="F2852" s="9">
        <v>0</v>
      </c>
    </row>
    <row r="2853" spans="1:6" x14ac:dyDescent="0.25">
      <c r="A2853" s="8" t="s">
        <v>15</v>
      </c>
      <c r="B2853" s="10">
        <v>37188</v>
      </c>
      <c r="C2853" s="5">
        <f t="shared" si="74"/>
        <v>2001</v>
      </c>
      <c r="D2853" s="5">
        <f t="shared" si="75"/>
        <v>10</v>
      </c>
      <c r="E2853" s="4" t="s">
        <v>37</v>
      </c>
      <c r="F2853" s="9">
        <v>4870</v>
      </c>
    </row>
    <row r="2854" spans="1:6" x14ac:dyDescent="0.25">
      <c r="A2854" s="8" t="s">
        <v>14</v>
      </c>
      <c r="B2854" s="10">
        <v>37188</v>
      </c>
      <c r="C2854" s="5">
        <f t="shared" si="74"/>
        <v>2001</v>
      </c>
      <c r="D2854" s="5">
        <f t="shared" si="75"/>
        <v>10</v>
      </c>
      <c r="E2854" s="4" t="s">
        <v>37</v>
      </c>
      <c r="F2854" s="9">
        <v>3400</v>
      </c>
    </row>
    <row r="2855" spans="1:6" x14ac:dyDescent="0.25">
      <c r="A2855" s="8" t="s">
        <v>28</v>
      </c>
      <c r="B2855" s="10">
        <v>37193</v>
      </c>
      <c r="C2855" s="5">
        <f t="shared" si="74"/>
        <v>2001</v>
      </c>
      <c r="D2855" s="5">
        <f t="shared" si="75"/>
        <v>10</v>
      </c>
      <c r="E2855" s="4" t="s">
        <v>38</v>
      </c>
      <c r="F2855" s="9">
        <v>4000</v>
      </c>
    </row>
    <row r="2856" spans="1:6" x14ac:dyDescent="0.25">
      <c r="A2856" s="8" t="s">
        <v>28</v>
      </c>
      <c r="B2856" s="10">
        <v>37193</v>
      </c>
      <c r="C2856" s="5">
        <f t="shared" si="74"/>
        <v>2001</v>
      </c>
      <c r="D2856" s="5">
        <f t="shared" si="75"/>
        <v>10</v>
      </c>
      <c r="E2856" s="4" t="s">
        <v>4</v>
      </c>
      <c r="F2856" s="9">
        <v>0</v>
      </c>
    </row>
    <row r="2857" spans="1:6" x14ac:dyDescent="0.25">
      <c r="A2857" s="8" t="s">
        <v>28</v>
      </c>
      <c r="B2857" s="10">
        <v>37193</v>
      </c>
      <c r="C2857" s="5">
        <f t="shared" si="74"/>
        <v>2001</v>
      </c>
      <c r="D2857" s="5">
        <f t="shared" si="75"/>
        <v>10</v>
      </c>
      <c r="E2857" s="4" t="s">
        <v>37</v>
      </c>
      <c r="F2857" s="9">
        <v>19780</v>
      </c>
    </row>
    <row r="2858" spans="1:6" x14ac:dyDescent="0.25">
      <c r="A2858" s="8" t="s">
        <v>18</v>
      </c>
      <c r="B2858" s="10">
        <v>37200</v>
      </c>
      <c r="C2858" s="5">
        <f t="shared" si="74"/>
        <v>2001</v>
      </c>
      <c r="D2858" s="5">
        <f t="shared" si="75"/>
        <v>11</v>
      </c>
      <c r="E2858" s="4" t="s">
        <v>38</v>
      </c>
      <c r="F2858" s="9">
        <v>6200</v>
      </c>
    </row>
    <row r="2859" spans="1:6" x14ac:dyDescent="0.25">
      <c r="A2859" s="8" t="s">
        <v>18</v>
      </c>
      <c r="B2859" s="10">
        <v>37200</v>
      </c>
      <c r="C2859" s="5">
        <f t="shared" si="74"/>
        <v>2001</v>
      </c>
      <c r="D2859" s="5">
        <f t="shared" si="75"/>
        <v>11</v>
      </c>
      <c r="E2859" s="4" t="s">
        <v>4</v>
      </c>
      <c r="F2859" s="9">
        <v>0</v>
      </c>
    </row>
    <row r="2860" spans="1:6" x14ac:dyDescent="0.25">
      <c r="A2860" s="8" t="s">
        <v>18</v>
      </c>
      <c r="B2860" s="10">
        <v>37200</v>
      </c>
      <c r="C2860" s="5">
        <f t="shared" si="74"/>
        <v>2001</v>
      </c>
      <c r="D2860" s="5">
        <f t="shared" si="75"/>
        <v>11</v>
      </c>
      <c r="E2860" s="4" t="s">
        <v>37</v>
      </c>
      <c r="F2860" s="9">
        <v>5100</v>
      </c>
    </row>
    <row r="2861" spans="1:6" x14ac:dyDescent="0.25">
      <c r="A2861" s="8" t="s">
        <v>15</v>
      </c>
      <c r="B2861" s="10">
        <v>37201</v>
      </c>
      <c r="C2861" s="5">
        <f t="shared" si="74"/>
        <v>2001</v>
      </c>
      <c r="D2861" s="5">
        <f t="shared" si="75"/>
        <v>11</v>
      </c>
      <c r="E2861" s="4" t="s">
        <v>38</v>
      </c>
      <c r="F2861" s="9">
        <v>3190</v>
      </c>
    </row>
    <row r="2862" spans="1:6" x14ac:dyDescent="0.25">
      <c r="A2862" s="8" t="s">
        <v>15</v>
      </c>
      <c r="B2862" s="10">
        <v>37201</v>
      </c>
      <c r="C2862" s="5">
        <f t="shared" si="74"/>
        <v>2001</v>
      </c>
      <c r="D2862" s="5">
        <f t="shared" si="75"/>
        <v>11</v>
      </c>
      <c r="E2862" s="4" t="s">
        <v>4</v>
      </c>
      <c r="F2862" s="9">
        <v>0</v>
      </c>
    </row>
    <row r="2863" spans="1:6" x14ac:dyDescent="0.25">
      <c r="A2863" s="8" t="s">
        <v>15</v>
      </c>
      <c r="B2863" s="10">
        <v>37201</v>
      </c>
      <c r="C2863" s="5">
        <f t="shared" si="74"/>
        <v>2001</v>
      </c>
      <c r="D2863" s="5">
        <f t="shared" si="75"/>
        <v>11</v>
      </c>
      <c r="E2863" s="4" t="s">
        <v>37</v>
      </c>
      <c r="F2863" s="9">
        <v>2900</v>
      </c>
    </row>
    <row r="2864" spans="1:6" x14ac:dyDescent="0.25">
      <c r="A2864" s="8" t="s">
        <v>15</v>
      </c>
      <c r="B2864" s="10">
        <v>37202</v>
      </c>
      <c r="C2864" s="5">
        <f t="shared" si="74"/>
        <v>2001</v>
      </c>
      <c r="D2864" s="5">
        <f t="shared" si="75"/>
        <v>11</v>
      </c>
      <c r="E2864" s="4" t="s">
        <v>38</v>
      </c>
      <c r="F2864" s="9">
        <v>822</v>
      </c>
    </row>
    <row r="2865" spans="1:6" x14ac:dyDescent="0.25">
      <c r="A2865" s="8" t="s">
        <v>15</v>
      </c>
      <c r="B2865" s="10">
        <v>37202</v>
      </c>
      <c r="C2865" s="5">
        <f t="shared" si="74"/>
        <v>2001</v>
      </c>
      <c r="D2865" s="5">
        <f t="shared" si="75"/>
        <v>11</v>
      </c>
      <c r="E2865" s="4" t="s">
        <v>4</v>
      </c>
      <c r="F2865" s="9">
        <v>0</v>
      </c>
    </row>
    <row r="2866" spans="1:6" x14ac:dyDescent="0.25">
      <c r="A2866" s="8" t="s">
        <v>15</v>
      </c>
      <c r="B2866" s="10">
        <v>37202</v>
      </c>
      <c r="C2866" s="5">
        <f t="shared" si="74"/>
        <v>2001</v>
      </c>
      <c r="D2866" s="5">
        <f t="shared" si="75"/>
        <v>11</v>
      </c>
      <c r="E2866" s="4" t="s">
        <v>37</v>
      </c>
      <c r="F2866" s="9">
        <v>750</v>
      </c>
    </row>
    <row r="2867" spans="1:6" x14ac:dyDescent="0.25">
      <c r="A2867" s="8" t="s">
        <v>18</v>
      </c>
      <c r="B2867" s="10">
        <v>37203</v>
      </c>
      <c r="C2867" s="5">
        <f t="shared" si="74"/>
        <v>2001</v>
      </c>
      <c r="D2867" s="5">
        <f t="shared" si="75"/>
        <v>11</v>
      </c>
      <c r="E2867" s="4" t="s">
        <v>38</v>
      </c>
      <c r="F2867" s="9">
        <v>200</v>
      </c>
    </row>
    <row r="2868" spans="1:6" x14ac:dyDescent="0.25">
      <c r="A2868" s="8" t="s">
        <v>18</v>
      </c>
      <c r="B2868" s="10">
        <v>37203</v>
      </c>
      <c r="C2868" s="5">
        <f t="shared" si="74"/>
        <v>2001</v>
      </c>
      <c r="D2868" s="5">
        <f t="shared" si="75"/>
        <v>11</v>
      </c>
      <c r="E2868" s="4" t="s">
        <v>4</v>
      </c>
      <c r="F2868" s="9">
        <v>0</v>
      </c>
    </row>
    <row r="2869" spans="1:6" x14ac:dyDescent="0.25">
      <c r="A2869" s="8" t="s">
        <v>18</v>
      </c>
      <c r="B2869" s="10">
        <v>37203</v>
      </c>
      <c r="C2869" s="5">
        <f t="shared" si="74"/>
        <v>2001</v>
      </c>
      <c r="D2869" s="5">
        <f t="shared" si="75"/>
        <v>11</v>
      </c>
      <c r="E2869" s="4" t="s">
        <v>37</v>
      </c>
      <c r="F2869" s="9">
        <v>50</v>
      </c>
    </row>
    <row r="2870" spans="1:6" x14ac:dyDescent="0.25">
      <c r="A2870" t="s">
        <v>13</v>
      </c>
      <c r="B2870" s="10">
        <v>37208</v>
      </c>
      <c r="C2870" s="5">
        <f t="shared" si="74"/>
        <v>2001</v>
      </c>
      <c r="D2870" s="5">
        <f t="shared" si="75"/>
        <v>11</v>
      </c>
      <c r="E2870" s="4" t="s">
        <v>38</v>
      </c>
      <c r="F2870" s="9">
        <v>600</v>
      </c>
    </row>
    <row r="2871" spans="1:6" x14ac:dyDescent="0.25">
      <c r="A2871" t="s">
        <v>13</v>
      </c>
      <c r="B2871" s="10">
        <v>37208</v>
      </c>
      <c r="C2871" s="5">
        <f t="shared" si="74"/>
        <v>2001</v>
      </c>
      <c r="D2871" s="5">
        <f t="shared" si="75"/>
        <v>11</v>
      </c>
      <c r="E2871" s="4" t="s">
        <v>4</v>
      </c>
      <c r="F2871" s="9">
        <v>0</v>
      </c>
    </row>
    <row r="2872" spans="1:6" x14ac:dyDescent="0.25">
      <c r="A2872" t="s">
        <v>13</v>
      </c>
      <c r="B2872" s="10">
        <v>37208</v>
      </c>
      <c r="C2872" s="5">
        <f t="shared" si="74"/>
        <v>2001</v>
      </c>
      <c r="D2872" s="5">
        <f t="shared" si="75"/>
        <v>11</v>
      </c>
      <c r="E2872" s="4" t="s">
        <v>37</v>
      </c>
      <c r="F2872" s="9">
        <v>5000</v>
      </c>
    </row>
    <row r="2873" spans="1:6" x14ac:dyDescent="0.25">
      <c r="A2873" s="8" t="s">
        <v>20</v>
      </c>
      <c r="B2873" s="10">
        <v>37300</v>
      </c>
      <c r="C2873" s="5">
        <f t="shared" si="74"/>
        <v>2002</v>
      </c>
      <c r="D2873" s="5">
        <f t="shared" si="75"/>
        <v>2</v>
      </c>
      <c r="E2873" s="4" t="s">
        <v>38</v>
      </c>
      <c r="F2873" s="9">
        <v>6100</v>
      </c>
    </row>
    <row r="2874" spans="1:6" x14ac:dyDescent="0.25">
      <c r="A2874" s="8" t="s">
        <v>20</v>
      </c>
      <c r="B2874" s="10">
        <v>37300</v>
      </c>
      <c r="C2874" s="5">
        <f t="shared" si="74"/>
        <v>2002</v>
      </c>
      <c r="D2874" s="5">
        <f t="shared" si="75"/>
        <v>2</v>
      </c>
      <c r="E2874" s="4" t="s">
        <v>4</v>
      </c>
      <c r="F2874" s="9">
        <v>893</v>
      </c>
    </row>
    <row r="2875" spans="1:6" x14ac:dyDescent="0.25">
      <c r="A2875" s="8" t="s">
        <v>20</v>
      </c>
      <c r="B2875" s="10">
        <v>37300</v>
      </c>
      <c r="C2875" s="5">
        <f t="shared" si="74"/>
        <v>2002</v>
      </c>
      <c r="D2875" s="5">
        <f t="shared" si="75"/>
        <v>2</v>
      </c>
      <c r="E2875" s="4" t="s">
        <v>37</v>
      </c>
      <c r="F2875" s="9">
        <v>49030</v>
      </c>
    </row>
    <row r="2876" spans="1:6" x14ac:dyDescent="0.25">
      <c r="A2876" s="8" t="s">
        <v>20</v>
      </c>
      <c r="B2876" s="10">
        <v>37301</v>
      </c>
      <c r="C2876" s="5">
        <f t="shared" si="74"/>
        <v>2002</v>
      </c>
      <c r="D2876" s="5">
        <f t="shared" si="75"/>
        <v>2</v>
      </c>
      <c r="E2876" s="4" t="s">
        <v>38</v>
      </c>
      <c r="F2876" s="9">
        <v>13450</v>
      </c>
    </row>
    <row r="2877" spans="1:6" x14ac:dyDescent="0.25">
      <c r="A2877" s="8" t="s">
        <v>20</v>
      </c>
      <c r="B2877" s="10">
        <v>37301</v>
      </c>
      <c r="C2877" s="5">
        <f t="shared" si="74"/>
        <v>2002</v>
      </c>
      <c r="D2877" s="5">
        <f t="shared" si="75"/>
        <v>2</v>
      </c>
      <c r="E2877" s="4" t="s">
        <v>4</v>
      </c>
      <c r="F2877" s="9">
        <v>5354</v>
      </c>
    </row>
    <row r="2878" spans="1:6" x14ac:dyDescent="0.25">
      <c r="A2878" s="8" t="s">
        <v>20</v>
      </c>
      <c r="B2878" s="10">
        <v>37301</v>
      </c>
      <c r="C2878" s="5">
        <f t="shared" si="74"/>
        <v>2002</v>
      </c>
      <c r="D2878" s="5">
        <f t="shared" si="75"/>
        <v>2</v>
      </c>
      <c r="E2878" s="4" t="s">
        <v>37</v>
      </c>
      <c r="F2878" s="9">
        <v>53465</v>
      </c>
    </row>
    <row r="2879" spans="1:6" x14ac:dyDescent="0.25">
      <c r="A2879" s="8" t="s">
        <v>22</v>
      </c>
      <c r="B2879" s="10">
        <v>37302</v>
      </c>
      <c r="C2879" s="5">
        <f t="shared" si="74"/>
        <v>2002</v>
      </c>
      <c r="D2879" s="5">
        <f t="shared" si="75"/>
        <v>2</v>
      </c>
      <c r="E2879" s="4" t="s">
        <v>38</v>
      </c>
      <c r="F2879" s="9">
        <v>84800</v>
      </c>
    </row>
    <row r="2880" spans="1:6" x14ac:dyDescent="0.25">
      <c r="A2880" s="8" t="s">
        <v>22</v>
      </c>
      <c r="B2880" s="10">
        <v>37302</v>
      </c>
      <c r="C2880" s="5">
        <f t="shared" si="74"/>
        <v>2002</v>
      </c>
      <c r="D2880" s="5">
        <f t="shared" si="75"/>
        <v>2</v>
      </c>
      <c r="E2880" s="4" t="s">
        <v>4</v>
      </c>
      <c r="F2880" s="9">
        <v>3667</v>
      </c>
    </row>
    <row r="2881" spans="1:6" x14ac:dyDescent="0.25">
      <c r="A2881" s="8" t="s">
        <v>22</v>
      </c>
      <c r="B2881" s="10">
        <v>37302</v>
      </c>
      <c r="C2881" s="5">
        <f t="shared" si="74"/>
        <v>2002</v>
      </c>
      <c r="D2881" s="5">
        <f t="shared" si="75"/>
        <v>2</v>
      </c>
      <c r="E2881" s="4" t="s">
        <v>37</v>
      </c>
      <c r="F2881" s="9">
        <v>89701</v>
      </c>
    </row>
    <row r="2882" spans="1:6" x14ac:dyDescent="0.25">
      <c r="A2882" s="8" t="s">
        <v>28</v>
      </c>
      <c r="B2882" s="10">
        <v>37353</v>
      </c>
      <c r="C2882" s="5">
        <f t="shared" si="74"/>
        <v>2002</v>
      </c>
      <c r="D2882" s="5">
        <f t="shared" si="75"/>
        <v>4</v>
      </c>
      <c r="E2882" s="4" t="s">
        <v>38</v>
      </c>
      <c r="F2882" s="9">
        <v>400</v>
      </c>
    </row>
    <row r="2883" spans="1:6" x14ac:dyDescent="0.25">
      <c r="A2883" s="8" t="s">
        <v>28</v>
      </c>
      <c r="B2883" s="10">
        <v>37353</v>
      </c>
      <c r="C2883" s="5">
        <f t="shared" ref="C2883:C2946" si="76">YEAR(B2883)</f>
        <v>2002</v>
      </c>
      <c r="D2883" s="5">
        <f t="shared" ref="D2883:D2946" si="77">MONTH(B2883)</f>
        <v>4</v>
      </c>
      <c r="E2883" s="4" t="s">
        <v>4</v>
      </c>
      <c r="F2883" s="9">
        <v>0</v>
      </c>
    </row>
    <row r="2884" spans="1:6" x14ac:dyDescent="0.25">
      <c r="A2884" s="8" t="s">
        <v>28</v>
      </c>
      <c r="B2884" s="10">
        <v>37353</v>
      </c>
      <c r="C2884" s="5">
        <f t="shared" si="76"/>
        <v>2002</v>
      </c>
      <c r="D2884" s="5">
        <f t="shared" si="77"/>
        <v>4</v>
      </c>
      <c r="E2884" s="4" t="s">
        <v>37</v>
      </c>
      <c r="F2884" s="9">
        <v>8000</v>
      </c>
    </row>
    <row r="2885" spans="1:6" x14ac:dyDescent="0.25">
      <c r="A2885" s="8" t="s">
        <v>20</v>
      </c>
      <c r="B2885" s="10">
        <v>37361</v>
      </c>
      <c r="C2885" s="5">
        <f t="shared" si="76"/>
        <v>2002</v>
      </c>
      <c r="D2885" s="5">
        <f t="shared" si="77"/>
        <v>4</v>
      </c>
      <c r="E2885" s="4" t="s">
        <v>38</v>
      </c>
      <c r="F2885" s="9">
        <f>21400+2200</f>
        <v>23600</v>
      </c>
    </row>
    <row r="2886" spans="1:6" x14ac:dyDescent="0.25">
      <c r="A2886" s="8" t="s">
        <v>20</v>
      </c>
      <c r="B2886" s="10">
        <v>37361</v>
      </c>
      <c r="C2886" s="5">
        <f t="shared" si="76"/>
        <v>2002</v>
      </c>
      <c r="D2886" s="5">
        <f t="shared" si="77"/>
        <v>4</v>
      </c>
      <c r="E2886" s="4" t="s">
        <v>4</v>
      </c>
      <c r="F2886" s="9">
        <v>9300</v>
      </c>
    </row>
    <row r="2887" spans="1:6" x14ac:dyDescent="0.25">
      <c r="A2887" s="8" t="s">
        <v>20</v>
      </c>
      <c r="B2887" s="10">
        <v>37361</v>
      </c>
      <c r="C2887" s="5">
        <f t="shared" si="76"/>
        <v>2002</v>
      </c>
      <c r="D2887" s="5">
        <f t="shared" si="77"/>
        <v>4</v>
      </c>
      <c r="E2887" s="4" t="s">
        <v>37</v>
      </c>
      <c r="F2887" s="9">
        <v>15500</v>
      </c>
    </row>
    <row r="2888" spans="1:6" x14ac:dyDescent="0.25">
      <c r="A2888" s="8" t="s">
        <v>20</v>
      </c>
      <c r="B2888" s="10">
        <v>37363</v>
      </c>
      <c r="C2888" s="5">
        <f t="shared" si="76"/>
        <v>2002</v>
      </c>
      <c r="D2888" s="5">
        <f t="shared" si="77"/>
        <v>4</v>
      </c>
      <c r="E2888" s="4" t="s">
        <v>38</v>
      </c>
      <c r="F2888" s="9">
        <v>3500</v>
      </c>
    </row>
    <row r="2889" spans="1:6" x14ac:dyDescent="0.25">
      <c r="A2889" s="8" t="s">
        <v>20</v>
      </c>
      <c r="B2889" s="10">
        <v>37363</v>
      </c>
      <c r="C2889" s="5">
        <f t="shared" si="76"/>
        <v>2002</v>
      </c>
      <c r="D2889" s="5">
        <f t="shared" si="77"/>
        <v>4</v>
      </c>
      <c r="E2889" s="4" t="s">
        <v>4</v>
      </c>
      <c r="F2889" s="9">
        <v>550</v>
      </c>
    </row>
    <row r="2890" spans="1:6" x14ac:dyDescent="0.25">
      <c r="A2890" s="8" t="s">
        <v>20</v>
      </c>
      <c r="B2890" s="10">
        <v>37363</v>
      </c>
      <c r="C2890" s="5">
        <f t="shared" si="76"/>
        <v>2002</v>
      </c>
      <c r="D2890" s="5">
        <f t="shared" si="77"/>
        <v>4</v>
      </c>
      <c r="E2890" s="4" t="s">
        <v>37</v>
      </c>
      <c r="F2890" s="9">
        <v>8200</v>
      </c>
    </row>
    <row r="2891" spans="1:6" x14ac:dyDescent="0.25">
      <c r="A2891" s="8" t="s">
        <v>20</v>
      </c>
      <c r="B2891" s="10">
        <v>37368</v>
      </c>
      <c r="C2891" s="5">
        <f t="shared" si="76"/>
        <v>2002</v>
      </c>
      <c r="D2891" s="5">
        <f t="shared" si="77"/>
        <v>4</v>
      </c>
      <c r="E2891" s="4" t="s">
        <v>38</v>
      </c>
      <c r="F2891" s="9">
        <v>700</v>
      </c>
    </row>
    <row r="2892" spans="1:6" x14ac:dyDescent="0.25">
      <c r="A2892" s="8" t="s">
        <v>20</v>
      </c>
      <c r="B2892" s="10">
        <v>37368</v>
      </c>
      <c r="C2892" s="5">
        <f t="shared" si="76"/>
        <v>2002</v>
      </c>
      <c r="D2892" s="5">
        <f t="shared" si="77"/>
        <v>4</v>
      </c>
      <c r="E2892" s="4" t="s">
        <v>4</v>
      </c>
      <c r="F2892" s="9">
        <v>1700</v>
      </c>
    </row>
    <row r="2893" spans="1:6" x14ac:dyDescent="0.25">
      <c r="A2893" s="8" t="s">
        <v>20</v>
      </c>
      <c r="B2893" s="10">
        <v>37368</v>
      </c>
      <c r="C2893" s="5">
        <f t="shared" si="76"/>
        <v>2002</v>
      </c>
      <c r="D2893" s="5">
        <f t="shared" si="77"/>
        <v>4</v>
      </c>
      <c r="E2893" s="4" t="s">
        <v>37</v>
      </c>
      <c r="F2893" s="9">
        <v>4500</v>
      </c>
    </row>
    <row r="2894" spans="1:6" x14ac:dyDescent="0.25">
      <c r="A2894" s="8" t="s">
        <v>19</v>
      </c>
      <c r="B2894" s="10">
        <v>37370</v>
      </c>
      <c r="C2894" s="5">
        <f t="shared" si="76"/>
        <v>2002</v>
      </c>
      <c r="D2894" s="5">
        <f t="shared" si="77"/>
        <v>4</v>
      </c>
      <c r="E2894" s="4" t="s">
        <v>38</v>
      </c>
      <c r="F2894" s="9">
        <v>450</v>
      </c>
    </row>
    <row r="2895" spans="1:6" x14ac:dyDescent="0.25">
      <c r="A2895" s="8" t="s">
        <v>19</v>
      </c>
      <c r="B2895" s="10">
        <v>37370</v>
      </c>
      <c r="C2895" s="5">
        <f t="shared" si="76"/>
        <v>2002</v>
      </c>
      <c r="D2895" s="5">
        <f t="shared" si="77"/>
        <v>4</v>
      </c>
      <c r="E2895" s="4" t="s">
        <v>4</v>
      </c>
      <c r="F2895" s="9">
        <v>4200</v>
      </c>
    </row>
    <row r="2896" spans="1:6" x14ac:dyDescent="0.25">
      <c r="A2896" s="8" t="s">
        <v>19</v>
      </c>
      <c r="B2896" s="10">
        <v>37370</v>
      </c>
      <c r="C2896" s="5">
        <f t="shared" si="76"/>
        <v>2002</v>
      </c>
      <c r="D2896" s="5">
        <f t="shared" si="77"/>
        <v>4</v>
      </c>
      <c r="E2896" s="4" t="s">
        <v>37</v>
      </c>
      <c r="F2896" s="9">
        <v>11700</v>
      </c>
    </row>
    <row r="2897" spans="1:6" x14ac:dyDescent="0.25">
      <c r="A2897" s="8" t="s">
        <v>20</v>
      </c>
      <c r="B2897" s="10">
        <v>37376</v>
      </c>
      <c r="C2897" s="5">
        <f t="shared" si="76"/>
        <v>2002</v>
      </c>
      <c r="D2897" s="5">
        <f t="shared" si="77"/>
        <v>4</v>
      </c>
      <c r="E2897" s="4" t="s">
        <v>38</v>
      </c>
      <c r="F2897" s="9">
        <v>200</v>
      </c>
    </row>
    <row r="2898" spans="1:6" x14ac:dyDescent="0.25">
      <c r="A2898" s="8" t="s">
        <v>20</v>
      </c>
      <c r="B2898" s="10">
        <v>37376</v>
      </c>
      <c r="C2898" s="5">
        <f t="shared" si="76"/>
        <v>2002</v>
      </c>
      <c r="D2898" s="5">
        <f t="shared" si="77"/>
        <v>4</v>
      </c>
      <c r="E2898" s="4" t="s">
        <v>4</v>
      </c>
      <c r="F2898" s="9">
        <v>100</v>
      </c>
    </row>
    <row r="2899" spans="1:6" x14ac:dyDescent="0.25">
      <c r="A2899" s="8" t="s">
        <v>20</v>
      </c>
      <c r="B2899" s="10">
        <v>37376</v>
      </c>
      <c r="C2899" s="5">
        <f t="shared" si="76"/>
        <v>2002</v>
      </c>
      <c r="D2899" s="5">
        <f t="shared" si="77"/>
        <v>4</v>
      </c>
      <c r="E2899" s="4" t="s">
        <v>37</v>
      </c>
      <c r="F2899" s="9">
        <v>1200</v>
      </c>
    </row>
    <row r="2900" spans="1:6" x14ac:dyDescent="0.25">
      <c r="A2900" s="8" t="s">
        <v>28</v>
      </c>
      <c r="B2900" s="10">
        <v>37382</v>
      </c>
      <c r="C2900" s="5">
        <f t="shared" si="76"/>
        <v>2002</v>
      </c>
      <c r="D2900" s="5">
        <f t="shared" si="77"/>
        <v>5</v>
      </c>
      <c r="E2900" s="4" t="s">
        <v>38</v>
      </c>
      <c r="F2900" s="9">
        <v>1700</v>
      </c>
    </row>
    <row r="2901" spans="1:6" x14ac:dyDescent="0.25">
      <c r="A2901" s="8" t="s">
        <v>20</v>
      </c>
      <c r="B2901" s="10">
        <v>37382</v>
      </c>
      <c r="C2901" s="5">
        <f t="shared" si="76"/>
        <v>2002</v>
      </c>
      <c r="D2901" s="5">
        <f t="shared" si="77"/>
        <v>5</v>
      </c>
      <c r="E2901" s="4" t="s">
        <v>38</v>
      </c>
      <c r="F2901" s="9">
        <v>17400</v>
      </c>
    </row>
    <row r="2902" spans="1:6" x14ac:dyDescent="0.25">
      <c r="A2902" s="8" t="s">
        <v>28</v>
      </c>
      <c r="B2902" s="10">
        <v>37382</v>
      </c>
      <c r="C2902" s="5">
        <f t="shared" si="76"/>
        <v>2002</v>
      </c>
      <c r="D2902" s="5">
        <f t="shared" si="77"/>
        <v>5</v>
      </c>
      <c r="E2902" s="4" t="s">
        <v>4</v>
      </c>
      <c r="F2902" s="9">
        <v>0</v>
      </c>
    </row>
    <row r="2903" spans="1:6" x14ac:dyDescent="0.25">
      <c r="A2903" s="8" t="s">
        <v>20</v>
      </c>
      <c r="B2903" s="10">
        <v>37382</v>
      </c>
      <c r="C2903" s="5">
        <f t="shared" si="76"/>
        <v>2002</v>
      </c>
      <c r="D2903" s="5">
        <f t="shared" si="77"/>
        <v>5</v>
      </c>
      <c r="E2903" s="4" t="s">
        <v>4</v>
      </c>
      <c r="F2903" s="9">
        <v>1200</v>
      </c>
    </row>
    <row r="2904" spans="1:6" x14ac:dyDescent="0.25">
      <c r="A2904" s="8" t="s">
        <v>28</v>
      </c>
      <c r="B2904" s="10">
        <v>37382</v>
      </c>
      <c r="C2904" s="5">
        <f t="shared" si="76"/>
        <v>2002</v>
      </c>
      <c r="D2904" s="5">
        <f t="shared" si="77"/>
        <v>5</v>
      </c>
      <c r="E2904" s="4" t="s">
        <v>37</v>
      </c>
      <c r="F2904" s="9">
        <v>5000</v>
      </c>
    </row>
    <row r="2905" spans="1:6" x14ac:dyDescent="0.25">
      <c r="A2905" s="8" t="s">
        <v>20</v>
      </c>
      <c r="B2905" s="10">
        <v>37382</v>
      </c>
      <c r="C2905" s="5">
        <f t="shared" si="76"/>
        <v>2002</v>
      </c>
      <c r="D2905" s="5">
        <f t="shared" si="77"/>
        <v>5</v>
      </c>
      <c r="E2905" s="4" t="s">
        <v>37</v>
      </c>
      <c r="F2905" s="9">
        <v>14750</v>
      </c>
    </row>
    <row r="2906" spans="1:6" x14ac:dyDescent="0.25">
      <c r="A2906" s="8" t="s">
        <v>19</v>
      </c>
      <c r="B2906" s="10">
        <v>37383</v>
      </c>
      <c r="C2906" s="5">
        <f t="shared" si="76"/>
        <v>2002</v>
      </c>
      <c r="D2906" s="5">
        <f t="shared" si="77"/>
        <v>5</v>
      </c>
      <c r="E2906" s="4" t="s">
        <v>38</v>
      </c>
      <c r="F2906" s="9">
        <v>200</v>
      </c>
    </row>
    <row r="2907" spans="1:6" x14ac:dyDescent="0.25">
      <c r="A2907" s="8" t="s">
        <v>14</v>
      </c>
      <c r="B2907" s="10">
        <v>37383</v>
      </c>
      <c r="C2907" s="5">
        <f t="shared" si="76"/>
        <v>2002</v>
      </c>
      <c r="D2907" s="5">
        <f t="shared" si="77"/>
        <v>5</v>
      </c>
      <c r="E2907" s="4" t="s">
        <v>38</v>
      </c>
      <c r="F2907" s="9">
        <v>1200</v>
      </c>
    </row>
    <row r="2908" spans="1:6" x14ac:dyDescent="0.25">
      <c r="A2908" s="8" t="s">
        <v>19</v>
      </c>
      <c r="B2908" s="10">
        <v>37383</v>
      </c>
      <c r="C2908" s="5">
        <f t="shared" si="76"/>
        <v>2002</v>
      </c>
      <c r="D2908" s="5">
        <f t="shared" si="77"/>
        <v>5</v>
      </c>
      <c r="E2908" s="4" t="s">
        <v>4</v>
      </c>
      <c r="F2908" s="9">
        <v>1300</v>
      </c>
    </row>
    <row r="2909" spans="1:6" x14ac:dyDescent="0.25">
      <c r="A2909" s="8" t="s">
        <v>14</v>
      </c>
      <c r="B2909" s="10">
        <v>37383</v>
      </c>
      <c r="C2909" s="5">
        <f t="shared" si="76"/>
        <v>2002</v>
      </c>
      <c r="D2909" s="5">
        <f t="shared" si="77"/>
        <v>5</v>
      </c>
      <c r="E2909" s="4" t="s">
        <v>4</v>
      </c>
      <c r="F2909" s="9">
        <v>0</v>
      </c>
    </row>
    <row r="2910" spans="1:6" x14ac:dyDescent="0.25">
      <c r="A2910" s="8" t="s">
        <v>19</v>
      </c>
      <c r="B2910" s="10">
        <v>37383</v>
      </c>
      <c r="C2910" s="5">
        <f t="shared" si="76"/>
        <v>2002</v>
      </c>
      <c r="D2910" s="5">
        <f t="shared" si="77"/>
        <v>5</v>
      </c>
      <c r="E2910" s="4" t="s">
        <v>37</v>
      </c>
      <c r="F2910" s="9">
        <v>25300</v>
      </c>
    </row>
    <row r="2911" spans="1:6" x14ac:dyDescent="0.25">
      <c r="A2911" s="8" t="s">
        <v>14</v>
      </c>
      <c r="B2911" s="10">
        <v>37383</v>
      </c>
      <c r="C2911" s="5">
        <f t="shared" si="76"/>
        <v>2002</v>
      </c>
      <c r="D2911" s="5">
        <f t="shared" si="77"/>
        <v>5</v>
      </c>
      <c r="E2911" s="4" t="s">
        <v>37</v>
      </c>
      <c r="F2911" s="9">
        <f>1700+2400</f>
        <v>4100</v>
      </c>
    </row>
    <row r="2912" spans="1:6" x14ac:dyDescent="0.25">
      <c r="A2912" s="8" t="s">
        <v>8</v>
      </c>
      <c r="B2912" s="10">
        <v>37386</v>
      </c>
      <c r="C2912" s="5">
        <f t="shared" si="76"/>
        <v>2002</v>
      </c>
      <c r="D2912" s="5">
        <f t="shared" si="77"/>
        <v>5</v>
      </c>
      <c r="E2912" s="4" t="s">
        <v>38</v>
      </c>
      <c r="F2912" s="9">
        <v>940</v>
      </c>
    </row>
    <row r="2913" spans="1:6" x14ac:dyDescent="0.25">
      <c r="A2913" s="8" t="s">
        <v>8</v>
      </c>
      <c r="B2913" s="10">
        <v>37386</v>
      </c>
      <c r="C2913" s="5">
        <f t="shared" si="76"/>
        <v>2002</v>
      </c>
      <c r="D2913" s="5">
        <f t="shared" si="77"/>
        <v>5</v>
      </c>
      <c r="E2913" s="4" t="s">
        <v>4</v>
      </c>
      <c r="F2913" s="9">
        <v>0</v>
      </c>
    </row>
    <row r="2914" spans="1:6" x14ac:dyDescent="0.25">
      <c r="A2914" s="8" t="s">
        <v>8</v>
      </c>
      <c r="B2914" s="10">
        <v>37386</v>
      </c>
      <c r="C2914" s="5">
        <f t="shared" si="76"/>
        <v>2002</v>
      </c>
      <c r="D2914" s="5">
        <f t="shared" si="77"/>
        <v>5</v>
      </c>
      <c r="E2914" s="4" t="s">
        <v>37</v>
      </c>
      <c r="F2914" s="9">
        <v>200</v>
      </c>
    </row>
    <row r="2915" spans="1:6" x14ac:dyDescent="0.25">
      <c r="A2915" s="8" t="s">
        <v>14</v>
      </c>
      <c r="B2915" s="10">
        <v>37391</v>
      </c>
      <c r="C2915" s="5">
        <f t="shared" si="76"/>
        <v>2002</v>
      </c>
      <c r="D2915" s="5">
        <f t="shared" si="77"/>
        <v>5</v>
      </c>
      <c r="E2915" s="4" t="s">
        <v>38</v>
      </c>
      <c r="F2915" s="9">
        <v>400</v>
      </c>
    </row>
    <row r="2916" spans="1:6" x14ac:dyDescent="0.25">
      <c r="A2916" s="8" t="s">
        <v>14</v>
      </c>
      <c r="B2916" s="10">
        <v>37391</v>
      </c>
      <c r="C2916" s="5">
        <f t="shared" si="76"/>
        <v>2002</v>
      </c>
      <c r="D2916" s="5">
        <f t="shared" si="77"/>
        <v>5</v>
      </c>
      <c r="E2916" s="4" t="s">
        <v>4</v>
      </c>
      <c r="F2916" s="9">
        <v>0</v>
      </c>
    </row>
    <row r="2917" spans="1:6" x14ac:dyDescent="0.25">
      <c r="A2917" s="8" t="s">
        <v>14</v>
      </c>
      <c r="B2917" s="10">
        <v>37391</v>
      </c>
      <c r="C2917" s="5">
        <f t="shared" si="76"/>
        <v>2002</v>
      </c>
      <c r="D2917" s="5">
        <f t="shared" si="77"/>
        <v>5</v>
      </c>
      <c r="E2917" s="4" t="s">
        <v>37</v>
      </c>
      <c r="F2917" s="9">
        <v>15700</v>
      </c>
    </row>
    <row r="2918" spans="1:6" x14ac:dyDescent="0.25">
      <c r="A2918" s="8" t="s">
        <v>20</v>
      </c>
      <c r="B2918" s="10">
        <v>37392</v>
      </c>
      <c r="C2918" s="5">
        <f t="shared" si="76"/>
        <v>2002</v>
      </c>
      <c r="D2918" s="5">
        <f t="shared" si="77"/>
        <v>5</v>
      </c>
      <c r="E2918" s="4" t="s">
        <v>38</v>
      </c>
      <c r="F2918" s="9">
        <v>3200</v>
      </c>
    </row>
    <row r="2919" spans="1:6" x14ac:dyDescent="0.25">
      <c r="A2919" s="8" t="s">
        <v>20</v>
      </c>
      <c r="B2919" s="10">
        <v>37392</v>
      </c>
      <c r="C2919" s="5">
        <f t="shared" si="76"/>
        <v>2002</v>
      </c>
      <c r="D2919" s="5">
        <f t="shared" si="77"/>
        <v>5</v>
      </c>
      <c r="E2919" s="4" t="s">
        <v>4</v>
      </c>
      <c r="F2919" s="9">
        <v>2400</v>
      </c>
    </row>
    <row r="2920" spans="1:6" x14ac:dyDescent="0.25">
      <c r="A2920" s="8" t="s">
        <v>20</v>
      </c>
      <c r="B2920" s="10">
        <v>37392</v>
      </c>
      <c r="C2920" s="5">
        <f t="shared" si="76"/>
        <v>2002</v>
      </c>
      <c r="D2920" s="5">
        <f t="shared" si="77"/>
        <v>5</v>
      </c>
      <c r="E2920" s="4" t="s">
        <v>37</v>
      </c>
      <c r="F2920" s="9">
        <v>6100</v>
      </c>
    </row>
    <row r="2921" spans="1:6" x14ac:dyDescent="0.25">
      <c r="A2921" s="8" t="s">
        <v>8</v>
      </c>
      <c r="B2921" s="10">
        <v>37396</v>
      </c>
      <c r="C2921" s="5">
        <f t="shared" si="76"/>
        <v>2002</v>
      </c>
      <c r="D2921" s="5">
        <f t="shared" si="77"/>
        <v>5</v>
      </c>
      <c r="E2921" s="4" t="s">
        <v>38</v>
      </c>
      <c r="F2921" s="9">
        <v>900</v>
      </c>
    </row>
    <row r="2922" spans="1:6" x14ac:dyDescent="0.25">
      <c r="A2922" s="8" t="s">
        <v>8</v>
      </c>
      <c r="B2922" s="10">
        <v>37396</v>
      </c>
      <c r="C2922" s="5">
        <f t="shared" si="76"/>
        <v>2002</v>
      </c>
      <c r="D2922" s="5">
        <f t="shared" si="77"/>
        <v>5</v>
      </c>
      <c r="E2922" s="4" t="s">
        <v>4</v>
      </c>
      <c r="F2922" s="9">
        <v>0</v>
      </c>
    </row>
    <row r="2923" spans="1:6" x14ac:dyDescent="0.25">
      <c r="A2923" s="8" t="s">
        <v>8</v>
      </c>
      <c r="B2923" s="10">
        <v>37396</v>
      </c>
      <c r="C2923" s="5">
        <f t="shared" si="76"/>
        <v>2002</v>
      </c>
      <c r="D2923" s="5">
        <f t="shared" si="77"/>
        <v>5</v>
      </c>
      <c r="E2923" s="4" t="s">
        <v>37</v>
      </c>
      <c r="F2923" s="9">
        <v>400</v>
      </c>
    </row>
    <row r="2924" spans="1:6" x14ac:dyDescent="0.25">
      <c r="A2924" s="8" t="s">
        <v>14</v>
      </c>
      <c r="B2924" s="10">
        <v>37397</v>
      </c>
      <c r="C2924" s="5">
        <f t="shared" si="76"/>
        <v>2002</v>
      </c>
      <c r="D2924" s="5">
        <f t="shared" si="77"/>
        <v>5</v>
      </c>
      <c r="E2924" s="4" t="s">
        <v>38</v>
      </c>
      <c r="F2924" s="9">
        <v>450</v>
      </c>
    </row>
    <row r="2925" spans="1:6" x14ac:dyDescent="0.25">
      <c r="A2925" s="8" t="s">
        <v>14</v>
      </c>
      <c r="B2925" s="10">
        <v>37397</v>
      </c>
      <c r="C2925" s="5">
        <f t="shared" si="76"/>
        <v>2002</v>
      </c>
      <c r="D2925" s="5">
        <f t="shared" si="77"/>
        <v>5</v>
      </c>
      <c r="E2925" s="4" t="s">
        <v>4</v>
      </c>
      <c r="F2925" s="9">
        <v>0</v>
      </c>
    </row>
    <row r="2926" spans="1:6" x14ac:dyDescent="0.25">
      <c r="A2926" s="8" t="s">
        <v>14</v>
      </c>
      <c r="B2926" s="10">
        <v>37397</v>
      </c>
      <c r="C2926" s="5">
        <f t="shared" si="76"/>
        <v>2002</v>
      </c>
      <c r="D2926" s="5">
        <f t="shared" si="77"/>
        <v>5</v>
      </c>
      <c r="E2926" s="4" t="s">
        <v>37</v>
      </c>
      <c r="F2926" s="9">
        <v>2700</v>
      </c>
    </row>
    <row r="2927" spans="1:6" x14ac:dyDescent="0.25">
      <c r="A2927" s="8" t="s">
        <v>14</v>
      </c>
      <c r="B2927" s="10">
        <v>37399</v>
      </c>
      <c r="C2927" s="5">
        <f t="shared" si="76"/>
        <v>2002</v>
      </c>
      <c r="D2927" s="5">
        <f t="shared" si="77"/>
        <v>5</v>
      </c>
      <c r="E2927" s="4" t="s">
        <v>38</v>
      </c>
      <c r="F2927" s="9">
        <v>700</v>
      </c>
    </row>
    <row r="2928" spans="1:6" x14ac:dyDescent="0.25">
      <c r="A2928" s="8" t="s">
        <v>14</v>
      </c>
      <c r="B2928" s="10">
        <v>37399</v>
      </c>
      <c r="C2928" s="5">
        <f t="shared" si="76"/>
        <v>2002</v>
      </c>
      <c r="D2928" s="5">
        <f t="shared" si="77"/>
        <v>5</v>
      </c>
      <c r="E2928" s="4" t="s">
        <v>4</v>
      </c>
      <c r="F2928" s="9">
        <v>0</v>
      </c>
    </row>
    <row r="2929" spans="1:6" x14ac:dyDescent="0.25">
      <c r="A2929" s="8" t="s">
        <v>14</v>
      </c>
      <c r="B2929" s="10">
        <v>37399</v>
      </c>
      <c r="C2929" s="5">
        <f t="shared" si="76"/>
        <v>2002</v>
      </c>
      <c r="D2929" s="5">
        <f t="shared" si="77"/>
        <v>5</v>
      </c>
      <c r="E2929" s="4" t="s">
        <v>37</v>
      </c>
      <c r="F2929" s="9">
        <v>4400</v>
      </c>
    </row>
    <row r="2930" spans="1:6" x14ac:dyDescent="0.25">
      <c r="A2930" s="8" t="s">
        <v>20</v>
      </c>
      <c r="B2930" s="10">
        <v>37406</v>
      </c>
      <c r="C2930" s="5">
        <f t="shared" si="76"/>
        <v>2002</v>
      </c>
      <c r="D2930" s="5">
        <f t="shared" si="77"/>
        <v>5</v>
      </c>
      <c r="E2930" s="4" t="s">
        <v>38</v>
      </c>
      <c r="F2930" s="9">
        <v>2700</v>
      </c>
    </row>
    <row r="2931" spans="1:6" x14ac:dyDescent="0.25">
      <c r="A2931" s="8" t="s">
        <v>20</v>
      </c>
      <c r="B2931" s="10">
        <v>37406</v>
      </c>
      <c r="C2931" s="5">
        <f t="shared" si="76"/>
        <v>2002</v>
      </c>
      <c r="D2931" s="5">
        <f t="shared" si="77"/>
        <v>5</v>
      </c>
      <c r="E2931" s="4" t="s">
        <v>4</v>
      </c>
      <c r="F2931" s="9">
        <v>1600</v>
      </c>
    </row>
    <row r="2932" spans="1:6" x14ac:dyDescent="0.25">
      <c r="A2932" s="8" t="s">
        <v>20</v>
      </c>
      <c r="B2932" s="10">
        <v>37406</v>
      </c>
      <c r="C2932" s="5">
        <f t="shared" si="76"/>
        <v>2002</v>
      </c>
      <c r="D2932" s="5">
        <f t="shared" si="77"/>
        <v>5</v>
      </c>
      <c r="E2932" s="4" t="s">
        <v>37</v>
      </c>
      <c r="F2932" s="9">
        <v>1350</v>
      </c>
    </row>
    <row r="2933" spans="1:6" x14ac:dyDescent="0.25">
      <c r="A2933" s="8" t="s">
        <v>19</v>
      </c>
      <c r="B2933" s="10">
        <v>37412</v>
      </c>
      <c r="C2933" s="5">
        <f t="shared" si="76"/>
        <v>2002</v>
      </c>
      <c r="D2933" s="5">
        <f t="shared" si="77"/>
        <v>6</v>
      </c>
      <c r="E2933" s="4" t="s">
        <v>38</v>
      </c>
      <c r="F2933" s="9">
        <v>100</v>
      </c>
    </row>
    <row r="2934" spans="1:6" x14ac:dyDescent="0.25">
      <c r="A2934" s="8" t="s">
        <v>19</v>
      </c>
      <c r="B2934" s="10">
        <v>37412</v>
      </c>
      <c r="C2934" s="5">
        <f t="shared" si="76"/>
        <v>2002</v>
      </c>
      <c r="D2934" s="5">
        <f t="shared" si="77"/>
        <v>6</v>
      </c>
      <c r="E2934" s="4" t="s">
        <v>4</v>
      </c>
      <c r="F2934" s="9">
        <v>1300</v>
      </c>
    </row>
    <row r="2935" spans="1:6" x14ac:dyDescent="0.25">
      <c r="A2935" s="8" t="s">
        <v>19</v>
      </c>
      <c r="B2935" s="10">
        <v>37412</v>
      </c>
      <c r="C2935" s="5">
        <f t="shared" si="76"/>
        <v>2002</v>
      </c>
      <c r="D2935" s="5">
        <f t="shared" si="77"/>
        <v>6</v>
      </c>
      <c r="E2935" s="4" t="s">
        <v>37</v>
      </c>
      <c r="F2935" s="9">
        <v>7100</v>
      </c>
    </row>
    <row r="2936" spans="1:6" x14ac:dyDescent="0.25">
      <c r="A2936" s="8" t="s">
        <v>18</v>
      </c>
      <c r="B2936" s="10">
        <v>37529</v>
      </c>
      <c r="C2936" s="5">
        <f t="shared" si="76"/>
        <v>2002</v>
      </c>
      <c r="D2936" s="5">
        <f t="shared" si="77"/>
        <v>9</v>
      </c>
      <c r="E2936" s="4" t="s">
        <v>38</v>
      </c>
      <c r="F2936" s="9">
        <v>675</v>
      </c>
    </row>
    <row r="2937" spans="1:6" x14ac:dyDescent="0.25">
      <c r="A2937" s="8" t="s">
        <v>18</v>
      </c>
      <c r="B2937" s="10">
        <v>37529</v>
      </c>
      <c r="C2937" s="5">
        <f t="shared" si="76"/>
        <v>2002</v>
      </c>
      <c r="D2937" s="5">
        <f t="shared" si="77"/>
        <v>9</v>
      </c>
      <c r="E2937" s="4" t="s">
        <v>4</v>
      </c>
      <c r="F2937" s="9">
        <v>300</v>
      </c>
    </row>
    <row r="2938" spans="1:6" x14ac:dyDescent="0.25">
      <c r="A2938" s="8" t="s">
        <v>18</v>
      </c>
      <c r="B2938" s="10">
        <v>37529</v>
      </c>
      <c r="C2938" s="5">
        <f t="shared" si="76"/>
        <v>2002</v>
      </c>
      <c r="D2938" s="5">
        <f t="shared" si="77"/>
        <v>9</v>
      </c>
      <c r="E2938" s="4" t="s">
        <v>37</v>
      </c>
      <c r="F2938" s="9">
        <v>125</v>
      </c>
    </row>
    <row r="2939" spans="1:6" x14ac:dyDescent="0.25">
      <c r="A2939" s="8" t="s">
        <v>18</v>
      </c>
      <c r="B2939" s="10">
        <v>37530</v>
      </c>
      <c r="C2939" s="5">
        <f t="shared" si="76"/>
        <v>2002</v>
      </c>
      <c r="D2939" s="5">
        <f t="shared" si="77"/>
        <v>10</v>
      </c>
      <c r="E2939" s="4" t="s">
        <v>38</v>
      </c>
      <c r="F2939" s="9">
        <v>700</v>
      </c>
    </row>
    <row r="2940" spans="1:6" x14ac:dyDescent="0.25">
      <c r="A2940" s="8" t="s">
        <v>16</v>
      </c>
      <c r="B2940" s="10">
        <v>37530</v>
      </c>
      <c r="C2940" s="5">
        <f t="shared" si="76"/>
        <v>2002</v>
      </c>
      <c r="D2940" s="5">
        <f t="shared" si="77"/>
        <v>10</v>
      </c>
      <c r="E2940" s="4" t="s">
        <v>38</v>
      </c>
      <c r="F2940" s="9">
        <v>750</v>
      </c>
    </row>
    <row r="2941" spans="1:6" x14ac:dyDescent="0.25">
      <c r="A2941" s="8" t="s">
        <v>8</v>
      </c>
      <c r="B2941" s="10">
        <v>37530</v>
      </c>
      <c r="C2941" s="5">
        <f t="shared" si="76"/>
        <v>2002</v>
      </c>
      <c r="D2941" s="5">
        <f t="shared" si="77"/>
        <v>10</v>
      </c>
      <c r="E2941" s="4" t="s">
        <v>38</v>
      </c>
      <c r="F2941" s="9">
        <v>2650</v>
      </c>
    </row>
    <row r="2942" spans="1:6" x14ac:dyDescent="0.25">
      <c r="A2942" s="8" t="s">
        <v>18</v>
      </c>
      <c r="B2942" s="10">
        <v>37530</v>
      </c>
      <c r="C2942" s="5">
        <f t="shared" si="76"/>
        <v>2002</v>
      </c>
      <c r="D2942" s="5">
        <f t="shared" si="77"/>
        <v>10</v>
      </c>
      <c r="E2942" s="4" t="s">
        <v>4</v>
      </c>
      <c r="F2942" s="9">
        <v>250</v>
      </c>
    </row>
    <row r="2943" spans="1:6" x14ac:dyDescent="0.25">
      <c r="A2943" s="8" t="s">
        <v>16</v>
      </c>
      <c r="B2943" s="10">
        <v>37530</v>
      </c>
      <c r="C2943" s="5">
        <f t="shared" si="76"/>
        <v>2002</v>
      </c>
      <c r="D2943" s="5">
        <f t="shared" si="77"/>
        <v>10</v>
      </c>
      <c r="E2943" s="4" t="s">
        <v>4</v>
      </c>
      <c r="F2943" s="9">
        <v>0</v>
      </c>
    </row>
    <row r="2944" spans="1:6" x14ac:dyDescent="0.25">
      <c r="A2944" s="8" t="s">
        <v>8</v>
      </c>
      <c r="B2944" s="10">
        <v>37530</v>
      </c>
      <c r="C2944" s="5">
        <f t="shared" si="76"/>
        <v>2002</v>
      </c>
      <c r="D2944" s="5">
        <f t="shared" si="77"/>
        <v>10</v>
      </c>
      <c r="E2944" s="4" t="s">
        <v>4</v>
      </c>
      <c r="F2944" s="9">
        <v>0</v>
      </c>
    </row>
    <row r="2945" spans="1:6" x14ac:dyDescent="0.25">
      <c r="A2945" s="8" t="s">
        <v>18</v>
      </c>
      <c r="B2945" s="10">
        <v>37530</v>
      </c>
      <c r="C2945" s="5">
        <f t="shared" si="76"/>
        <v>2002</v>
      </c>
      <c r="D2945" s="5">
        <f t="shared" si="77"/>
        <v>10</v>
      </c>
      <c r="E2945" s="4" t="s">
        <v>37</v>
      </c>
      <c r="F2945" s="9">
        <v>8900</v>
      </c>
    </row>
    <row r="2946" spans="1:6" x14ac:dyDescent="0.25">
      <c r="A2946" s="8" t="s">
        <v>16</v>
      </c>
      <c r="B2946" s="10">
        <v>37530</v>
      </c>
      <c r="C2946" s="5">
        <f t="shared" si="76"/>
        <v>2002</v>
      </c>
      <c r="D2946" s="5">
        <f t="shared" si="77"/>
        <v>10</v>
      </c>
      <c r="E2946" s="4" t="s">
        <v>37</v>
      </c>
      <c r="F2946" s="9">
        <v>25</v>
      </c>
    </row>
    <row r="2947" spans="1:6" x14ac:dyDescent="0.25">
      <c r="A2947" s="8" t="s">
        <v>8</v>
      </c>
      <c r="B2947" s="10">
        <v>37530</v>
      </c>
      <c r="C2947" s="5">
        <f t="shared" ref="C2947:C3010" si="78">YEAR(B2947)</f>
        <v>2002</v>
      </c>
      <c r="D2947" s="5">
        <f t="shared" ref="D2947:D3010" si="79">MONTH(B2947)</f>
        <v>10</v>
      </c>
      <c r="E2947" s="4" t="s">
        <v>37</v>
      </c>
      <c r="F2947" s="9">
        <v>1300</v>
      </c>
    </row>
    <row r="2948" spans="1:6" x14ac:dyDescent="0.25">
      <c r="A2948" s="8" t="s">
        <v>16</v>
      </c>
      <c r="B2948" s="10">
        <v>37531</v>
      </c>
      <c r="C2948" s="5">
        <f t="shared" si="78"/>
        <v>2002</v>
      </c>
      <c r="D2948" s="5">
        <f t="shared" si="79"/>
        <v>10</v>
      </c>
      <c r="E2948" s="4" t="s">
        <v>38</v>
      </c>
      <c r="F2948" s="9">
        <v>12150</v>
      </c>
    </row>
    <row r="2949" spans="1:6" x14ac:dyDescent="0.25">
      <c r="A2949" s="8" t="s">
        <v>16</v>
      </c>
      <c r="B2949" s="10">
        <v>37531</v>
      </c>
      <c r="C2949" s="5">
        <f t="shared" si="78"/>
        <v>2002</v>
      </c>
      <c r="D2949" s="5">
        <f t="shared" si="79"/>
        <v>10</v>
      </c>
      <c r="E2949" s="4" t="s">
        <v>4</v>
      </c>
      <c r="F2949" s="9">
        <v>0</v>
      </c>
    </row>
    <row r="2950" spans="1:6" x14ac:dyDescent="0.25">
      <c r="A2950" s="8" t="s">
        <v>16</v>
      </c>
      <c r="B2950" s="10">
        <v>37531</v>
      </c>
      <c r="C2950" s="5">
        <f t="shared" si="78"/>
        <v>2002</v>
      </c>
      <c r="D2950" s="5">
        <f t="shared" si="79"/>
        <v>10</v>
      </c>
      <c r="E2950" s="4" t="s">
        <v>37</v>
      </c>
      <c r="F2950" s="9">
        <v>500</v>
      </c>
    </row>
    <row r="2951" spans="1:6" x14ac:dyDescent="0.25">
      <c r="A2951" s="8" t="s">
        <v>16</v>
      </c>
      <c r="B2951" s="10">
        <v>37532</v>
      </c>
      <c r="C2951" s="5">
        <f t="shared" si="78"/>
        <v>2002</v>
      </c>
      <c r="D2951" s="5">
        <f t="shared" si="79"/>
        <v>10</v>
      </c>
      <c r="E2951" s="4" t="s">
        <v>38</v>
      </c>
      <c r="F2951" s="9">
        <v>4000</v>
      </c>
    </row>
    <row r="2952" spans="1:6" x14ac:dyDescent="0.25">
      <c r="A2952" s="8" t="s">
        <v>16</v>
      </c>
      <c r="B2952" s="10">
        <v>37532</v>
      </c>
      <c r="C2952" s="5">
        <f t="shared" si="78"/>
        <v>2002</v>
      </c>
      <c r="D2952" s="5">
        <f t="shared" si="79"/>
        <v>10</v>
      </c>
      <c r="E2952" s="4" t="s">
        <v>4</v>
      </c>
      <c r="F2952" s="9">
        <v>0</v>
      </c>
    </row>
    <row r="2953" spans="1:6" x14ac:dyDescent="0.25">
      <c r="A2953" s="8" t="s">
        <v>16</v>
      </c>
      <c r="B2953" s="10">
        <v>37532</v>
      </c>
      <c r="C2953" s="5">
        <f t="shared" si="78"/>
        <v>2002</v>
      </c>
      <c r="D2953" s="5">
        <f t="shared" si="79"/>
        <v>10</v>
      </c>
      <c r="E2953" s="4" t="s">
        <v>37</v>
      </c>
      <c r="F2953" s="9">
        <v>150</v>
      </c>
    </row>
    <row r="2954" spans="1:6" x14ac:dyDescent="0.25">
      <c r="A2954" s="8" t="s">
        <v>28</v>
      </c>
      <c r="B2954" s="10">
        <v>37536</v>
      </c>
      <c r="C2954" s="5">
        <f t="shared" si="78"/>
        <v>2002</v>
      </c>
      <c r="D2954" s="5">
        <f t="shared" si="79"/>
        <v>10</v>
      </c>
      <c r="E2954" s="4" t="s">
        <v>38</v>
      </c>
      <c r="F2954" s="9">
        <v>1600</v>
      </c>
    </row>
    <row r="2955" spans="1:6" x14ac:dyDescent="0.25">
      <c r="A2955" t="s">
        <v>13</v>
      </c>
      <c r="B2955" s="10">
        <v>37536</v>
      </c>
      <c r="C2955" s="5">
        <f t="shared" si="78"/>
        <v>2002</v>
      </c>
      <c r="D2955" s="5">
        <f t="shared" si="79"/>
        <v>10</v>
      </c>
      <c r="E2955" s="4" t="s">
        <v>38</v>
      </c>
      <c r="F2955" s="9">
        <v>1</v>
      </c>
    </row>
    <row r="2956" spans="1:6" x14ac:dyDescent="0.25">
      <c r="A2956" s="8" t="s">
        <v>8</v>
      </c>
      <c r="B2956" s="10">
        <v>37536</v>
      </c>
      <c r="C2956" s="5">
        <f t="shared" si="78"/>
        <v>2002</v>
      </c>
      <c r="D2956" s="5">
        <f t="shared" si="79"/>
        <v>10</v>
      </c>
      <c r="E2956" s="4" t="s">
        <v>38</v>
      </c>
      <c r="F2956" s="9">
        <v>950</v>
      </c>
    </row>
    <row r="2957" spans="1:6" x14ac:dyDescent="0.25">
      <c r="A2957" s="8" t="s">
        <v>28</v>
      </c>
      <c r="B2957" s="10">
        <v>37536</v>
      </c>
      <c r="C2957" s="5">
        <f t="shared" si="78"/>
        <v>2002</v>
      </c>
      <c r="D2957" s="5">
        <f t="shared" si="79"/>
        <v>10</v>
      </c>
      <c r="E2957" s="4" t="s">
        <v>4</v>
      </c>
      <c r="F2957" s="9">
        <v>0</v>
      </c>
    </row>
    <row r="2958" spans="1:6" x14ac:dyDescent="0.25">
      <c r="A2958" t="s">
        <v>13</v>
      </c>
      <c r="B2958" s="10">
        <v>37536</v>
      </c>
      <c r="C2958" s="5">
        <f t="shared" si="78"/>
        <v>2002</v>
      </c>
      <c r="D2958" s="5">
        <f t="shared" si="79"/>
        <v>10</v>
      </c>
      <c r="E2958" s="4" t="s">
        <v>4</v>
      </c>
      <c r="F2958" s="9">
        <v>250</v>
      </c>
    </row>
    <row r="2959" spans="1:6" x14ac:dyDescent="0.25">
      <c r="A2959" s="8" t="s">
        <v>8</v>
      </c>
      <c r="B2959" s="10">
        <v>37536</v>
      </c>
      <c r="C2959" s="5">
        <f t="shared" si="78"/>
        <v>2002</v>
      </c>
      <c r="D2959" s="5">
        <f t="shared" si="79"/>
        <v>10</v>
      </c>
      <c r="E2959" s="4" t="s">
        <v>4</v>
      </c>
      <c r="F2959" s="9">
        <v>0</v>
      </c>
    </row>
    <row r="2960" spans="1:6" x14ac:dyDescent="0.25">
      <c r="A2960" s="8" t="s">
        <v>28</v>
      </c>
      <c r="B2960" s="10">
        <v>37536</v>
      </c>
      <c r="C2960" s="5">
        <f t="shared" si="78"/>
        <v>2002</v>
      </c>
      <c r="D2960" s="5">
        <f t="shared" si="79"/>
        <v>10</v>
      </c>
      <c r="E2960" s="4" t="s">
        <v>37</v>
      </c>
      <c r="F2960" s="9">
        <v>11000</v>
      </c>
    </row>
    <row r="2961" spans="1:6" x14ac:dyDescent="0.25">
      <c r="A2961" t="s">
        <v>13</v>
      </c>
      <c r="B2961" s="10">
        <v>37536</v>
      </c>
      <c r="C2961" s="5">
        <f t="shared" si="78"/>
        <v>2002</v>
      </c>
      <c r="D2961" s="5">
        <f t="shared" si="79"/>
        <v>10</v>
      </c>
      <c r="E2961" s="4" t="s">
        <v>37</v>
      </c>
      <c r="F2961" s="9">
        <v>18</v>
      </c>
    </row>
    <row r="2962" spans="1:6" x14ac:dyDescent="0.25">
      <c r="A2962" s="8" t="s">
        <v>8</v>
      </c>
      <c r="B2962" s="10">
        <v>37536</v>
      </c>
      <c r="C2962" s="5">
        <f t="shared" si="78"/>
        <v>2002</v>
      </c>
      <c r="D2962" s="5">
        <f t="shared" si="79"/>
        <v>10</v>
      </c>
      <c r="E2962" s="4" t="s">
        <v>37</v>
      </c>
      <c r="F2962" s="9">
        <v>12100</v>
      </c>
    </row>
    <row r="2963" spans="1:6" x14ac:dyDescent="0.25">
      <c r="A2963" s="8" t="s">
        <v>28</v>
      </c>
      <c r="B2963" s="10">
        <v>37537</v>
      </c>
      <c r="C2963" s="5">
        <f t="shared" si="78"/>
        <v>2002</v>
      </c>
      <c r="D2963" s="5">
        <f t="shared" si="79"/>
        <v>10</v>
      </c>
      <c r="E2963" s="4" t="s">
        <v>38</v>
      </c>
      <c r="F2963" s="9">
        <v>250</v>
      </c>
    </row>
    <row r="2964" spans="1:6" x14ac:dyDescent="0.25">
      <c r="A2964" s="8" t="s">
        <v>8</v>
      </c>
      <c r="B2964" s="10">
        <v>37537</v>
      </c>
      <c r="C2964" s="5">
        <f t="shared" si="78"/>
        <v>2002</v>
      </c>
      <c r="D2964" s="5">
        <f t="shared" si="79"/>
        <v>10</v>
      </c>
      <c r="E2964" s="4" t="s">
        <v>38</v>
      </c>
      <c r="F2964" s="9">
        <v>550</v>
      </c>
    </row>
    <row r="2965" spans="1:6" x14ac:dyDescent="0.25">
      <c r="A2965" s="8" t="s">
        <v>28</v>
      </c>
      <c r="B2965" s="10">
        <v>37537</v>
      </c>
      <c r="C2965" s="5">
        <f t="shared" si="78"/>
        <v>2002</v>
      </c>
      <c r="D2965" s="5">
        <f t="shared" si="79"/>
        <v>10</v>
      </c>
      <c r="E2965" s="4" t="s">
        <v>4</v>
      </c>
      <c r="F2965" s="9">
        <v>0</v>
      </c>
    </row>
    <row r="2966" spans="1:6" x14ac:dyDescent="0.25">
      <c r="A2966" s="8" t="s">
        <v>8</v>
      </c>
      <c r="B2966" s="10">
        <v>37537</v>
      </c>
      <c r="C2966" s="5">
        <f t="shared" si="78"/>
        <v>2002</v>
      </c>
      <c r="D2966" s="5">
        <f t="shared" si="79"/>
        <v>10</v>
      </c>
      <c r="E2966" s="4" t="s">
        <v>4</v>
      </c>
      <c r="F2966" s="9">
        <v>0</v>
      </c>
    </row>
    <row r="2967" spans="1:6" x14ac:dyDescent="0.25">
      <c r="A2967" s="8" t="s">
        <v>28</v>
      </c>
      <c r="B2967" s="10">
        <v>37537</v>
      </c>
      <c r="C2967" s="5">
        <f t="shared" si="78"/>
        <v>2002</v>
      </c>
      <c r="D2967" s="5">
        <f t="shared" si="79"/>
        <v>10</v>
      </c>
      <c r="E2967" s="4" t="s">
        <v>37</v>
      </c>
      <c r="F2967" s="9">
        <v>14000</v>
      </c>
    </row>
    <row r="2968" spans="1:6" x14ac:dyDescent="0.25">
      <c r="A2968" s="8" t="s">
        <v>8</v>
      </c>
      <c r="B2968" s="10">
        <v>37537</v>
      </c>
      <c r="C2968" s="5">
        <f t="shared" si="78"/>
        <v>2002</v>
      </c>
      <c r="D2968" s="5">
        <f t="shared" si="79"/>
        <v>10</v>
      </c>
      <c r="E2968" s="4" t="s">
        <v>37</v>
      </c>
      <c r="F2968" s="9">
        <v>4300</v>
      </c>
    </row>
    <row r="2969" spans="1:6" x14ac:dyDescent="0.25">
      <c r="A2969" t="s">
        <v>13</v>
      </c>
      <c r="B2969" s="10">
        <v>37538</v>
      </c>
      <c r="C2969" s="5">
        <f t="shared" si="78"/>
        <v>2002</v>
      </c>
      <c r="D2969" s="5">
        <f t="shared" si="79"/>
        <v>10</v>
      </c>
      <c r="E2969" s="4" t="s">
        <v>38</v>
      </c>
      <c r="F2969" s="9">
        <v>0</v>
      </c>
    </row>
    <row r="2970" spans="1:6" x14ac:dyDescent="0.25">
      <c r="A2970" s="8" t="s">
        <v>14</v>
      </c>
      <c r="B2970" s="10">
        <v>37538</v>
      </c>
      <c r="C2970" s="5">
        <f t="shared" si="78"/>
        <v>2002</v>
      </c>
      <c r="D2970" s="5">
        <f t="shared" si="79"/>
        <v>10</v>
      </c>
      <c r="E2970" s="4" t="s">
        <v>38</v>
      </c>
      <c r="F2970" s="9">
        <v>400</v>
      </c>
    </row>
    <row r="2971" spans="1:6" x14ac:dyDescent="0.25">
      <c r="A2971" t="s">
        <v>13</v>
      </c>
      <c r="B2971" s="10">
        <v>37538</v>
      </c>
      <c r="C2971" s="5">
        <f t="shared" si="78"/>
        <v>2002</v>
      </c>
      <c r="D2971" s="5">
        <f t="shared" si="79"/>
        <v>10</v>
      </c>
      <c r="E2971" s="4" t="s">
        <v>4</v>
      </c>
      <c r="F2971" s="9">
        <v>1000</v>
      </c>
    </row>
    <row r="2972" spans="1:6" x14ac:dyDescent="0.25">
      <c r="A2972" s="8" t="s">
        <v>14</v>
      </c>
      <c r="B2972" s="10">
        <v>37538</v>
      </c>
      <c r="C2972" s="5">
        <f t="shared" si="78"/>
        <v>2002</v>
      </c>
      <c r="D2972" s="5">
        <f t="shared" si="79"/>
        <v>10</v>
      </c>
      <c r="E2972" s="4" t="s">
        <v>4</v>
      </c>
      <c r="F2972" s="9">
        <v>0</v>
      </c>
    </row>
    <row r="2973" spans="1:6" x14ac:dyDescent="0.25">
      <c r="A2973" t="s">
        <v>13</v>
      </c>
      <c r="B2973" s="10">
        <v>37538</v>
      </c>
      <c r="C2973" s="5">
        <f t="shared" si="78"/>
        <v>2002</v>
      </c>
      <c r="D2973" s="5">
        <f t="shared" si="79"/>
        <v>10</v>
      </c>
      <c r="E2973" s="4" t="s">
        <v>37</v>
      </c>
      <c r="F2973" s="9">
        <v>400</v>
      </c>
    </row>
    <row r="2974" spans="1:6" x14ac:dyDescent="0.25">
      <c r="A2974" s="8" t="s">
        <v>14</v>
      </c>
      <c r="B2974" s="10">
        <v>37538</v>
      </c>
      <c r="C2974" s="5">
        <f t="shared" si="78"/>
        <v>2002</v>
      </c>
      <c r="D2974" s="5">
        <f t="shared" si="79"/>
        <v>10</v>
      </c>
      <c r="E2974" s="4" t="s">
        <v>37</v>
      </c>
      <c r="F2974" s="9">
        <f>9300+2600</f>
        <v>11900</v>
      </c>
    </row>
    <row r="2975" spans="1:6" x14ac:dyDescent="0.25">
      <c r="A2975" t="s">
        <v>13</v>
      </c>
      <c r="B2975" s="10">
        <v>37539</v>
      </c>
      <c r="C2975" s="5">
        <f t="shared" si="78"/>
        <v>2002</v>
      </c>
      <c r="D2975" s="5">
        <f t="shared" si="79"/>
        <v>10</v>
      </c>
      <c r="E2975" s="4" t="s">
        <v>38</v>
      </c>
      <c r="F2975" s="9">
        <v>0</v>
      </c>
    </row>
    <row r="2976" spans="1:6" x14ac:dyDescent="0.25">
      <c r="A2976" s="8" t="s">
        <v>17</v>
      </c>
      <c r="B2976" s="10">
        <v>37539</v>
      </c>
      <c r="C2976" s="5">
        <f t="shared" si="78"/>
        <v>2002</v>
      </c>
      <c r="D2976" s="5">
        <f t="shared" si="79"/>
        <v>10</v>
      </c>
      <c r="E2976" s="4" t="s">
        <v>38</v>
      </c>
      <c r="F2976" s="9">
        <v>200</v>
      </c>
    </row>
    <row r="2977" spans="1:6" x14ac:dyDescent="0.25">
      <c r="A2977" t="s">
        <v>13</v>
      </c>
      <c r="B2977" s="10">
        <v>37539</v>
      </c>
      <c r="C2977" s="5">
        <f t="shared" si="78"/>
        <v>2002</v>
      </c>
      <c r="D2977" s="5">
        <f t="shared" si="79"/>
        <v>10</v>
      </c>
      <c r="E2977" s="4" t="s">
        <v>4</v>
      </c>
      <c r="F2977" s="9">
        <v>200</v>
      </c>
    </row>
    <row r="2978" spans="1:6" x14ac:dyDescent="0.25">
      <c r="A2978" s="8" t="s">
        <v>17</v>
      </c>
      <c r="B2978" s="10">
        <v>37539</v>
      </c>
      <c r="C2978" s="5">
        <f t="shared" si="78"/>
        <v>2002</v>
      </c>
      <c r="D2978" s="5">
        <f t="shared" si="79"/>
        <v>10</v>
      </c>
      <c r="E2978" s="4" t="s">
        <v>4</v>
      </c>
      <c r="F2978" s="9">
        <v>0</v>
      </c>
    </row>
    <row r="2979" spans="1:6" x14ac:dyDescent="0.25">
      <c r="A2979" t="s">
        <v>13</v>
      </c>
      <c r="B2979" s="10">
        <v>37539</v>
      </c>
      <c r="C2979" s="5">
        <f t="shared" si="78"/>
        <v>2002</v>
      </c>
      <c r="D2979" s="5">
        <f t="shared" si="79"/>
        <v>10</v>
      </c>
      <c r="E2979" s="4" t="s">
        <v>37</v>
      </c>
      <c r="F2979" s="9">
        <v>300</v>
      </c>
    </row>
    <row r="2980" spans="1:6" x14ac:dyDescent="0.25">
      <c r="A2980" s="8" t="s">
        <v>17</v>
      </c>
      <c r="B2980" s="10">
        <v>37539</v>
      </c>
      <c r="C2980" s="5">
        <f t="shared" si="78"/>
        <v>2002</v>
      </c>
      <c r="D2980" s="5">
        <f t="shared" si="79"/>
        <v>10</v>
      </c>
      <c r="E2980" s="4" t="s">
        <v>37</v>
      </c>
      <c r="F2980" s="9">
        <v>300</v>
      </c>
    </row>
    <row r="2981" spans="1:6" x14ac:dyDescent="0.25">
      <c r="A2981" s="8" t="s">
        <v>28</v>
      </c>
      <c r="B2981" s="10">
        <v>37550</v>
      </c>
      <c r="C2981" s="5">
        <f t="shared" si="78"/>
        <v>2002</v>
      </c>
      <c r="D2981" s="5">
        <f t="shared" si="79"/>
        <v>10</v>
      </c>
      <c r="E2981" s="4" t="s">
        <v>38</v>
      </c>
      <c r="F2981" s="9">
        <v>4600</v>
      </c>
    </row>
    <row r="2982" spans="1:6" x14ac:dyDescent="0.25">
      <c r="A2982" s="8" t="s">
        <v>28</v>
      </c>
      <c r="B2982" s="10">
        <v>37550</v>
      </c>
      <c r="C2982" s="5">
        <f t="shared" si="78"/>
        <v>2002</v>
      </c>
      <c r="D2982" s="5">
        <f t="shared" si="79"/>
        <v>10</v>
      </c>
      <c r="E2982" s="4" t="s">
        <v>4</v>
      </c>
      <c r="F2982" s="9">
        <v>0</v>
      </c>
    </row>
    <row r="2983" spans="1:6" x14ac:dyDescent="0.25">
      <c r="A2983" s="8" t="s">
        <v>28</v>
      </c>
      <c r="B2983" s="10">
        <v>37550</v>
      </c>
      <c r="C2983" s="5">
        <f t="shared" si="78"/>
        <v>2002</v>
      </c>
      <c r="D2983" s="5">
        <f t="shared" si="79"/>
        <v>10</v>
      </c>
      <c r="E2983" s="4" t="s">
        <v>37</v>
      </c>
      <c r="F2983" s="9">
        <v>6000</v>
      </c>
    </row>
    <row r="2984" spans="1:6" x14ac:dyDescent="0.25">
      <c r="A2984" s="8" t="s">
        <v>28</v>
      </c>
      <c r="B2984" s="10">
        <v>37551</v>
      </c>
      <c r="C2984" s="5">
        <f t="shared" si="78"/>
        <v>2002</v>
      </c>
      <c r="D2984" s="5">
        <f t="shared" si="79"/>
        <v>10</v>
      </c>
      <c r="E2984" s="4" t="s">
        <v>38</v>
      </c>
      <c r="F2984" s="9">
        <v>3625</v>
      </c>
    </row>
    <row r="2985" spans="1:6" x14ac:dyDescent="0.25">
      <c r="A2985" s="8" t="s">
        <v>28</v>
      </c>
      <c r="B2985" s="10">
        <v>37551</v>
      </c>
      <c r="C2985" s="5">
        <f t="shared" si="78"/>
        <v>2002</v>
      </c>
      <c r="D2985" s="5">
        <f t="shared" si="79"/>
        <v>10</v>
      </c>
      <c r="E2985" s="4" t="s">
        <v>4</v>
      </c>
      <c r="F2985" s="9">
        <v>0</v>
      </c>
    </row>
    <row r="2986" spans="1:6" x14ac:dyDescent="0.25">
      <c r="A2986" s="8" t="s">
        <v>28</v>
      </c>
      <c r="B2986" s="10">
        <v>37551</v>
      </c>
      <c r="C2986" s="5">
        <f t="shared" si="78"/>
        <v>2002</v>
      </c>
      <c r="D2986" s="5">
        <f t="shared" si="79"/>
        <v>10</v>
      </c>
      <c r="E2986" s="4" t="s">
        <v>37</v>
      </c>
      <c r="F2986" s="9">
        <v>5000</v>
      </c>
    </row>
    <row r="2987" spans="1:6" x14ac:dyDescent="0.25">
      <c r="A2987" t="s">
        <v>11</v>
      </c>
      <c r="B2987" s="10">
        <v>37557</v>
      </c>
      <c r="C2987" s="5">
        <f t="shared" si="78"/>
        <v>2002</v>
      </c>
      <c r="D2987" s="5">
        <f t="shared" si="79"/>
        <v>10</v>
      </c>
      <c r="E2987" s="4" t="s">
        <v>38</v>
      </c>
      <c r="F2987" s="9">
        <v>3400</v>
      </c>
    </row>
    <row r="2988" spans="1:6" x14ac:dyDescent="0.25">
      <c r="A2988" s="8" t="s">
        <v>18</v>
      </c>
      <c r="B2988" s="10">
        <v>37557</v>
      </c>
      <c r="C2988" s="5">
        <f t="shared" si="78"/>
        <v>2002</v>
      </c>
      <c r="D2988" s="5">
        <f t="shared" si="79"/>
        <v>10</v>
      </c>
      <c r="E2988" s="4" t="s">
        <v>38</v>
      </c>
      <c r="F2988" s="9">
        <v>12</v>
      </c>
    </row>
    <row r="2989" spans="1:6" x14ac:dyDescent="0.25">
      <c r="A2989" t="s">
        <v>11</v>
      </c>
      <c r="B2989" s="10">
        <v>37557</v>
      </c>
      <c r="C2989" s="5">
        <f t="shared" si="78"/>
        <v>2002</v>
      </c>
      <c r="D2989" s="5">
        <f t="shared" si="79"/>
        <v>10</v>
      </c>
      <c r="E2989" s="4" t="s">
        <v>4</v>
      </c>
      <c r="F2989" s="9">
        <v>0</v>
      </c>
    </row>
    <row r="2990" spans="1:6" x14ac:dyDescent="0.25">
      <c r="A2990" s="8" t="s">
        <v>18</v>
      </c>
      <c r="B2990" s="10">
        <v>37557</v>
      </c>
      <c r="C2990" s="5">
        <f t="shared" si="78"/>
        <v>2002</v>
      </c>
      <c r="D2990" s="5">
        <f t="shared" si="79"/>
        <v>10</v>
      </c>
      <c r="E2990" s="4" t="s">
        <v>4</v>
      </c>
      <c r="F2990" s="9">
        <v>0</v>
      </c>
    </row>
    <row r="2991" spans="1:6" x14ac:dyDescent="0.25">
      <c r="A2991" t="s">
        <v>11</v>
      </c>
      <c r="B2991" s="10">
        <v>37557</v>
      </c>
      <c r="C2991" s="5">
        <f t="shared" si="78"/>
        <v>2002</v>
      </c>
      <c r="D2991" s="5">
        <f t="shared" si="79"/>
        <v>10</v>
      </c>
      <c r="E2991" s="4" t="s">
        <v>37</v>
      </c>
      <c r="F2991" s="9">
        <v>1500</v>
      </c>
    </row>
    <row r="2992" spans="1:6" x14ac:dyDescent="0.25">
      <c r="A2992" s="8" t="s">
        <v>18</v>
      </c>
      <c r="B2992" s="10">
        <v>37557</v>
      </c>
      <c r="C2992" s="5">
        <f t="shared" si="78"/>
        <v>2002</v>
      </c>
      <c r="D2992" s="5">
        <f t="shared" si="79"/>
        <v>10</v>
      </c>
      <c r="E2992" s="4" t="s">
        <v>37</v>
      </c>
      <c r="F2992" s="9">
        <v>10</v>
      </c>
    </row>
    <row r="2993" spans="1:6" x14ac:dyDescent="0.25">
      <c r="A2993" t="s">
        <v>11</v>
      </c>
      <c r="B2993" s="10">
        <v>37558</v>
      </c>
      <c r="C2993" s="5">
        <f t="shared" si="78"/>
        <v>2002</v>
      </c>
      <c r="D2993" s="5">
        <f t="shared" si="79"/>
        <v>10</v>
      </c>
      <c r="E2993" s="4" t="s">
        <v>38</v>
      </c>
      <c r="F2993" s="9">
        <v>3400</v>
      </c>
    </row>
    <row r="2994" spans="1:6" x14ac:dyDescent="0.25">
      <c r="A2994" t="s">
        <v>11</v>
      </c>
      <c r="B2994" s="10">
        <v>37558</v>
      </c>
      <c r="C2994" s="5">
        <f t="shared" si="78"/>
        <v>2002</v>
      </c>
      <c r="D2994" s="5">
        <f t="shared" si="79"/>
        <v>10</v>
      </c>
      <c r="E2994" s="4" t="s">
        <v>4</v>
      </c>
      <c r="F2994" s="9">
        <v>0</v>
      </c>
    </row>
    <row r="2995" spans="1:6" x14ac:dyDescent="0.25">
      <c r="A2995" t="s">
        <v>11</v>
      </c>
      <c r="B2995" s="10">
        <v>37558</v>
      </c>
      <c r="C2995" s="5">
        <f t="shared" si="78"/>
        <v>2002</v>
      </c>
      <c r="D2995" s="5">
        <f t="shared" si="79"/>
        <v>10</v>
      </c>
      <c r="E2995" s="4" t="s">
        <v>37</v>
      </c>
      <c r="F2995" s="9">
        <v>1375</v>
      </c>
    </row>
    <row r="2996" spans="1:6" x14ac:dyDescent="0.25">
      <c r="A2996" t="s">
        <v>11</v>
      </c>
      <c r="B2996" s="10">
        <v>37564</v>
      </c>
      <c r="C2996" s="5">
        <f t="shared" si="78"/>
        <v>2002</v>
      </c>
      <c r="D2996" s="5">
        <f t="shared" si="79"/>
        <v>11</v>
      </c>
      <c r="E2996" s="4" t="s">
        <v>38</v>
      </c>
      <c r="F2996" s="9">
        <v>2115</v>
      </c>
    </row>
    <row r="2997" spans="1:6" x14ac:dyDescent="0.25">
      <c r="A2997" t="s">
        <v>11</v>
      </c>
      <c r="B2997" s="10">
        <v>37564</v>
      </c>
      <c r="C2997" s="5">
        <f t="shared" si="78"/>
        <v>2002</v>
      </c>
      <c r="D2997" s="5">
        <f t="shared" si="79"/>
        <v>11</v>
      </c>
      <c r="E2997" s="4" t="s">
        <v>4</v>
      </c>
      <c r="F2997" s="9">
        <v>0</v>
      </c>
    </row>
    <row r="2998" spans="1:6" x14ac:dyDescent="0.25">
      <c r="A2998" t="s">
        <v>11</v>
      </c>
      <c r="B2998" s="10">
        <v>37564</v>
      </c>
      <c r="C2998" s="5">
        <f t="shared" si="78"/>
        <v>2002</v>
      </c>
      <c r="D2998" s="5">
        <f t="shared" si="79"/>
        <v>11</v>
      </c>
      <c r="E2998" s="4" t="s">
        <v>37</v>
      </c>
      <c r="F2998" s="9">
        <v>42000</v>
      </c>
    </row>
    <row r="2999" spans="1:6" x14ac:dyDescent="0.25">
      <c r="A2999" s="8" t="s">
        <v>16</v>
      </c>
      <c r="B2999" s="10">
        <v>37565</v>
      </c>
      <c r="C2999" s="5">
        <f t="shared" si="78"/>
        <v>2002</v>
      </c>
      <c r="D2999" s="5">
        <f t="shared" si="79"/>
        <v>11</v>
      </c>
      <c r="E2999" s="4" t="s">
        <v>38</v>
      </c>
      <c r="F2999" s="9">
        <v>6300</v>
      </c>
    </row>
    <row r="3000" spans="1:6" x14ac:dyDescent="0.25">
      <c r="A3000" s="8" t="s">
        <v>16</v>
      </c>
      <c r="B3000" s="10">
        <v>37565</v>
      </c>
      <c r="C3000" s="5">
        <f t="shared" si="78"/>
        <v>2002</v>
      </c>
      <c r="D3000" s="5">
        <f t="shared" si="79"/>
        <v>11</v>
      </c>
      <c r="E3000" s="4" t="s">
        <v>4</v>
      </c>
      <c r="F3000" s="9">
        <v>0</v>
      </c>
    </row>
    <row r="3001" spans="1:6" x14ac:dyDescent="0.25">
      <c r="A3001" s="8" t="s">
        <v>16</v>
      </c>
      <c r="B3001" s="10">
        <v>37565</v>
      </c>
      <c r="C3001" s="5">
        <f t="shared" si="78"/>
        <v>2002</v>
      </c>
      <c r="D3001" s="5">
        <f t="shared" si="79"/>
        <v>11</v>
      </c>
      <c r="E3001" s="4" t="s">
        <v>37</v>
      </c>
      <c r="F3001" s="9">
        <v>45</v>
      </c>
    </row>
    <row r="3002" spans="1:6" x14ac:dyDescent="0.25">
      <c r="A3002" s="8" t="s">
        <v>16</v>
      </c>
      <c r="B3002" s="10">
        <v>37566</v>
      </c>
      <c r="C3002" s="5">
        <f t="shared" si="78"/>
        <v>2002</v>
      </c>
      <c r="D3002" s="5">
        <f t="shared" si="79"/>
        <v>11</v>
      </c>
      <c r="E3002" s="4" t="s">
        <v>38</v>
      </c>
      <c r="F3002" s="9">
        <v>12600</v>
      </c>
    </row>
    <row r="3003" spans="1:6" x14ac:dyDescent="0.25">
      <c r="A3003" s="8" t="s">
        <v>16</v>
      </c>
      <c r="B3003" s="10">
        <v>37566</v>
      </c>
      <c r="C3003" s="5">
        <f t="shared" si="78"/>
        <v>2002</v>
      </c>
      <c r="D3003" s="5">
        <f t="shared" si="79"/>
        <v>11</v>
      </c>
      <c r="E3003" s="4" t="s">
        <v>4</v>
      </c>
      <c r="F3003" s="9">
        <v>0</v>
      </c>
    </row>
    <row r="3004" spans="1:6" x14ac:dyDescent="0.25">
      <c r="A3004" s="8" t="s">
        <v>16</v>
      </c>
      <c r="B3004" s="10">
        <v>37566</v>
      </c>
      <c r="C3004" s="5">
        <f t="shared" si="78"/>
        <v>2002</v>
      </c>
      <c r="D3004" s="5">
        <f t="shared" si="79"/>
        <v>11</v>
      </c>
      <c r="E3004" s="4" t="s">
        <v>37</v>
      </c>
      <c r="F3004" s="9">
        <v>75</v>
      </c>
    </row>
    <row r="3005" spans="1:6" x14ac:dyDescent="0.25">
      <c r="A3005" t="s">
        <v>11</v>
      </c>
      <c r="B3005" s="10">
        <v>37571</v>
      </c>
      <c r="C3005" s="5">
        <f t="shared" si="78"/>
        <v>2002</v>
      </c>
      <c r="D3005" s="5">
        <f t="shared" si="79"/>
        <v>11</v>
      </c>
      <c r="E3005" s="4" t="s">
        <v>38</v>
      </c>
      <c r="F3005" s="9">
        <v>2200</v>
      </c>
    </row>
    <row r="3006" spans="1:6" x14ac:dyDescent="0.25">
      <c r="A3006" t="s">
        <v>11</v>
      </c>
      <c r="B3006" s="10">
        <v>37571</v>
      </c>
      <c r="C3006" s="5">
        <f t="shared" si="78"/>
        <v>2002</v>
      </c>
      <c r="D3006" s="5">
        <f t="shared" si="79"/>
        <v>11</v>
      </c>
      <c r="E3006" s="4" t="s">
        <v>4</v>
      </c>
      <c r="F3006" s="9">
        <v>0</v>
      </c>
    </row>
    <row r="3007" spans="1:6" x14ac:dyDescent="0.25">
      <c r="A3007" t="s">
        <v>11</v>
      </c>
      <c r="B3007" s="10">
        <v>37571</v>
      </c>
      <c r="C3007" s="5">
        <f t="shared" si="78"/>
        <v>2002</v>
      </c>
      <c r="D3007" s="5">
        <f t="shared" si="79"/>
        <v>11</v>
      </c>
      <c r="E3007" s="4" t="s">
        <v>37</v>
      </c>
      <c r="F3007" s="9">
        <v>1600</v>
      </c>
    </row>
    <row r="3008" spans="1:6" x14ac:dyDescent="0.25">
      <c r="A3008" s="8" t="s">
        <v>20</v>
      </c>
      <c r="B3008" s="10">
        <v>37733</v>
      </c>
      <c r="C3008" s="5">
        <f t="shared" si="78"/>
        <v>2003</v>
      </c>
      <c r="D3008" s="5">
        <f t="shared" si="79"/>
        <v>4</v>
      </c>
      <c r="E3008" s="4" t="s">
        <v>38</v>
      </c>
      <c r="F3008" s="9">
        <v>1100</v>
      </c>
    </row>
    <row r="3009" spans="1:6" x14ac:dyDescent="0.25">
      <c r="A3009" s="8" t="s">
        <v>20</v>
      </c>
      <c r="B3009" s="10">
        <v>37733</v>
      </c>
      <c r="C3009" s="5">
        <f t="shared" si="78"/>
        <v>2003</v>
      </c>
      <c r="D3009" s="5">
        <f t="shared" si="79"/>
        <v>4</v>
      </c>
      <c r="E3009" s="4" t="s">
        <v>4</v>
      </c>
      <c r="F3009" s="9">
        <v>800</v>
      </c>
    </row>
    <row r="3010" spans="1:6" x14ac:dyDescent="0.25">
      <c r="A3010" s="8" t="s">
        <v>20</v>
      </c>
      <c r="B3010" s="10">
        <v>37733</v>
      </c>
      <c r="C3010" s="5">
        <f t="shared" si="78"/>
        <v>2003</v>
      </c>
      <c r="D3010" s="5">
        <f t="shared" si="79"/>
        <v>4</v>
      </c>
      <c r="E3010" s="4" t="s">
        <v>37</v>
      </c>
      <c r="F3010" s="9">
        <v>6400</v>
      </c>
    </row>
    <row r="3011" spans="1:6" x14ac:dyDescent="0.25">
      <c r="A3011" s="8" t="s">
        <v>14</v>
      </c>
      <c r="B3011" s="10">
        <v>37734</v>
      </c>
      <c r="C3011" s="5">
        <f t="shared" ref="C3011:C3074" si="80">YEAR(B3011)</f>
        <v>2003</v>
      </c>
      <c r="D3011" s="5">
        <f t="shared" ref="D3011:D3074" si="81">MONTH(B3011)</f>
        <v>4</v>
      </c>
      <c r="E3011" s="4" t="s">
        <v>38</v>
      </c>
      <c r="F3011" s="9">
        <v>11300</v>
      </c>
    </row>
    <row r="3012" spans="1:6" x14ac:dyDescent="0.25">
      <c r="A3012" s="8" t="s">
        <v>14</v>
      </c>
      <c r="B3012" s="10">
        <v>37734</v>
      </c>
      <c r="C3012" s="5">
        <f t="shared" si="80"/>
        <v>2003</v>
      </c>
      <c r="D3012" s="5">
        <f t="shared" si="81"/>
        <v>4</v>
      </c>
      <c r="E3012" s="4" t="s">
        <v>4</v>
      </c>
      <c r="F3012" s="9">
        <v>0</v>
      </c>
    </row>
    <row r="3013" spans="1:6" x14ac:dyDescent="0.25">
      <c r="A3013" s="8" t="s">
        <v>14</v>
      </c>
      <c r="B3013" s="10">
        <v>37734</v>
      </c>
      <c r="C3013" s="5">
        <f t="shared" si="80"/>
        <v>2003</v>
      </c>
      <c r="D3013" s="5">
        <f t="shared" si="81"/>
        <v>4</v>
      </c>
      <c r="E3013" s="4" t="s">
        <v>37</v>
      </c>
      <c r="F3013" s="9">
        <v>12500</v>
      </c>
    </row>
    <row r="3014" spans="1:6" x14ac:dyDescent="0.25">
      <c r="A3014" s="8" t="s">
        <v>20</v>
      </c>
      <c r="B3014" s="10">
        <v>37739</v>
      </c>
      <c r="C3014" s="5">
        <f t="shared" si="80"/>
        <v>2003</v>
      </c>
      <c r="D3014" s="5">
        <f t="shared" si="81"/>
        <v>4</v>
      </c>
      <c r="E3014" s="4" t="s">
        <v>38</v>
      </c>
      <c r="F3014" s="9">
        <v>14600</v>
      </c>
    </row>
    <row r="3015" spans="1:6" x14ac:dyDescent="0.25">
      <c r="A3015" s="8" t="s">
        <v>20</v>
      </c>
      <c r="B3015" s="10">
        <v>37739</v>
      </c>
      <c r="C3015" s="5">
        <f t="shared" si="80"/>
        <v>2003</v>
      </c>
      <c r="D3015" s="5">
        <f t="shared" si="81"/>
        <v>4</v>
      </c>
      <c r="E3015" s="4" t="s">
        <v>4</v>
      </c>
      <c r="F3015" s="9">
        <v>0</v>
      </c>
    </row>
    <row r="3016" spans="1:6" x14ac:dyDescent="0.25">
      <c r="A3016" s="8" t="s">
        <v>20</v>
      </c>
      <c r="B3016" s="10">
        <v>37739</v>
      </c>
      <c r="C3016" s="5">
        <f t="shared" si="80"/>
        <v>2003</v>
      </c>
      <c r="D3016" s="5">
        <f t="shared" si="81"/>
        <v>4</v>
      </c>
      <c r="E3016" s="4" t="s">
        <v>37</v>
      </c>
      <c r="F3016" s="9">
        <v>22900</v>
      </c>
    </row>
    <row r="3017" spans="1:6" x14ac:dyDescent="0.25">
      <c r="A3017" s="8" t="s">
        <v>8</v>
      </c>
      <c r="B3017" s="10">
        <v>37740</v>
      </c>
      <c r="C3017" s="5">
        <f t="shared" si="80"/>
        <v>2003</v>
      </c>
      <c r="D3017" s="5">
        <f t="shared" si="81"/>
        <v>4</v>
      </c>
      <c r="E3017" s="4" t="s">
        <v>38</v>
      </c>
      <c r="F3017" s="9">
        <v>13402</v>
      </c>
    </row>
    <row r="3018" spans="1:6" x14ac:dyDescent="0.25">
      <c r="A3018" s="8" t="s">
        <v>8</v>
      </c>
      <c r="B3018" s="10">
        <v>37740</v>
      </c>
      <c r="C3018" s="5">
        <f t="shared" si="80"/>
        <v>2003</v>
      </c>
      <c r="D3018" s="5">
        <f t="shared" si="81"/>
        <v>4</v>
      </c>
      <c r="E3018" s="4" t="s">
        <v>4</v>
      </c>
      <c r="F3018" s="9">
        <v>0</v>
      </c>
    </row>
    <row r="3019" spans="1:6" x14ac:dyDescent="0.25">
      <c r="A3019" s="8" t="s">
        <v>8</v>
      </c>
      <c r="B3019" s="10">
        <v>37740</v>
      </c>
      <c r="C3019" s="5">
        <f t="shared" si="80"/>
        <v>2003</v>
      </c>
      <c r="D3019" s="5">
        <f t="shared" si="81"/>
        <v>4</v>
      </c>
      <c r="E3019" s="4" t="s">
        <v>37</v>
      </c>
      <c r="F3019" s="9">
        <v>15300</v>
      </c>
    </row>
    <row r="3020" spans="1:6" x14ac:dyDescent="0.25">
      <c r="A3020" s="8" t="s">
        <v>8</v>
      </c>
      <c r="B3020" s="10">
        <v>37741</v>
      </c>
      <c r="C3020" s="5">
        <f t="shared" si="80"/>
        <v>2003</v>
      </c>
      <c r="D3020" s="5">
        <f t="shared" si="81"/>
        <v>4</v>
      </c>
      <c r="E3020" s="4" t="s">
        <v>38</v>
      </c>
      <c r="F3020" s="9">
        <v>5000</v>
      </c>
    </row>
    <row r="3021" spans="1:6" x14ac:dyDescent="0.25">
      <c r="A3021" s="8" t="s">
        <v>8</v>
      </c>
      <c r="B3021" s="10">
        <v>37741</v>
      </c>
      <c r="C3021" s="5">
        <f t="shared" si="80"/>
        <v>2003</v>
      </c>
      <c r="D3021" s="5">
        <f t="shared" si="81"/>
        <v>4</v>
      </c>
      <c r="E3021" s="4" t="s">
        <v>4</v>
      </c>
      <c r="F3021" s="9">
        <v>0</v>
      </c>
    </row>
    <row r="3022" spans="1:6" x14ac:dyDescent="0.25">
      <c r="A3022" s="8" t="s">
        <v>8</v>
      </c>
      <c r="B3022" s="10">
        <v>37741</v>
      </c>
      <c r="C3022" s="5">
        <f t="shared" si="80"/>
        <v>2003</v>
      </c>
      <c r="D3022" s="5">
        <f t="shared" si="81"/>
        <v>4</v>
      </c>
      <c r="E3022" s="4" t="s">
        <v>37</v>
      </c>
      <c r="F3022" s="9">
        <v>5000</v>
      </c>
    </row>
    <row r="3023" spans="1:6" x14ac:dyDescent="0.25">
      <c r="A3023" s="8" t="s">
        <v>20</v>
      </c>
      <c r="B3023" s="10">
        <v>37746</v>
      </c>
      <c r="C3023" s="5">
        <f t="shared" si="80"/>
        <v>2003</v>
      </c>
      <c r="D3023" s="5">
        <f t="shared" si="81"/>
        <v>5</v>
      </c>
      <c r="E3023" s="4" t="s">
        <v>38</v>
      </c>
      <c r="F3023" s="9">
        <v>3000</v>
      </c>
    </row>
    <row r="3024" spans="1:6" x14ac:dyDescent="0.25">
      <c r="A3024" s="8" t="s">
        <v>20</v>
      </c>
      <c r="B3024" s="10">
        <v>37746</v>
      </c>
      <c r="C3024" s="5">
        <f t="shared" si="80"/>
        <v>2003</v>
      </c>
      <c r="D3024" s="5">
        <f t="shared" si="81"/>
        <v>5</v>
      </c>
      <c r="E3024" s="4" t="s">
        <v>4</v>
      </c>
      <c r="F3024" s="9">
        <v>850</v>
      </c>
    </row>
    <row r="3025" spans="1:6" x14ac:dyDescent="0.25">
      <c r="A3025" s="8" t="s">
        <v>20</v>
      </c>
      <c r="B3025" s="10">
        <v>37746</v>
      </c>
      <c r="C3025" s="5">
        <f t="shared" si="80"/>
        <v>2003</v>
      </c>
      <c r="D3025" s="5">
        <f t="shared" si="81"/>
        <v>5</v>
      </c>
      <c r="E3025" s="4" t="s">
        <v>37</v>
      </c>
      <c r="F3025" s="9">
        <v>13400</v>
      </c>
    </row>
    <row r="3026" spans="1:6" x14ac:dyDescent="0.25">
      <c r="A3026" s="8" t="s">
        <v>19</v>
      </c>
      <c r="B3026" s="10">
        <v>37747</v>
      </c>
      <c r="C3026" s="5">
        <f t="shared" si="80"/>
        <v>2003</v>
      </c>
      <c r="D3026" s="5">
        <f t="shared" si="81"/>
        <v>5</v>
      </c>
      <c r="E3026" s="4" t="s">
        <v>38</v>
      </c>
      <c r="F3026" s="9">
        <v>4800</v>
      </c>
    </row>
    <row r="3027" spans="1:6" x14ac:dyDescent="0.25">
      <c r="A3027" s="8" t="s">
        <v>19</v>
      </c>
      <c r="B3027" s="10">
        <v>37747</v>
      </c>
      <c r="C3027" s="5">
        <f t="shared" si="80"/>
        <v>2003</v>
      </c>
      <c r="D3027" s="5">
        <f t="shared" si="81"/>
        <v>5</v>
      </c>
      <c r="E3027" s="4" t="s">
        <v>4</v>
      </c>
      <c r="F3027" s="9">
        <v>1100</v>
      </c>
    </row>
    <row r="3028" spans="1:6" x14ac:dyDescent="0.25">
      <c r="A3028" s="8" t="s">
        <v>19</v>
      </c>
      <c r="B3028" s="10">
        <v>37747</v>
      </c>
      <c r="C3028" s="5">
        <f t="shared" si="80"/>
        <v>2003</v>
      </c>
      <c r="D3028" s="5">
        <f t="shared" si="81"/>
        <v>5</v>
      </c>
      <c r="E3028" s="4" t="s">
        <v>37</v>
      </c>
      <c r="F3028" s="9">
        <v>4800</v>
      </c>
    </row>
    <row r="3029" spans="1:6" x14ac:dyDescent="0.25">
      <c r="A3029" s="8" t="s">
        <v>14</v>
      </c>
      <c r="B3029" s="10">
        <v>37748</v>
      </c>
      <c r="C3029" s="5">
        <f t="shared" si="80"/>
        <v>2003</v>
      </c>
      <c r="D3029" s="5">
        <f t="shared" si="81"/>
        <v>5</v>
      </c>
      <c r="E3029" s="4" t="s">
        <v>38</v>
      </c>
      <c r="F3029" s="9">
        <v>9550</v>
      </c>
    </row>
    <row r="3030" spans="1:6" x14ac:dyDescent="0.25">
      <c r="A3030" s="8" t="s">
        <v>14</v>
      </c>
      <c r="B3030" s="10">
        <v>37748</v>
      </c>
      <c r="C3030" s="5">
        <f t="shared" si="80"/>
        <v>2003</v>
      </c>
      <c r="D3030" s="5">
        <f t="shared" si="81"/>
        <v>5</v>
      </c>
      <c r="E3030" s="4" t="s">
        <v>4</v>
      </c>
      <c r="F3030" s="9">
        <v>0</v>
      </c>
    </row>
    <row r="3031" spans="1:6" x14ac:dyDescent="0.25">
      <c r="A3031" s="8" t="s">
        <v>14</v>
      </c>
      <c r="B3031" s="10">
        <v>37748</v>
      </c>
      <c r="C3031" s="5">
        <f t="shared" si="80"/>
        <v>2003</v>
      </c>
      <c r="D3031" s="5">
        <f t="shared" si="81"/>
        <v>5</v>
      </c>
      <c r="E3031" s="4" t="s">
        <v>37</v>
      </c>
      <c r="F3031" s="9">
        <v>33100</v>
      </c>
    </row>
    <row r="3032" spans="1:6" x14ac:dyDescent="0.25">
      <c r="A3032" s="8" t="s">
        <v>20</v>
      </c>
      <c r="B3032" s="10">
        <v>37755</v>
      </c>
      <c r="C3032" s="5">
        <f t="shared" si="80"/>
        <v>2003</v>
      </c>
      <c r="D3032" s="5">
        <f t="shared" si="81"/>
        <v>5</v>
      </c>
      <c r="E3032" s="4" t="s">
        <v>38</v>
      </c>
      <c r="F3032" s="9">
        <v>4400</v>
      </c>
    </row>
    <row r="3033" spans="1:6" x14ac:dyDescent="0.25">
      <c r="A3033" s="8" t="s">
        <v>20</v>
      </c>
      <c r="B3033" s="10">
        <v>37755</v>
      </c>
      <c r="C3033" s="5">
        <f t="shared" si="80"/>
        <v>2003</v>
      </c>
      <c r="D3033" s="5">
        <f t="shared" si="81"/>
        <v>5</v>
      </c>
      <c r="E3033" s="4" t="s">
        <v>4</v>
      </c>
      <c r="F3033" s="9">
        <v>500</v>
      </c>
    </row>
    <row r="3034" spans="1:6" x14ac:dyDescent="0.25">
      <c r="A3034" s="8" t="s">
        <v>20</v>
      </c>
      <c r="B3034" s="10">
        <v>37755</v>
      </c>
      <c r="C3034" s="5">
        <f t="shared" si="80"/>
        <v>2003</v>
      </c>
      <c r="D3034" s="5">
        <f t="shared" si="81"/>
        <v>5</v>
      </c>
      <c r="E3034" s="4" t="s">
        <v>37</v>
      </c>
      <c r="F3034" s="9">
        <v>1150</v>
      </c>
    </row>
    <row r="3035" spans="1:6" x14ac:dyDescent="0.25">
      <c r="A3035" s="8" t="s">
        <v>19</v>
      </c>
      <c r="B3035" s="10">
        <v>37762</v>
      </c>
      <c r="C3035" s="5">
        <f t="shared" si="80"/>
        <v>2003</v>
      </c>
      <c r="D3035" s="5">
        <f t="shared" si="81"/>
        <v>5</v>
      </c>
      <c r="E3035" s="4" t="s">
        <v>38</v>
      </c>
      <c r="F3035" s="9">
        <v>2450</v>
      </c>
    </row>
    <row r="3036" spans="1:6" x14ac:dyDescent="0.25">
      <c r="A3036" s="8" t="s">
        <v>19</v>
      </c>
      <c r="B3036" s="10">
        <v>37762</v>
      </c>
      <c r="C3036" s="5">
        <f t="shared" si="80"/>
        <v>2003</v>
      </c>
      <c r="D3036" s="5">
        <f t="shared" si="81"/>
        <v>5</v>
      </c>
      <c r="E3036" s="4" t="s">
        <v>4</v>
      </c>
      <c r="F3036" s="9">
        <v>400</v>
      </c>
    </row>
    <row r="3037" spans="1:6" x14ac:dyDescent="0.25">
      <c r="A3037" s="8" t="s">
        <v>19</v>
      </c>
      <c r="B3037" s="10">
        <v>37762</v>
      </c>
      <c r="C3037" s="5">
        <f t="shared" si="80"/>
        <v>2003</v>
      </c>
      <c r="D3037" s="5">
        <f t="shared" si="81"/>
        <v>5</v>
      </c>
      <c r="E3037" s="4" t="s">
        <v>37</v>
      </c>
      <c r="F3037" s="9">
        <v>7200</v>
      </c>
    </row>
    <row r="3038" spans="1:6" x14ac:dyDescent="0.25">
      <c r="A3038" s="8" t="s">
        <v>19</v>
      </c>
      <c r="B3038" s="10">
        <v>37763</v>
      </c>
      <c r="C3038" s="5">
        <f t="shared" si="80"/>
        <v>2003</v>
      </c>
      <c r="D3038" s="5">
        <f t="shared" si="81"/>
        <v>5</v>
      </c>
      <c r="E3038" s="4" t="s">
        <v>38</v>
      </c>
      <c r="F3038" s="9">
        <v>2100</v>
      </c>
    </row>
    <row r="3039" spans="1:6" x14ac:dyDescent="0.25">
      <c r="A3039" s="8" t="s">
        <v>19</v>
      </c>
      <c r="B3039" s="10">
        <v>37763</v>
      </c>
      <c r="C3039" s="5">
        <f t="shared" si="80"/>
        <v>2003</v>
      </c>
      <c r="D3039" s="5">
        <f t="shared" si="81"/>
        <v>5</v>
      </c>
      <c r="E3039" s="4" t="s">
        <v>4</v>
      </c>
      <c r="F3039" s="9">
        <v>100</v>
      </c>
    </row>
    <row r="3040" spans="1:6" x14ac:dyDescent="0.25">
      <c r="A3040" s="8" t="s">
        <v>19</v>
      </c>
      <c r="B3040" s="10">
        <v>37763</v>
      </c>
      <c r="C3040" s="5">
        <f t="shared" si="80"/>
        <v>2003</v>
      </c>
      <c r="D3040" s="5">
        <f t="shared" si="81"/>
        <v>5</v>
      </c>
      <c r="E3040" s="4" t="s">
        <v>37</v>
      </c>
      <c r="F3040" s="9">
        <v>17800</v>
      </c>
    </row>
    <row r="3041" spans="1:6" x14ac:dyDescent="0.25">
      <c r="A3041" s="8" t="s">
        <v>8</v>
      </c>
      <c r="B3041" s="10">
        <v>37874</v>
      </c>
      <c r="C3041" s="5">
        <f t="shared" si="80"/>
        <v>2003</v>
      </c>
      <c r="D3041" s="5">
        <f t="shared" si="81"/>
        <v>9</v>
      </c>
      <c r="E3041" s="4" t="s">
        <v>38</v>
      </c>
      <c r="F3041" s="9">
        <v>810</v>
      </c>
    </row>
    <row r="3042" spans="1:6" x14ac:dyDescent="0.25">
      <c r="A3042" s="8" t="s">
        <v>8</v>
      </c>
      <c r="B3042" s="10">
        <v>37874</v>
      </c>
      <c r="C3042" s="5">
        <f t="shared" si="80"/>
        <v>2003</v>
      </c>
      <c r="D3042" s="5">
        <f t="shared" si="81"/>
        <v>9</v>
      </c>
      <c r="E3042" s="4" t="s">
        <v>4</v>
      </c>
      <c r="F3042" s="9">
        <v>0</v>
      </c>
    </row>
    <row r="3043" spans="1:6" x14ac:dyDescent="0.25">
      <c r="A3043" s="8" t="s">
        <v>8</v>
      </c>
      <c r="B3043" s="10">
        <v>37874</v>
      </c>
      <c r="C3043" s="5">
        <f t="shared" si="80"/>
        <v>2003</v>
      </c>
      <c r="D3043" s="5">
        <f t="shared" si="81"/>
        <v>9</v>
      </c>
      <c r="E3043" s="4" t="s">
        <v>37</v>
      </c>
      <c r="F3043" s="9">
        <v>150</v>
      </c>
    </row>
    <row r="3044" spans="1:6" x14ac:dyDescent="0.25">
      <c r="A3044" s="8" t="s">
        <v>16</v>
      </c>
      <c r="B3044" s="10">
        <v>37875</v>
      </c>
      <c r="C3044" s="5">
        <f t="shared" si="80"/>
        <v>2003</v>
      </c>
      <c r="D3044" s="5">
        <f t="shared" si="81"/>
        <v>9</v>
      </c>
      <c r="E3044" s="4" t="s">
        <v>38</v>
      </c>
      <c r="F3044" s="9">
        <v>24020</v>
      </c>
    </row>
    <row r="3045" spans="1:6" x14ac:dyDescent="0.25">
      <c r="A3045" s="8" t="s">
        <v>16</v>
      </c>
      <c r="B3045" s="10">
        <v>37875</v>
      </c>
      <c r="C3045" s="5">
        <f t="shared" si="80"/>
        <v>2003</v>
      </c>
      <c r="D3045" s="5">
        <f t="shared" si="81"/>
        <v>9</v>
      </c>
      <c r="E3045" s="4" t="s">
        <v>4</v>
      </c>
      <c r="F3045" s="9">
        <v>0</v>
      </c>
    </row>
    <row r="3046" spans="1:6" x14ac:dyDescent="0.25">
      <c r="A3046" s="8" t="s">
        <v>16</v>
      </c>
      <c r="B3046" s="10">
        <v>37875</v>
      </c>
      <c r="C3046" s="5">
        <f t="shared" si="80"/>
        <v>2003</v>
      </c>
      <c r="D3046" s="5">
        <f t="shared" si="81"/>
        <v>9</v>
      </c>
      <c r="E3046" s="4" t="s">
        <v>37</v>
      </c>
      <c r="F3046" s="9">
        <v>2590</v>
      </c>
    </row>
    <row r="3047" spans="1:6" x14ac:dyDescent="0.25">
      <c r="A3047" s="8" t="s">
        <v>8</v>
      </c>
      <c r="B3047" s="10">
        <v>37879</v>
      </c>
      <c r="C3047" s="5">
        <f t="shared" si="80"/>
        <v>2003</v>
      </c>
      <c r="D3047" s="5">
        <f t="shared" si="81"/>
        <v>9</v>
      </c>
      <c r="E3047" s="4" t="s">
        <v>38</v>
      </c>
      <c r="F3047" s="9">
        <v>100</v>
      </c>
    </row>
    <row r="3048" spans="1:6" x14ac:dyDescent="0.25">
      <c r="A3048" s="8" t="s">
        <v>8</v>
      </c>
      <c r="B3048" s="10">
        <v>37879</v>
      </c>
      <c r="C3048" s="5">
        <f t="shared" si="80"/>
        <v>2003</v>
      </c>
      <c r="D3048" s="5">
        <f t="shared" si="81"/>
        <v>9</v>
      </c>
      <c r="E3048" s="4" t="s">
        <v>4</v>
      </c>
      <c r="F3048" s="9">
        <v>0</v>
      </c>
    </row>
    <row r="3049" spans="1:6" x14ac:dyDescent="0.25">
      <c r="A3049" s="8" t="s">
        <v>8</v>
      </c>
      <c r="B3049" s="10">
        <v>37879</v>
      </c>
      <c r="C3049" s="5">
        <f t="shared" si="80"/>
        <v>2003</v>
      </c>
      <c r="D3049" s="5">
        <f t="shared" si="81"/>
        <v>9</v>
      </c>
      <c r="E3049" s="4" t="s">
        <v>37</v>
      </c>
      <c r="F3049" s="9">
        <v>1500</v>
      </c>
    </row>
    <row r="3050" spans="1:6" x14ac:dyDescent="0.25">
      <c r="A3050" s="8" t="s">
        <v>16</v>
      </c>
      <c r="B3050" s="10">
        <v>37887</v>
      </c>
      <c r="C3050" s="5">
        <f t="shared" si="80"/>
        <v>2003</v>
      </c>
      <c r="D3050" s="5">
        <f t="shared" si="81"/>
        <v>9</v>
      </c>
      <c r="E3050" s="4" t="s">
        <v>38</v>
      </c>
      <c r="F3050" s="9">
        <v>700</v>
      </c>
    </row>
    <row r="3051" spans="1:6" x14ac:dyDescent="0.25">
      <c r="A3051" s="8" t="s">
        <v>16</v>
      </c>
      <c r="B3051" s="10">
        <v>37887</v>
      </c>
      <c r="C3051" s="5">
        <f t="shared" si="80"/>
        <v>2003</v>
      </c>
      <c r="D3051" s="5">
        <f t="shared" si="81"/>
        <v>9</v>
      </c>
      <c r="E3051" s="4" t="s">
        <v>4</v>
      </c>
      <c r="F3051" s="9">
        <v>0</v>
      </c>
    </row>
    <row r="3052" spans="1:6" x14ac:dyDescent="0.25">
      <c r="A3052" s="8" t="s">
        <v>16</v>
      </c>
      <c r="B3052" s="10">
        <v>37887</v>
      </c>
      <c r="C3052" s="5">
        <f t="shared" si="80"/>
        <v>2003</v>
      </c>
      <c r="D3052" s="5">
        <f t="shared" si="81"/>
        <v>9</v>
      </c>
      <c r="E3052" s="4" t="s">
        <v>37</v>
      </c>
      <c r="F3052" s="9">
        <v>50</v>
      </c>
    </row>
    <row r="3053" spans="1:6" x14ac:dyDescent="0.25">
      <c r="A3053" s="8" t="s">
        <v>47</v>
      </c>
      <c r="B3053" s="10">
        <v>37888</v>
      </c>
      <c r="C3053" s="5">
        <f t="shared" si="80"/>
        <v>2003</v>
      </c>
      <c r="D3053" s="5">
        <f t="shared" si="81"/>
        <v>9</v>
      </c>
      <c r="E3053" s="4" t="s">
        <v>38</v>
      </c>
      <c r="F3053" s="9">
        <v>7100</v>
      </c>
    </row>
    <row r="3054" spans="1:6" x14ac:dyDescent="0.25">
      <c r="A3054" s="8" t="s">
        <v>47</v>
      </c>
      <c r="B3054" s="10">
        <v>37888</v>
      </c>
      <c r="C3054" s="5">
        <f t="shared" si="80"/>
        <v>2003</v>
      </c>
      <c r="D3054" s="5">
        <f t="shared" si="81"/>
        <v>9</v>
      </c>
      <c r="E3054" s="4" t="s">
        <v>4</v>
      </c>
      <c r="F3054" s="9">
        <v>30</v>
      </c>
    </row>
    <row r="3055" spans="1:6" x14ac:dyDescent="0.25">
      <c r="A3055" s="8" t="s">
        <v>47</v>
      </c>
      <c r="B3055" s="10">
        <v>37888</v>
      </c>
      <c r="C3055" s="5">
        <f t="shared" si="80"/>
        <v>2003</v>
      </c>
      <c r="D3055" s="5">
        <f t="shared" si="81"/>
        <v>9</v>
      </c>
      <c r="E3055" s="4" t="s">
        <v>37</v>
      </c>
      <c r="F3055" s="9">
        <v>150</v>
      </c>
    </row>
    <row r="3056" spans="1:6" x14ac:dyDescent="0.25">
      <c r="A3056" s="8" t="s">
        <v>47</v>
      </c>
      <c r="B3056" s="10">
        <v>37889</v>
      </c>
      <c r="C3056" s="5">
        <f t="shared" si="80"/>
        <v>2003</v>
      </c>
      <c r="D3056" s="5">
        <f t="shared" si="81"/>
        <v>9</v>
      </c>
      <c r="E3056" s="4" t="s">
        <v>38</v>
      </c>
      <c r="F3056" s="9">
        <v>6125</v>
      </c>
    </row>
    <row r="3057" spans="1:6" x14ac:dyDescent="0.25">
      <c r="A3057" s="8" t="s">
        <v>47</v>
      </c>
      <c r="B3057" s="10">
        <v>37889</v>
      </c>
      <c r="C3057" s="5">
        <f t="shared" si="80"/>
        <v>2003</v>
      </c>
      <c r="D3057" s="5">
        <f t="shared" si="81"/>
        <v>9</v>
      </c>
      <c r="E3057" s="4" t="s">
        <v>4</v>
      </c>
      <c r="F3057" s="9">
        <v>0</v>
      </c>
    </row>
    <row r="3058" spans="1:6" x14ac:dyDescent="0.25">
      <c r="A3058" s="8" t="s">
        <v>47</v>
      </c>
      <c r="B3058" s="10">
        <v>37889</v>
      </c>
      <c r="C3058" s="5">
        <f t="shared" si="80"/>
        <v>2003</v>
      </c>
      <c r="D3058" s="5">
        <f t="shared" si="81"/>
        <v>9</v>
      </c>
      <c r="E3058" s="4" t="s">
        <v>37</v>
      </c>
      <c r="F3058" s="9">
        <v>175</v>
      </c>
    </row>
    <row r="3059" spans="1:6" x14ac:dyDescent="0.25">
      <c r="A3059" s="8" t="s">
        <v>28</v>
      </c>
      <c r="B3059" s="10">
        <v>37900</v>
      </c>
      <c r="C3059" s="5">
        <f t="shared" si="80"/>
        <v>2003</v>
      </c>
      <c r="D3059" s="5">
        <f t="shared" si="81"/>
        <v>10</v>
      </c>
      <c r="E3059" s="4" t="s">
        <v>38</v>
      </c>
      <c r="F3059" s="9">
        <v>1000</v>
      </c>
    </row>
    <row r="3060" spans="1:6" x14ac:dyDescent="0.25">
      <c r="A3060" s="8" t="s">
        <v>28</v>
      </c>
      <c r="B3060" s="10">
        <v>37900</v>
      </c>
      <c r="C3060" s="5">
        <f t="shared" si="80"/>
        <v>2003</v>
      </c>
      <c r="D3060" s="5">
        <f t="shared" si="81"/>
        <v>10</v>
      </c>
      <c r="E3060" s="4" t="s">
        <v>4</v>
      </c>
      <c r="F3060" s="9">
        <v>0</v>
      </c>
    </row>
    <row r="3061" spans="1:6" x14ac:dyDescent="0.25">
      <c r="A3061" s="8" t="s">
        <v>28</v>
      </c>
      <c r="B3061" s="10">
        <v>37900</v>
      </c>
      <c r="C3061" s="5">
        <f t="shared" si="80"/>
        <v>2003</v>
      </c>
      <c r="D3061" s="5">
        <f t="shared" si="81"/>
        <v>10</v>
      </c>
      <c r="E3061" s="4" t="s">
        <v>37</v>
      </c>
      <c r="F3061" s="9">
        <v>6000</v>
      </c>
    </row>
    <row r="3062" spans="1:6" x14ac:dyDescent="0.25">
      <c r="A3062" s="8" t="s">
        <v>28</v>
      </c>
      <c r="B3062" s="10">
        <v>37901</v>
      </c>
      <c r="C3062" s="5">
        <f t="shared" si="80"/>
        <v>2003</v>
      </c>
      <c r="D3062" s="5">
        <f t="shared" si="81"/>
        <v>10</v>
      </c>
      <c r="E3062" s="4" t="s">
        <v>38</v>
      </c>
      <c r="F3062" s="9">
        <v>1000</v>
      </c>
    </row>
    <row r="3063" spans="1:6" x14ac:dyDescent="0.25">
      <c r="A3063" t="s">
        <v>13</v>
      </c>
      <c r="B3063" s="10">
        <v>37901</v>
      </c>
      <c r="C3063" s="5">
        <f t="shared" si="80"/>
        <v>2003</v>
      </c>
      <c r="D3063" s="5">
        <f t="shared" si="81"/>
        <v>10</v>
      </c>
      <c r="E3063" s="4" t="s">
        <v>38</v>
      </c>
      <c r="F3063" s="9">
        <v>2880</v>
      </c>
    </row>
    <row r="3064" spans="1:6" x14ac:dyDescent="0.25">
      <c r="A3064" s="8" t="s">
        <v>28</v>
      </c>
      <c r="B3064" s="10">
        <v>37901</v>
      </c>
      <c r="C3064" s="5">
        <f t="shared" si="80"/>
        <v>2003</v>
      </c>
      <c r="D3064" s="5">
        <f t="shared" si="81"/>
        <v>10</v>
      </c>
      <c r="E3064" s="4" t="s">
        <v>4</v>
      </c>
      <c r="F3064" s="9">
        <v>0</v>
      </c>
    </row>
    <row r="3065" spans="1:6" x14ac:dyDescent="0.25">
      <c r="A3065" t="s">
        <v>13</v>
      </c>
      <c r="B3065" s="10">
        <v>37901</v>
      </c>
      <c r="C3065" s="5">
        <f t="shared" si="80"/>
        <v>2003</v>
      </c>
      <c r="D3065" s="5">
        <f t="shared" si="81"/>
        <v>10</v>
      </c>
      <c r="E3065" s="4" t="s">
        <v>4</v>
      </c>
      <c r="F3065" s="9">
        <v>120</v>
      </c>
    </row>
    <row r="3066" spans="1:6" x14ac:dyDescent="0.25">
      <c r="A3066" s="8" t="s">
        <v>28</v>
      </c>
      <c r="B3066" s="10">
        <v>37901</v>
      </c>
      <c r="C3066" s="5">
        <f t="shared" si="80"/>
        <v>2003</v>
      </c>
      <c r="D3066" s="5">
        <f t="shared" si="81"/>
        <v>10</v>
      </c>
      <c r="E3066" s="4" t="s">
        <v>37</v>
      </c>
      <c r="F3066" s="9">
        <v>9000</v>
      </c>
    </row>
    <row r="3067" spans="1:6" x14ac:dyDescent="0.25">
      <c r="A3067" t="s">
        <v>13</v>
      </c>
      <c r="B3067" s="10">
        <v>37901</v>
      </c>
      <c r="C3067" s="5">
        <f t="shared" si="80"/>
        <v>2003</v>
      </c>
      <c r="D3067" s="5">
        <f t="shared" si="81"/>
        <v>10</v>
      </c>
      <c r="E3067" s="4" t="s">
        <v>37</v>
      </c>
      <c r="F3067" s="9">
        <v>760</v>
      </c>
    </row>
    <row r="3068" spans="1:6" x14ac:dyDescent="0.25">
      <c r="A3068" s="8" t="s">
        <v>16</v>
      </c>
      <c r="B3068" s="10">
        <v>37903</v>
      </c>
      <c r="C3068" s="5">
        <f t="shared" si="80"/>
        <v>2003</v>
      </c>
      <c r="D3068" s="5">
        <f t="shared" si="81"/>
        <v>10</v>
      </c>
      <c r="E3068" s="4" t="s">
        <v>38</v>
      </c>
      <c r="F3068" s="9">
        <v>125</v>
      </c>
    </row>
    <row r="3069" spans="1:6" x14ac:dyDescent="0.25">
      <c r="A3069" s="8" t="s">
        <v>16</v>
      </c>
      <c r="B3069" s="10">
        <v>37903</v>
      </c>
      <c r="C3069" s="5">
        <f t="shared" si="80"/>
        <v>2003</v>
      </c>
      <c r="D3069" s="5">
        <f t="shared" si="81"/>
        <v>10</v>
      </c>
      <c r="E3069" s="4" t="s">
        <v>4</v>
      </c>
      <c r="F3069" s="9">
        <v>0</v>
      </c>
    </row>
    <row r="3070" spans="1:6" x14ac:dyDescent="0.25">
      <c r="A3070" s="8" t="s">
        <v>16</v>
      </c>
      <c r="B3070" s="10">
        <v>37903</v>
      </c>
      <c r="C3070" s="5">
        <f t="shared" si="80"/>
        <v>2003</v>
      </c>
      <c r="D3070" s="5">
        <f t="shared" si="81"/>
        <v>10</v>
      </c>
      <c r="E3070" s="4" t="s">
        <v>37</v>
      </c>
      <c r="F3070" s="9">
        <v>900</v>
      </c>
    </row>
    <row r="3071" spans="1:6" x14ac:dyDescent="0.25">
      <c r="A3071" s="8" t="s">
        <v>10</v>
      </c>
      <c r="B3071" s="10">
        <v>37907</v>
      </c>
      <c r="C3071" s="5">
        <f t="shared" si="80"/>
        <v>2003</v>
      </c>
      <c r="D3071" s="5">
        <f t="shared" si="81"/>
        <v>10</v>
      </c>
      <c r="E3071" s="4" t="s">
        <v>38</v>
      </c>
      <c r="F3071" s="9">
        <v>8800</v>
      </c>
    </row>
    <row r="3072" spans="1:6" x14ac:dyDescent="0.25">
      <c r="A3072" s="8" t="s">
        <v>10</v>
      </c>
      <c r="B3072" s="10">
        <v>37907</v>
      </c>
      <c r="C3072" s="5">
        <f t="shared" si="80"/>
        <v>2003</v>
      </c>
      <c r="D3072" s="5">
        <f t="shared" si="81"/>
        <v>10</v>
      </c>
      <c r="E3072" s="4" t="s">
        <v>4</v>
      </c>
      <c r="F3072" s="9">
        <v>0</v>
      </c>
    </row>
    <row r="3073" spans="1:6" x14ac:dyDescent="0.25">
      <c r="A3073" s="8" t="s">
        <v>10</v>
      </c>
      <c r="B3073" s="10">
        <v>37907</v>
      </c>
      <c r="C3073" s="5">
        <f t="shared" si="80"/>
        <v>2003</v>
      </c>
      <c r="D3073" s="5">
        <f t="shared" si="81"/>
        <v>10</v>
      </c>
      <c r="E3073" s="4" t="s">
        <v>37</v>
      </c>
      <c r="F3073" s="9">
        <v>1000</v>
      </c>
    </row>
    <row r="3074" spans="1:6" x14ac:dyDescent="0.25">
      <c r="A3074" s="8" t="s">
        <v>30</v>
      </c>
      <c r="B3074" s="10">
        <v>37908</v>
      </c>
      <c r="C3074" s="5">
        <f t="shared" si="80"/>
        <v>2003</v>
      </c>
      <c r="D3074" s="5">
        <f t="shared" si="81"/>
        <v>10</v>
      </c>
      <c r="E3074" s="4" t="s">
        <v>38</v>
      </c>
      <c r="F3074" s="9">
        <f>3200+400</f>
        <v>3600</v>
      </c>
    </row>
    <row r="3075" spans="1:6" x14ac:dyDescent="0.25">
      <c r="A3075" s="8" t="s">
        <v>30</v>
      </c>
      <c r="B3075" s="10">
        <v>37908</v>
      </c>
      <c r="C3075" s="5">
        <f t="shared" ref="C3075:C3138" si="82">YEAR(B3075)</f>
        <v>2003</v>
      </c>
      <c r="D3075" s="5">
        <f t="shared" ref="D3075:D3138" si="83">MONTH(B3075)</f>
        <v>10</v>
      </c>
      <c r="E3075" s="4" t="s">
        <v>4</v>
      </c>
      <c r="F3075" s="9">
        <v>150</v>
      </c>
    </row>
    <row r="3076" spans="1:6" x14ac:dyDescent="0.25">
      <c r="A3076" s="8" t="s">
        <v>30</v>
      </c>
      <c r="B3076" s="10">
        <v>37908</v>
      </c>
      <c r="C3076" s="5">
        <f t="shared" si="82"/>
        <v>2003</v>
      </c>
      <c r="D3076" s="5">
        <f t="shared" si="83"/>
        <v>10</v>
      </c>
      <c r="E3076" s="4" t="s">
        <v>37</v>
      </c>
      <c r="F3076" s="9">
        <v>4400</v>
      </c>
    </row>
    <row r="3077" spans="1:6" x14ac:dyDescent="0.25">
      <c r="A3077" s="8" t="s">
        <v>5</v>
      </c>
      <c r="B3077" s="10">
        <v>37923</v>
      </c>
      <c r="C3077" s="5">
        <f t="shared" si="82"/>
        <v>2003</v>
      </c>
      <c r="D3077" s="5">
        <f t="shared" si="83"/>
        <v>10</v>
      </c>
      <c r="E3077" s="4" t="s">
        <v>38</v>
      </c>
      <c r="F3077" s="9">
        <v>15400</v>
      </c>
    </row>
    <row r="3078" spans="1:6" x14ac:dyDescent="0.25">
      <c r="A3078" s="8" t="s">
        <v>5</v>
      </c>
      <c r="B3078" s="10">
        <v>37923</v>
      </c>
      <c r="C3078" s="5">
        <f t="shared" si="82"/>
        <v>2003</v>
      </c>
      <c r="D3078" s="5">
        <f t="shared" si="83"/>
        <v>10</v>
      </c>
      <c r="E3078" s="4" t="s">
        <v>4</v>
      </c>
      <c r="F3078" s="9">
        <v>0</v>
      </c>
    </row>
    <row r="3079" spans="1:6" x14ac:dyDescent="0.25">
      <c r="A3079" s="8" t="s">
        <v>5</v>
      </c>
      <c r="B3079" s="10">
        <v>37923</v>
      </c>
      <c r="C3079" s="5">
        <f t="shared" si="82"/>
        <v>2003</v>
      </c>
      <c r="D3079" s="5">
        <f t="shared" si="83"/>
        <v>10</v>
      </c>
      <c r="E3079" s="4" t="s">
        <v>37</v>
      </c>
      <c r="F3079" s="9">
        <v>450</v>
      </c>
    </row>
    <row r="3080" spans="1:6" x14ac:dyDescent="0.25">
      <c r="A3080" s="8" t="s">
        <v>16</v>
      </c>
      <c r="B3080" s="10">
        <v>37926</v>
      </c>
      <c r="C3080" s="5">
        <f t="shared" si="82"/>
        <v>2003</v>
      </c>
      <c r="D3080" s="5">
        <f t="shared" si="83"/>
        <v>11</v>
      </c>
      <c r="E3080" s="4" t="s">
        <v>38</v>
      </c>
      <c r="F3080" s="9">
        <v>2300</v>
      </c>
    </row>
    <row r="3081" spans="1:6" x14ac:dyDescent="0.25">
      <c r="A3081" s="8" t="s">
        <v>16</v>
      </c>
      <c r="B3081" s="10">
        <v>37926</v>
      </c>
      <c r="C3081" s="5">
        <f t="shared" si="82"/>
        <v>2003</v>
      </c>
      <c r="D3081" s="5">
        <f t="shared" si="83"/>
        <v>11</v>
      </c>
      <c r="E3081" s="4" t="s">
        <v>4</v>
      </c>
      <c r="F3081" s="9">
        <v>0</v>
      </c>
    </row>
    <row r="3082" spans="1:6" x14ac:dyDescent="0.25">
      <c r="A3082" s="8" t="s">
        <v>16</v>
      </c>
      <c r="B3082" s="10">
        <v>37926</v>
      </c>
      <c r="C3082" s="5">
        <f t="shared" si="82"/>
        <v>2003</v>
      </c>
      <c r="D3082" s="5">
        <f t="shared" si="83"/>
        <v>11</v>
      </c>
      <c r="E3082" s="4" t="s">
        <v>37</v>
      </c>
      <c r="F3082" s="9">
        <v>20</v>
      </c>
    </row>
    <row r="3083" spans="1:6" x14ac:dyDescent="0.25">
      <c r="A3083" s="8" t="s">
        <v>16</v>
      </c>
      <c r="B3083" s="10">
        <v>37927</v>
      </c>
      <c r="C3083" s="5">
        <f t="shared" si="82"/>
        <v>2003</v>
      </c>
      <c r="D3083" s="5">
        <f t="shared" si="83"/>
        <v>11</v>
      </c>
      <c r="E3083" s="4" t="s">
        <v>38</v>
      </c>
      <c r="F3083" s="9">
        <v>400</v>
      </c>
    </row>
    <row r="3084" spans="1:6" x14ac:dyDescent="0.25">
      <c r="A3084" s="8" t="s">
        <v>16</v>
      </c>
      <c r="B3084" s="10">
        <v>37927</v>
      </c>
      <c r="C3084" s="5">
        <f t="shared" si="82"/>
        <v>2003</v>
      </c>
      <c r="D3084" s="5">
        <f t="shared" si="83"/>
        <v>11</v>
      </c>
      <c r="E3084" s="4" t="s">
        <v>4</v>
      </c>
      <c r="F3084" s="9">
        <v>0</v>
      </c>
    </row>
    <row r="3085" spans="1:6" x14ac:dyDescent="0.25">
      <c r="A3085" s="8" t="s">
        <v>16</v>
      </c>
      <c r="B3085" s="10">
        <v>37927</v>
      </c>
      <c r="C3085" s="5">
        <f t="shared" si="82"/>
        <v>2003</v>
      </c>
      <c r="D3085" s="5">
        <f t="shared" si="83"/>
        <v>11</v>
      </c>
      <c r="E3085" s="4" t="s">
        <v>37</v>
      </c>
      <c r="F3085" s="9">
        <v>25</v>
      </c>
    </row>
    <row r="3086" spans="1:6" x14ac:dyDescent="0.25">
      <c r="A3086" t="s">
        <v>13</v>
      </c>
      <c r="B3086" s="10">
        <v>37930</v>
      </c>
      <c r="C3086" s="5">
        <f t="shared" si="82"/>
        <v>2003</v>
      </c>
      <c r="D3086" s="5">
        <f t="shared" si="83"/>
        <v>11</v>
      </c>
      <c r="E3086" s="4" t="s">
        <v>38</v>
      </c>
      <c r="F3086" s="9">
        <v>10100</v>
      </c>
    </row>
    <row r="3087" spans="1:6" x14ac:dyDescent="0.25">
      <c r="A3087" t="s">
        <v>13</v>
      </c>
      <c r="B3087" s="10">
        <v>37930</v>
      </c>
      <c r="C3087" s="5">
        <f t="shared" si="82"/>
        <v>2003</v>
      </c>
      <c r="D3087" s="5">
        <f t="shared" si="83"/>
        <v>11</v>
      </c>
      <c r="E3087" s="4" t="s">
        <v>4</v>
      </c>
      <c r="F3087" s="9">
        <v>5665</v>
      </c>
    </row>
    <row r="3088" spans="1:6" x14ac:dyDescent="0.25">
      <c r="A3088" t="s">
        <v>13</v>
      </c>
      <c r="B3088" s="10">
        <v>37930</v>
      </c>
      <c r="C3088" s="5">
        <f t="shared" si="82"/>
        <v>2003</v>
      </c>
      <c r="D3088" s="5">
        <f t="shared" si="83"/>
        <v>11</v>
      </c>
      <c r="E3088" s="4" t="s">
        <v>37</v>
      </c>
      <c r="F3088" s="9">
        <v>21161</v>
      </c>
    </row>
    <row r="3089" spans="1:6" x14ac:dyDescent="0.25">
      <c r="A3089" t="s">
        <v>11</v>
      </c>
      <c r="B3089" s="10">
        <v>37936</v>
      </c>
      <c r="C3089" s="5">
        <f t="shared" si="82"/>
        <v>2003</v>
      </c>
      <c r="D3089" s="5">
        <f t="shared" si="83"/>
        <v>11</v>
      </c>
      <c r="E3089" s="4" t="s">
        <v>38</v>
      </c>
      <c r="F3089" s="9">
        <v>9000</v>
      </c>
    </row>
    <row r="3090" spans="1:6" x14ac:dyDescent="0.25">
      <c r="A3090" t="s">
        <v>11</v>
      </c>
      <c r="B3090" s="10">
        <v>37936</v>
      </c>
      <c r="C3090" s="5">
        <f t="shared" si="82"/>
        <v>2003</v>
      </c>
      <c r="D3090" s="5">
        <f t="shared" si="83"/>
        <v>11</v>
      </c>
      <c r="E3090" s="4" t="s">
        <v>4</v>
      </c>
      <c r="F3090" s="9">
        <v>0</v>
      </c>
    </row>
    <row r="3091" spans="1:6" x14ac:dyDescent="0.25">
      <c r="A3091" t="s">
        <v>11</v>
      </c>
      <c r="B3091" s="10">
        <v>37936</v>
      </c>
      <c r="C3091" s="5">
        <f t="shared" si="82"/>
        <v>2003</v>
      </c>
      <c r="D3091" s="5">
        <f t="shared" si="83"/>
        <v>11</v>
      </c>
      <c r="E3091" s="4" t="s">
        <v>37</v>
      </c>
      <c r="F3091" s="9">
        <v>47000</v>
      </c>
    </row>
    <row r="3092" spans="1:6" x14ac:dyDescent="0.25">
      <c r="A3092" s="8" t="s">
        <v>17</v>
      </c>
      <c r="B3092" s="10">
        <v>38083</v>
      </c>
      <c r="C3092" s="5">
        <f t="shared" si="82"/>
        <v>2004</v>
      </c>
      <c r="D3092" s="5">
        <f t="shared" si="83"/>
        <v>4</v>
      </c>
      <c r="E3092" s="4" t="s">
        <v>38</v>
      </c>
      <c r="F3092" s="9">
        <v>900</v>
      </c>
    </row>
    <row r="3093" spans="1:6" x14ac:dyDescent="0.25">
      <c r="A3093" s="8" t="s">
        <v>17</v>
      </c>
      <c r="B3093" s="10">
        <v>38083</v>
      </c>
      <c r="C3093" s="5">
        <f t="shared" si="82"/>
        <v>2004</v>
      </c>
      <c r="D3093" s="5">
        <f t="shared" si="83"/>
        <v>4</v>
      </c>
      <c r="E3093" s="4" t="s">
        <v>4</v>
      </c>
      <c r="F3093" s="9">
        <v>0</v>
      </c>
    </row>
    <row r="3094" spans="1:6" x14ac:dyDescent="0.25">
      <c r="A3094" s="8" t="s">
        <v>17</v>
      </c>
      <c r="B3094" s="10">
        <v>38083</v>
      </c>
      <c r="C3094" s="5">
        <f t="shared" si="82"/>
        <v>2004</v>
      </c>
      <c r="D3094" s="5">
        <f t="shared" si="83"/>
        <v>4</v>
      </c>
      <c r="E3094" s="4" t="s">
        <v>37</v>
      </c>
      <c r="F3094" s="9">
        <v>350</v>
      </c>
    </row>
    <row r="3095" spans="1:6" x14ac:dyDescent="0.25">
      <c r="A3095" s="8" t="s">
        <v>8</v>
      </c>
      <c r="B3095" s="10">
        <v>38084</v>
      </c>
      <c r="C3095" s="5">
        <f t="shared" si="82"/>
        <v>2004</v>
      </c>
      <c r="D3095" s="5">
        <f t="shared" si="83"/>
        <v>4</v>
      </c>
      <c r="E3095" s="4" t="s">
        <v>38</v>
      </c>
      <c r="F3095" s="9">
        <v>54360</v>
      </c>
    </row>
    <row r="3096" spans="1:6" x14ac:dyDescent="0.25">
      <c r="A3096" s="8" t="s">
        <v>8</v>
      </c>
      <c r="B3096" s="10">
        <v>38084</v>
      </c>
      <c r="C3096" s="5">
        <f t="shared" si="82"/>
        <v>2004</v>
      </c>
      <c r="D3096" s="5">
        <f t="shared" si="83"/>
        <v>4</v>
      </c>
      <c r="E3096" s="4" t="s">
        <v>4</v>
      </c>
      <c r="F3096" s="9">
        <v>0</v>
      </c>
    </row>
    <row r="3097" spans="1:6" x14ac:dyDescent="0.25">
      <c r="A3097" s="8" t="s">
        <v>8</v>
      </c>
      <c r="B3097" s="10">
        <v>38084</v>
      </c>
      <c r="C3097" s="5">
        <f t="shared" si="82"/>
        <v>2004</v>
      </c>
      <c r="D3097" s="5">
        <f t="shared" si="83"/>
        <v>4</v>
      </c>
      <c r="E3097" s="4" t="s">
        <v>37</v>
      </c>
      <c r="F3097" s="9">
        <v>4850</v>
      </c>
    </row>
    <row r="3098" spans="1:6" x14ac:dyDescent="0.25">
      <c r="A3098" s="8" t="s">
        <v>20</v>
      </c>
      <c r="B3098" s="10">
        <v>38103</v>
      </c>
      <c r="C3098" s="5">
        <f t="shared" si="82"/>
        <v>2004</v>
      </c>
      <c r="D3098" s="5">
        <f t="shared" si="83"/>
        <v>4</v>
      </c>
      <c r="E3098" s="4" t="s">
        <v>38</v>
      </c>
      <c r="F3098" s="9">
        <v>4200</v>
      </c>
    </row>
    <row r="3099" spans="1:6" x14ac:dyDescent="0.25">
      <c r="A3099" s="8" t="s">
        <v>20</v>
      </c>
      <c r="B3099" s="10">
        <v>38103</v>
      </c>
      <c r="C3099" s="5">
        <f t="shared" si="82"/>
        <v>2004</v>
      </c>
      <c r="D3099" s="5">
        <f t="shared" si="83"/>
        <v>4</v>
      </c>
      <c r="E3099" s="4" t="s">
        <v>4</v>
      </c>
      <c r="F3099" s="9">
        <v>2000</v>
      </c>
    </row>
    <row r="3100" spans="1:6" x14ac:dyDescent="0.25">
      <c r="A3100" s="8" t="s">
        <v>20</v>
      </c>
      <c r="B3100" s="10">
        <v>38103</v>
      </c>
      <c r="C3100" s="5">
        <f t="shared" si="82"/>
        <v>2004</v>
      </c>
      <c r="D3100" s="5">
        <f t="shared" si="83"/>
        <v>4</v>
      </c>
      <c r="E3100" s="4" t="s">
        <v>37</v>
      </c>
      <c r="F3100" s="9">
        <v>6100</v>
      </c>
    </row>
    <row r="3101" spans="1:6" x14ac:dyDescent="0.25">
      <c r="A3101" s="8" t="s">
        <v>16</v>
      </c>
      <c r="B3101" s="10">
        <v>38104</v>
      </c>
      <c r="C3101" s="5">
        <f t="shared" si="82"/>
        <v>2004</v>
      </c>
      <c r="D3101" s="5">
        <f t="shared" si="83"/>
        <v>4</v>
      </c>
      <c r="E3101" s="4" t="s">
        <v>38</v>
      </c>
      <c r="F3101" s="9">
        <v>6500</v>
      </c>
    </row>
    <row r="3102" spans="1:6" x14ac:dyDescent="0.25">
      <c r="A3102" s="8" t="s">
        <v>16</v>
      </c>
      <c r="B3102" s="10">
        <v>38104</v>
      </c>
      <c r="C3102" s="5">
        <f t="shared" si="82"/>
        <v>2004</v>
      </c>
      <c r="D3102" s="5">
        <f t="shared" si="83"/>
        <v>4</v>
      </c>
      <c r="E3102" s="4" t="s">
        <v>4</v>
      </c>
      <c r="F3102" s="9">
        <v>0</v>
      </c>
    </row>
    <row r="3103" spans="1:6" x14ac:dyDescent="0.25">
      <c r="A3103" s="8" t="s">
        <v>16</v>
      </c>
      <c r="B3103" s="10">
        <v>38104</v>
      </c>
      <c r="C3103" s="5">
        <f t="shared" si="82"/>
        <v>2004</v>
      </c>
      <c r="D3103" s="5">
        <f t="shared" si="83"/>
        <v>4</v>
      </c>
      <c r="E3103" s="4" t="s">
        <v>37</v>
      </c>
      <c r="F3103" s="9">
        <v>700</v>
      </c>
    </row>
    <row r="3104" spans="1:6" x14ac:dyDescent="0.25">
      <c r="A3104" s="8" t="s">
        <v>16</v>
      </c>
      <c r="B3104" s="10">
        <v>38105</v>
      </c>
      <c r="C3104" s="5">
        <f t="shared" si="82"/>
        <v>2004</v>
      </c>
      <c r="D3104" s="5">
        <f t="shared" si="83"/>
        <v>4</v>
      </c>
      <c r="E3104" s="4" t="s">
        <v>38</v>
      </c>
      <c r="F3104" s="9">
        <v>4850</v>
      </c>
    </row>
    <row r="3105" spans="1:6" x14ac:dyDescent="0.25">
      <c r="A3105" s="8" t="s">
        <v>16</v>
      </c>
      <c r="B3105" s="10">
        <v>38105</v>
      </c>
      <c r="C3105" s="5">
        <f t="shared" si="82"/>
        <v>2004</v>
      </c>
      <c r="D3105" s="5">
        <f t="shared" si="83"/>
        <v>4</v>
      </c>
      <c r="E3105" s="4" t="s">
        <v>4</v>
      </c>
      <c r="F3105" s="9">
        <v>0</v>
      </c>
    </row>
    <row r="3106" spans="1:6" x14ac:dyDescent="0.25">
      <c r="A3106" s="8" t="s">
        <v>16</v>
      </c>
      <c r="B3106" s="10">
        <v>38105</v>
      </c>
      <c r="C3106" s="5">
        <f t="shared" si="82"/>
        <v>2004</v>
      </c>
      <c r="D3106" s="5">
        <f t="shared" si="83"/>
        <v>4</v>
      </c>
      <c r="E3106" s="4" t="s">
        <v>37</v>
      </c>
      <c r="F3106" s="9">
        <v>500</v>
      </c>
    </row>
    <row r="3107" spans="1:6" x14ac:dyDescent="0.25">
      <c r="A3107" s="8" t="s">
        <v>18</v>
      </c>
      <c r="B3107" s="10">
        <v>38110</v>
      </c>
      <c r="C3107" s="5">
        <f t="shared" si="82"/>
        <v>2004</v>
      </c>
      <c r="D3107" s="5">
        <f t="shared" si="83"/>
        <v>5</v>
      </c>
      <c r="E3107" s="4" t="s">
        <v>38</v>
      </c>
      <c r="F3107" s="9">
        <v>200</v>
      </c>
    </row>
    <row r="3108" spans="1:6" x14ac:dyDescent="0.25">
      <c r="A3108" s="8" t="s">
        <v>18</v>
      </c>
      <c r="B3108" s="10">
        <v>38110</v>
      </c>
      <c r="C3108" s="5">
        <f t="shared" si="82"/>
        <v>2004</v>
      </c>
      <c r="D3108" s="5">
        <f t="shared" si="83"/>
        <v>5</v>
      </c>
      <c r="E3108" s="4" t="s">
        <v>4</v>
      </c>
      <c r="F3108" s="9">
        <v>7500</v>
      </c>
    </row>
    <row r="3109" spans="1:6" x14ac:dyDescent="0.25">
      <c r="A3109" s="8" t="s">
        <v>18</v>
      </c>
      <c r="B3109" s="10">
        <v>38110</v>
      </c>
      <c r="C3109" s="5">
        <f t="shared" si="82"/>
        <v>2004</v>
      </c>
      <c r="D3109" s="5">
        <f t="shared" si="83"/>
        <v>5</v>
      </c>
      <c r="E3109" s="4" t="s">
        <v>37</v>
      </c>
      <c r="F3109" s="9">
        <v>100</v>
      </c>
    </row>
    <row r="3110" spans="1:6" x14ac:dyDescent="0.25">
      <c r="A3110" s="8" t="s">
        <v>20</v>
      </c>
      <c r="B3110" s="10">
        <v>38111</v>
      </c>
      <c r="C3110" s="5">
        <f t="shared" si="82"/>
        <v>2004</v>
      </c>
      <c r="D3110" s="5">
        <f t="shared" si="83"/>
        <v>5</v>
      </c>
      <c r="E3110" s="4" t="s">
        <v>38</v>
      </c>
      <c r="F3110" s="9">
        <v>1200</v>
      </c>
    </row>
    <row r="3111" spans="1:6" x14ac:dyDescent="0.25">
      <c r="A3111" s="8" t="s">
        <v>20</v>
      </c>
      <c r="B3111" s="10">
        <v>38111</v>
      </c>
      <c r="C3111" s="5">
        <f t="shared" si="82"/>
        <v>2004</v>
      </c>
      <c r="D3111" s="5">
        <f t="shared" si="83"/>
        <v>5</v>
      </c>
      <c r="E3111" s="4" t="s">
        <v>4</v>
      </c>
      <c r="F3111" s="9">
        <v>5500</v>
      </c>
    </row>
    <row r="3112" spans="1:6" x14ac:dyDescent="0.25">
      <c r="A3112" s="8" t="s">
        <v>20</v>
      </c>
      <c r="B3112" s="10">
        <v>38111</v>
      </c>
      <c r="C3112" s="5">
        <f t="shared" si="82"/>
        <v>2004</v>
      </c>
      <c r="D3112" s="5">
        <f t="shared" si="83"/>
        <v>5</v>
      </c>
      <c r="E3112" s="4" t="s">
        <v>37</v>
      </c>
      <c r="F3112" s="9">
        <v>800</v>
      </c>
    </row>
    <row r="3113" spans="1:6" x14ac:dyDescent="0.25">
      <c r="A3113" s="8" t="s">
        <v>20</v>
      </c>
      <c r="B3113" s="10">
        <v>38112</v>
      </c>
      <c r="C3113" s="5">
        <f t="shared" si="82"/>
        <v>2004</v>
      </c>
      <c r="D3113" s="5">
        <f t="shared" si="83"/>
        <v>5</v>
      </c>
      <c r="E3113" s="4" t="s">
        <v>38</v>
      </c>
      <c r="F3113" s="9">
        <v>9200</v>
      </c>
    </row>
    <row r="3114" spans="1:6" x14ac:dyDescent="0.25">
      <c r="A3114" s="8" t="s">
        <v>20</v>
      </c>
      <c r="B3114" s="10">
        <v>38112</v>
      </c>
      <c r="C3114" s="5">
        <f t="shared" si="82"/>
        <v>2004</v>
      </c>
      <c r="D3114" s="5">
        <f t="shared" si="83"/>
        <v>5</v>
      </c>
      <c r="E3114" s="4" t="s">
        <v>4</v>
      </c>
      <c r="F3114" s="9">
        <v>1200</v>
      </c>
    </row>
    <row r="3115" spans="1:6" x14ac:dyDescent="0.25">
      <c r="A3115" s="8" t="s">
        <v>20</v>
      </c>
      <c r="B3115" s="10">
        <v>38112</v>
      </c>
      <c r="C3115" s="5">
        <f t="shared" si="82"/>
        <v>2004</v>
      </c>
      <c r="D3115" s="5">
        <f t="shared" si="83"/>
        <v>5</v>
      </c>
      <c r="E3115" s="4" t="s">
        <v>37</v>
      </c>
      <c r="F3115" s="9">
        <v>9600</v>
      </c>
    </row>
    <row r="3116" spans="1:6" x14ac:dyDescent="0.25">
      <c r="A3116" s="8" t="s">
        <v>16</v>
      </c>
      <c r="B3116" s="10">
        <v>38113</v>
      </c>
      <c r="C3116" s="5">
        <f t="shared" si="82"/>
        <v>2004</v>
      </c>
      <c r="D3116" s="5">
        <f t="shared" si="83"/>
        <v>5</v>
      </c>
      <c r="E3116" s="4" t="s">
        <v>38</v>
      </c>
      <c r="F3116" s="9">
        <v>1500</v>
      </c>
    </row>
    <row r="3117" spans="1:6" x14ac:dyDescent="0.25">
      <c r="A3117" s="8" t="s">
        <v>16</v>
      </c>
      <c r="B3117" s="10">
        <v>38113</v>
      </c>
      <c r="C3117" s="5">
        <f t="shared" si="82"/>
        <v>2004</v>
      </c>
      <c r="D3117" s="5">
        <f t="shared" si="83"/>
        <v>5</v>
      </c>
      <c r="E3117" s="4" t="s">
        <v>4</v>
      </c>
      <c r="F3117" s="9">
        <v>0</v>
      </c>
    </row>
    <row r="3118" spans="1:6" x14ac:dyDescent="0.25">
      <c r="A3118" s="8" t="s">
        <v>16</v>
      </c>
      <c r="B3118" s="10">
        <v>38113</v>
      </c>
      <c r="C3118" s="5">
        <f t="shared" si="82"/>
        <v>2004</v>
      </c>
      <c r="D3118" s="5">
        <f t="shared" si="83"/>
        <v>5</v>
      </c>
      <c r="E3118" s="4" t="s">
        <v>37</v>
      </c>
      <c r="F3118" s="9">
        <v>300</v>
      </c>
    </row>
    <row r="3119" spans="1:6" x14ac:dyDescent="0.25">
      <c r="A3119" s="8" t="s">
        <v>20</v>
      </c>
      <c r="B3119" s="10">
        <v>38117</v>
      </c>
      <c r="C3119" s="5">
        <f t="shared" si="82"/>
        <v>2004</v>
      </c>
      <c r="D3119" s="5">
        <f t="shared" si="83"/>
        <v>5</v>
      </c>
      <c r="E3119" s="4" t="s">
        <v>38</v>
      </c>
      <c r="F3119" s="9">
        <v>1800</v>
      </c>
    </row>
    <row r="3120" spans="1:6" x14ac:dyDescent="0.25">
      <c r="A3120" s="8" t="s">
        <v>20</v>
      </c>
      <c r="B3120" s="10">
        <v>38117</v>
      </c>
      <c r="C3120" s="5">
        <f t="shared" si="82"/>
        <v>2004</v>
      </c>
      <c r="D3120" s="5">
        <f t="shared" si="83"/>
        <v>5</v>
      </c>
      <c r="E3120" s="4" t="s">
        <v>4</v>
      </c>
      <c r="F3120" s="9">
        <v>4200</v>
      </c>
    </row>
    <row r="3121" spans="1:6" x14ac:dyDescent="0.25">
      <c r="A3121" s="8" t="s">
        <v>20</v>
      </c>
      <c r="B3121" s="10">
        <v>38117</v>
      </c>
      <c r="C3121" s="5">
        <f t="shared" si="82"/>
        <v>2004</v>
      </c>
      <c r="D3121" s="5">
        <f t="shared" si="83"/>
        <v>5</v>
      </c>
      <c r="E3121" s="4" t="s">
        <v>37</v>
      </c>
      <c r="F3121" s="9">
        <v>6000</v>
      </c>
    </row>
    <row r="3122" spans="1:6" x14ac:dyDescent="0.25">
      <c r="A3122" s="8" t="s">
        <v>20</v>
      </c>
      <c r="B3122" s="10">
        <v>38118</v>
      </c>
      <c r="C3122" s="5">
        <f t="shared" si="82"/>
        <v>2004</v>
      </c>
      <c r="D3122" s="5">
        <f t="shared" si="83"/>
        <v>5</v>
      </c>
      <c r="E3122" s="4" t="s">
        <v>38</v>
      </c>
      <c r="F3122" s="9">
        <v>7600</v>
      </c>
    </row>
    <row r="3123" spans="1:6" x14ac:dyDescent="0.25">
      <c r="A3123" s="8" t="s">
        <v>20</v>
      </c>
      <c r="B3123" s="10">
        <v>38118</v>
      </c>
      <c r="C3123" s="5">
        <f t="shared" si="82"/>
        <v>2004</v>
      </c>
      <c r="D3123" s="5">
        <f t="shared" si="83"/>
        <v>5</v>
      </c>
      <c r="E3123" s="4" t="s">
        <v>4</v>
      </c>
      <c r="F3123" s="9">
        <v>9500</v>
      </c>
    </row>
    <row r="3124" spans="1:6" x14ac:dyDescent="0.25">
      <c r="A3124" s="8" t="s">
        <v>20</v>
      </c>
      <c r="B3124" s="10">
        <v>38118</v>
      </c>
      <c r="C3124" s="5">
        <f t="shared" si="82"/>
        <v>2004</v>
      </c>
      <c r="D3124" s="5">
        <f t="shared" si="83"/>
        <v>5</v>
      </c>
      <c r="E3124" s="4" t="s">
        <v>37</v>
      </c>
      <c r="F3124" s="9">
        <v>2400</v>
      </c>
    </row>
    <row r="3125" spans="1:6" x14ac:dyDescent="0.25">
      <c r="A3125" s="8" t="s">
        <v>14</v>
      </c>
      <c r="B3125" s="10">
        <v>38119</v>
      </c>
      <c r="C3125" s="5">
        <f t="shared" si="82"/>
        <v>2004</v>
      </c>
      <c r="D3125" s="5">
        <f t="shared" si="83"/>
        <v>5</v>
      </c>
      <c r="E3125" s="4" t="s">
        <v>38</v>
      </c>
      <c r="F3125" s="9">
        <v>11500</v>
      </c>
    </row>
    <row r="3126" spans="1:6" x14ac:dyDescent="0.25">
      <c r="A3126" s="8" t="s">
        <v>14</v>
      </c>
      <c r="B3126" s="10">
        <v>38119</v>
      </c>
      <c r="C3126" s="5">
        <f t="shared" si="82"/>
        <v>2004</v>
      </c>
      <c r="D3126" s="5">
        <f t="shared" si="83"/>
        <v>5</v>
      </c>
      <c r="E3126" s="4" t="s">
        <v>4</v>
      </c>
      <c r="F3126" s="9">
        <v>0</v>
      </c>
    </row>
    <row r="3127" spans="1:6" x14ac:dyDescent="0.25">
      <c r="A3127" s="8" t="s">
        <v>14</v>
      </c>
      <c r="B3127" s="10">
        <v>38119</v>
      </c>
      <c r="C3127" s="5">
        <f t="shared" si="82"/>
        <v>2004</v>
      </c>
      <c r="D3127" s="5">
        <f t="shared" si="83"/>
        <v>5</v>
      </c>
      <c r="E3127" s="4" t="s">
        <v>37</v>
      </c>
      <c r="F3127" s="9">
        <v>28750</v>
      </c>
    </row>
    <row r="3128" spans="1:6" x14ac:dyDescent="0.25">
      <c r="A3128" s="8" t="s">
        <v>19</v>
      </c>
      <c r="B3128" s="10">
        <v>38121</v>
      </c>
      <c r="C3128" s="5">
        <f t="shared" si="82"/>
        <v>2004</v>
      </c>
      <c r="D3128" s="5">
        <f t="shared" si="83"/>
        <v>5</v>
      </c>
      <c r="E3128" s="4" t="s">
        <v>38</v>
      </c>
      <c r="F3128" s="9">
        <v>4300</v>
      </c>
    </row>
    <row r="3129" spans="1:6" x14ac:dyDescent="0.25">
      <c r="A3129" s="8" t="s">
        <v>19</v>
      </c>
      <c r="B3129" s="10">
        <v>38121</v>
      </c>
      <c r="C3129" s="5">
        <f t="shared" si="82"/>
        <v>2004</v>
      </c>
      <c r="D3129" s="5">
        <f t="shared" si="83"/>
        <v>5</v>
      </c>
      <c r="E3129" s="4" t="s">
        <v>4</v>
      </c>
      <c r="F3129" s="9">
        <v>600</v>
      </c>
    </row>
    <row r="3130" spans="1:6" x14ac:dyDescent="0.25">
      <c r="A3130" s="8" t="s">
        <v>19</v>
      </c>
      <c r="B3130" s="10">
        <v>38121</v>
      </c>
      <c r="C3130" s="5">
        <f t="shared" si="82"/>
        <v>2004</v>
      </c>
      <c r="D3130" s="5">
        <f t="shared" si="83"/>
        <v>5</v>
      </c>
      <c r="E3130" s="4" t="s">
        <v>37</v>
      </c>
      <c r="F3130" s="9">
        <v>6100</v>
      </c>
    </row>
    <row r="3131" spans="1:6" x14ac:dyDescent="0.25">
      <c r="A3131" s="8" t="s">
        <v>8</v>
      </c>
      <c r="B3131" s="10">
        <v>38125</v>
      </c>
      <c r="C3131" s="5">
        <f t="shared" si="82"/>
        <v>2004</v>
      </c>
      <c r="D3131" s="5">
        <f t="shared" si="83"/>
        <v>5</v>
      </c>
      <c r="E3131" s="4" t="s">
        <v>38</v>
      </c>
      <c r="F3131" s="9">
        <v>1400</v>
      </c>
    </row>
    <row r="3132" spans="1:6" x14ac:dyDescent="0.25">
      <c r="A3132" s="8" t="s">
        <v>31</v>
      </c>
      <c r="B3132" s="10">
        <v>38125</v>
      </c>
      <c r="C3132" s="5">
        <f t="shared" si="82"/>
        <v>2004</v>
      </c>
      <c r="D3132" s="5">
        <f t="shared" si="83"/>
        <v>5</v>
      </c>
      <c r="E3132" s="4" t="s">
        <v>38</v>
      </c>
      <c r="F3132" s="9">
        <f>2900+4400</f>
        <v>7300</v>
      </c>
    </row>
    <row r="3133" spans="1:6" x14ac:dyDescent="0.25">
      <c r="A3133" s="8" t="s">
        <v>8</v>
      </c>
      <c r="B3133" s="10">
        <v>38125</v>
      </c>
      <c r="C3133" s="5">
        <f t="shared" si="82"/>
        <v>2004</v>
      </c>
      <c r="D3133" s="5">
        <f t="shared" si="83"/>
        <v>5</v>
      </c>
      <c r="E3133" s="4" t="s">
        <v>4</v>
      </c>
      <c r="F3133" s="9">
        <v>0</v>
      </c>
    </row>
    <row r="3134" spans="1:6" x14ac:dyDescent="0.25">
      <c r="A3134" s="8" t="s">
        <v>31</v>
      </c>
      <c r="B3134" s="10">
        <v>38125</v>
      </c>
      <c r="C3134" s="5">
        <f t="shared" si="82"/>
        <v>2004</v>
      </c>
      <c r="D3134" s="5">
        <f t="shared" si="83"/>
        <v>5</v>
      </c>
      <c r="E3134" s="4" t="s">
        <v>4</v>
      </c>
      <c r="F3134" s="9">
        <v>0</v>
      </c>
    </row>
    <row r="3135" spans="1:6" x14ac:dyDescent="0.25">
      <c r="A3135" s="8" t="s">
        <v>8</v>
      </c>
      <c r="B3135" s="10">
        <v>38125</v>
      </c>
      <c r="C3135" s="5">
        <f t="shared" si="82"/>
        <v>2004</v>
      </c>
      <c r="D3135" s="5">
        <f t="shared" si="83"/>
        <v>5</v>
      </c>
      <c r="E3135" s="4" t="s">
        <v>37</v>
      </c>
      <c r="F3135" s="9">
        <v>4290</v>
      </c>
    </row>
    <row r="3136" spans="1:6" x14ac:dyDescent="0.25">
      <c r="A3136" s="8" t="s">
        <v>31</v>
      </c>
      <c r="B3136" s="10">
        <v>38125</v>
      </c>
      <c r="C3136" s="5">
        <f t="shared" si="82"/>
        <v>2004</v>
      </c>
      <c r="D3136" s="5">
        <f t="shared" si="83"/>
        <v>5</v>
      </c>
      <c r="E3136" s="4" t="s">
        <v>37</v>
      </c>
      <c r="F3136" s="9">
        <v>12100</v>
      </c>
    </row>
    <row r="3137" spans="1:6" x14ac:dyDescent="0.25">
      <c r="A3137" s="8" t="s">
        <v>8</v>
      </c>
      <c r="B3137" s="10">
        <v>38126</v>
      </c>
      <c r="C3137" s="5">
        <f t="shared" si="82"/>
        <v>2004</v>
      </c>
      <c r="D3137" s="5">
        <f t="shared" si="83"/>
        <v>5</v>
      </c>
      <c r="E3137" s="4" t="s">
        <v>38</v>
      </c>
      <c r="F3137" s="9">
        <v>100</v>
      </c>
    </row>
    <row r="3138" spans="1:6" x14ac:dyDescent="0.25">
      <c r="A3138" s="8" t="s">
        <v>8</v>
      </c>
      <c r="B3138" s="10">
        <v>38126</v>
      </c>
      <c r="C3138" s="5">
        <f t="shared" si="82"/>
        <v>2004</v>
      </c>
      <c r="D3138" s="5">
        <f t="shared" si="83"/>
        <v>5</v>
      </c>
      <c r="E3138" s="4" t="s">
        <v>4</v>
      </c>
      <c r="F3138" s="9">
        <v>0</v>
      </c>
    </row>
    <row r="3139" spans="1:6" x14ac:dyDescent="0.25">
      <c r="A3139" s="8" t="s">
        <v>8</v>
      </c>
      <c r="B3139" s="10">
        <v>38126</v>
      </c>
      <c r="C3139" s="5">
        <f t="shared" ref="C3139:C3202" si="84">YEAR(B3139)</f>
        <v>2004</v>
      </c>
      <c r="D3139" s="5">
        <f t="shared" ref="D3139:D3202" si="85">MONTH(B3139)</f>
        <v>5</v>
      </c>
      <c r="E3139" s="4" t="s">
        <v>37</v>
      </c>
      <c r="F3139" s="9">
        <v>10700</v>
      </c>
    </row>
    <row r="3140" spans="1:6" x14ac:dyDescent="0.25">
      <c r="A3140" s="8" t="s">
        <v>8</v>
      </c>
      <c r="B3140" s="10">
        <v>38252</v>
      </c>
      <c r="C3140" s="5">
        <f t="shared" si="84"/>
        <v>2004</v>
      </c>
      <c r="D3140" s="5">
        <f t="shared" si="85"/>
        <v>9</v>
      </c>
      <c r="E3140" s="4" t="s">
        <v>38</v>
      </c>
      <c r="F3140" s="9">
        <v>2217</v>
      </c>
    </row>
    <row r="3141" spans="1:6" x14ac:dyDescent="0.25">
      <c r="A3141" s="8" t="s">
        <v>8</v>
      </c>
      <c r="B3141" s="10">
        <v>38252</v>
      </c>
      <c r="C3141" s="5">
        <f t="shared" si="84"/>
        <v>2004</v>
      </c>
      <c r="D3141" s="5">
        <f t="shared" si="85"/>
        <v>9</v>
      </c>
      <c r="E3141" s="4" t="s">
        <v>4</v>
      </c>
      <c r="F3141" s="9">
        <v>0</v>
      </c>
    </row>
    <row r="3142" spans="1:6" x14ac:dyDescent="0.25">
      <c r="A3142" s="8" t="s">
        <v>8</v>
      </c>
      <c r="B3142" s="10">
        <v>38252</v>
      </c>
      <c r="C3142" s="5">
        <f t="shared" si="84"/>
        <v>2004</v>
      </c>
      <c r="D3142" s="5">
        <f t="shared" si="85"/>
        <v>9</v>
      </c>
      <c r="E3142" s="4" t="s">
        <v>37</v>
      </c>
      <c r="F3142" s="9">
        <v>3017</v>
      </c>
    </row>
    <row r="3143" spans="1:6" x14ac:dyDescent="0.25">
      <c r="A3143" s="8" t="s">
        <v>15</v>
      </c>
      <c r="B3143" s="10">
        <v>38265</v>
      </c>
      <c r="C3143" s="5">
        <f t="shared" si="84"/>
        <v>2004</v>
      </c>
      <c r="D3143" s="5">
        <f t="shared" si="85"/>
        <v>10</v>
      </c>
      <c r="E3143" s="4" t="s">
        <v>38</v>
      </c>
      <c r="F3143" s="9">
        <v>1450</v>
      </c>
    </row>
    <row r="3144" spans="1:6" x14ac:dyDescent="0.25">
      <c r="A3144" s="8" t="s">
        <v>15</v>
      </c>
      <c r="B3144" s="10">
        <v>38265</v>
      </c>
      <c r="C3144" s="5">
        <f t="shared" si="84"/>
        <v>2004</v>
      </c>
      <c r="D3144" s="5">
        <f t="shared" si="85"/>
        <v>10</v>
      </c>
      <c r="E3144" s="4" t="s">
        <v>4</v>
      </c>
      <c r="F3144" s="9">
        <v>0</v>
      </c>
    </row>
    <row r="3145" spans="1:6" x14ac:dyDescent="0.25">
      <c r="A3145" s="8" t="s">
        <v>15</v>
      </c>
      <c r="B3145" s="10">
        <v>38265</v>
      </c>
      <c r="C3145" s="5">
        <f t="shared" si="84"/>
        <v>2004</v>
      </c>
      <c r="D3145" s="5">
        <f t="shared" si="85"/>
        <v>10</v>
      </c>
      <c r="E3145" s="4" t="s">
        <v>37</v>
      </c>
      <c r="F3145" s="9">
        <v>50</v>
      </c>
    </row>
    <row r="3146" spans="1:6" x14ac:dyDescent="0.25">
      <c r="A3146" s="8" t="s">
        <v>15</v>
      </c>
      <c r="B3146" s="10">
        <v>38266</v>
      </c>
      <c r="C3146" s="5">
        <f t="shared" si="84"/>
        <v>2004</v>
      </c>
      <c r="D3146" s="5">
        <f t="shared" si="85"/>
        <v>10</v>
      </c>
      <c r="E3146" s="4" t="s">
        <v>38</v>
      </c>
      <c r="F3146" s="9">
        <v>1629</v>
      </c>
    </row>
    <row r="3147" spans="1:6" x14ac:dyDescent="0.25">
      <c r="A3147" s="8" t="s">
        <v>15</v>
      </c>
      <c r="B3147" s="10">
        <v>38266</v>
      </c>
      <c r="C3147" s="5">
        <f t="shared" si="84"/>
        <v>2004</v>
      </c>
      <c r="D3147" s="5">
        <f t="shared" si="85"/>
        <v>10</v>
      </c>
      <c r="E3147" s="4" t="s">
        <v>4</v>
      </c>
      <c r="F3147" s="9">
        <v>0</v>
      </c>
    </row>
    <row r="3148" spans="1:6" x14ac:dyDescent="0.25">
      <c r="A3148" s="8" t="s">
        <v>15</v>
      </c>
      <c r="B3148" s="10">
        <v>38266</v>
      </c>
      <c r="C3148" s="5">
        <f t="shared" si="84"/>
        <v>2004</v>
      </c>
      <c r="D3148" s="5">
        <f t="shared" si="85"/>
        <v>10</v>
      </c>
      <c r="E3148" s="4" t="s">
        <v>37</v>
      </c>
      <c r="F3148" s="9">
        <v>260</v>
      </c>
    </row>
    <row r="3149" spans="1:6" x14ac:dyDescent="0.25">
      <c r="A3149" t="s">
        <v>13</v>
      </c>
      <c r="B3149" s="10">
        <v>38267</v>
      </c>
      <c r="C3149" s="5">
        <f t="shared" si="84"/>
        <v>2004</v>
      </c>
      <c r="D3149" s="5">
        <f t="shared" si="85"/>
        <v>10</v>
      </c>
      <c r="E3149" s="4" t="s">
        <v>38</v>
      </c>
      <c r="F3149" s="9">
        <v>2010</v>
      </c>
    </row>
    <row r="3150" spans="1:6" x14ac:dyDescent="0.25">
      <c r="A3150" t="s">
        <v>13</v>
      </c>
      <c r="B3150" s="10">
        <v>38267</v>
      </c>
      <c r="C3150" s="5">
        <f t="shared" si="84"/>
        <v>2004</v>
      </c>
      <c r="D3150" s="5">
        <f t="shared" si="85"/>
        <v>10</v>
      </c>
      <c r="E3150" s="4" t="s">
        <v>4</v>
      </c>
      <c r="F3150" s="9">
        <v>670</v>
      </c>
    </row>
    <row r="3151" spans="1:6" x14ac:dyDescent="0.25">
      <c r="A3151" t="s">
        <v>13</v>
      </c>
      <c r="B3151" s="10">
        <v>38267</v>
      </c>
      <c r="C3151" s="5">
        <f t="shared" si="84"/>
        <v>2004</v>
      </c>
      <c r="D3151" s="5">
        <f t="shared" si="85"/>
        <v>10</v>
      </c>
      <c r="E3151" s="4" t="s">
        <v>37</v>
      </c>
      <c r="F3151" s="9">
        <v>778</v>
      </c>
    </row>
    <row r="3152" spans="1:6" x14ac:dyDescent="0.25">
      <c r="A3152" s="8" t="s">
        <v>17</v>
      </c>
      <c r="B3152" s="10">
        <v>38272</v>
      </c>
      <c r="C3152" s="5">
        <f t="shared" si="84"/>
        <v>2004</v>
      </c>
      <c r="D3152" s="5">
        <f t="shared" si="85"/>
        <v>10</v>
      </c>
      <c r="E3152" s="4" t="s">
        <v>38</v>
      </c>
      <c r="F3152" s="9">
        <v>4000</v>
      </c>
    </row>
    <row r="3153" spans="1:6" x14ac:dyDescent="0.25">
      <c r="A3153" s="8" t="s">
        <v>17</v>
      </c>
      <c r="B3153" s="10">
        <v>38272</v>
      </c>
      <c r="C3153" s="5">
        <f t="shared" si="84"/>
        <v>2004</v>
      </c>
      <c r="D3153" s="5">
        <f t="shared" si="85"/>
        <v>10</v>
      </c>
      <c r="E3153" s="4" t="s">
        <v>4</v>
      </c>
      <c r="F3153" s="9">
        <v>0</v>
      </c>
    </row>
    <row r="3154" spans="1:6" x14ac:dyDescent="0.25">
      <c r="A3154" s="8" t="s">
        <v>17</v>
      </c>
      <c r="B3154" s="10">
        <v>38272</v>
      </c>
      <c r="C3154" s="5">
        <f t="shared" si="84"/>
        <v>2004</v>
      </c>
      <c r="D3154" s="5">
        <f t="shared" si="85"/>
        <v>10</v>
      </c>
      <c r="E3154" s="4" t="s">
        <v>37</v>
      </c>
      <c r="F3154" s="9">
        <v>75</v>
      </c>
    </row>
    <row r="3155" spans="1:6" x14ac:dyDescent="0.25">
      <c r="A3155" s="8" t="s">
        <v>28</v>
      </c>
      <c r="B3155" s="10">
        <v>38278</v>
      </c>
      <c r="C3155" s="5">
        <f t="shared" si="84"/>
        <v>2004</v>
      </c>
      <c r="D3155" s="5">
        <f t="shared" si="85"/>
        <v>10</v>
      </c>
      <c r="E3155" s="4" t="s">
        <v>38</v>
      </c>
      <c r="F3155" s="9">
        <v>6100</v>
      </c>
    </row>
    <row r="3156" spans="1:6" x14ac:dyDescent="0.25">
      <c r="A3156" s="8" t="s">
        <v>28</v>
      </c>
      <c r="B3156" s="10">
        <v>38278</v>
      </c>
      <c r="C3156" s="5">
        <f t="shared" si="84"/>
        <v>2004</v>
      </c>
      <c r="D3156" s="5">
        <f t="shared" si="85"/>
        <v>10</v>
      </c>
      <c r="E3156" s="4" t="s">
        <v>4</v>
      </c>
      <c r="F3156" s="9">
        <v>0</v>
      </c>
    </row>
    <row r="3157" spans="1:6" x14ac:dyDescent="0.25">
      <c r="A3157" s="8" t="s">
        <v>28</v>
      </c>
      <c r="B3157" s="10">
        <v>38278</v>
      </c>
      <c r="C3157" s="5">
        <f t="shared" si="84"/>
        <v>2004</v>
      </c>
      <c r="D3157" s="5">
        <f t="shared" si="85"/>
        <v>10</v>
      </c>
      <c r="E3157" s="4" t="s">
        <v>37</v>
      </c>
      <c r="F3157" s="9">
        <v>10050</v>
      </c>
    </row>
    <row r="3158" spans="1:6" x14ac:dyDescent="0.25">
      <c r="A3158" s="8" t="s">
        <v>17</v>
      </c>
      <c r="B3158" s="10">
        <v>38279</v>
      </c>
      <c r="C3158" s="5">
        <f t="shared" si="84"/>
        <v>2004</v>
      </c>
      <c r="D3158" s="5">
        <f t="shared" si="85"/>
        <v>10</v>
      </c>
      <c r="E3158" s="4" t="s">
        <v>38</v>
      </c>
      <c r="F3158" s="9">
        <v>2700</v>
      </c>
    </row>
    <row r="3159" spans="1:6" x14ac:dyDescent="0.25">
      <c r="A3159" s="8" t="s">
        <v>28</v>
      </c>
      <c r="B3159" s="10">
        <v>38279</v>
      </c>
      <c r="C3159" s="5">
        <f t="shared" si="84"/>
        <v>2004</v>
      </c>
      <c r="D3159" s="5">
        <f t="shared" si="85"/>
        <v>10</v>
      </c>
      <c r="E3159" s="4" t="s">
        <v>38</v>
      </c>
      <c r="F3159" s="9">
        <v>1600</v>
      </c>
    </row>
    <row r="3160" spans="1:6" x14ac:dyDescent="0.25">
      <c r="A3160" s="8" t="s">
        <v>17</v>
      </c>
      <c r="B3160" s="10">
        <v>38279</v>
      </c>
      <c r="C3160" s="5">
        <f t="shared" si="84"/>
        <v>2004</v>
      </c>
      <c r="D3160" s="5">
        <f t="shared" si="85"/>
        <v>10</v>
      </c>
      <c r="E3160" s="4" t="s">
        <v>4</v>
      </c>
      <c r="F3160" s="9">
        <v>0</v>
      </c>
    </row>
    <row r="3161" spans="1:6" x14ac:dyDescent="0.25">
      <c r="A3161" s="8" t="s">
        <v>28</v>
      </c>
      <c r="B3161" s="10">
        <v>38279</v>
      </c>
      <c r="C3161" s="5">
        <f t="shared" si="84"/>
        <v>2004</v>
      </c>
      <c r="D3161" s="5">
        <f t="shared" si="85"/>
        <v>10</v>
      </c>
      <c r="E3161" s="4" t="s">
        <v>4</v>
      </c>
      <c r="F3161" s="9">
        <v>0</v>
      </c>
    </row>
    <row r="3162" spans="1:6" x14ac:dyDescent="0.25">
      <c r="A3162" s="8" t="s">
        <v>17</v>
      </c>
      <c r="B3162" s="10">
        <v>38279</v>
      </c>
      <c r="C3162" s="5">
        <f t="shared" si="84"/>
        <v>2004</v>
      </c>
      <c r="D3162" s="5">
        <f t="shared" si="85"/>
        <v>10</v>
      </c>
      <c r="E3162" s="4" t="s">
        <v>37</v>
      </c>
      <c r="F3162" s="9">
        <v>2100</v>
      </c>
    </row>
    <row r="3163" spans="1:6" x14ac:dyDescent="0.25">
      <c r="A3163" s="8" t="s">
        <v>28</v>
      </c>
      <c r="B3163" s="10">
        <v>38279</v>
      </c>
      <c r="C3163" s="5">
        <f t="shared" si="84"/>
        <v>2004</v>
      </c>
      <c r="D3163" s="5">
        <f t="shared" si="85"/>
        <v>10</v>
      </c>
      <c r="E3163" s="4" t="s">
        <v>37</v>
      </c>
      <c r="F3163" s="9">
        <v>4700</v>
      </c>
    </row>
    <row r="3164" spans="1:6" x14ac:dyDescent="0.25">
      <c r="A3164" s="8" t="s">
        <v>17</v>
      </c>
      <c r="B3164" s="10">
        <v>38280</v>
      </c>
      <c r="C3164" s="5">
        <f t="shared" si="84"/>
        <v>2004</v>
      </c>
      <c r="D3164" s="5">
        <f t="shared" si="85"/>
        <v>10</v>
      </c>
      <c r="E3164" s="4" t="s">
        <v>38</v>
      </c>
      <c r="F3164" s="9">
        <v>1650</v>
      </c>
    </row>
    <row r="3165" spans="1:6" x14ac:dyDescent="0.25">
      <c r="A3165" s="8" t="s">
        <v>17</v>
      </c>
      <c r="B3165" s="10">
        <v>38280</v>
      </c>
      <c r="C3165" s="5">
        <f t="shared" si="84"/>
        <v>2004</v>
      </c>
      <c r="D3165" s="5">
        <f t="shared" si="85"/>
        <v>10</v>
      </c>
      <c r="E3165" s="4" t="s">
        <v>4</v>
      </c>
      <c r="F3165" s="9">
        <v>0</v>
      </c>
    </row>
    <row r="3166" spans="1:6" x14ac:dyDescent="0.25">
      <c r="A3166" s="8" t="s">
        <v>17</v>
      </c>
      <c r="B3166" s="10">
        <v>38280</v>
      </c>
      <c r="C3166" s="5">
        <f t="shared" si="84"/>
        <v>2004</v>
      </c>
      <c r="D3166" s="5">
        <f t="shared" si="85"/>
        <v>10</v>
      </c>
      <c r="E3166" s="4" t="s">
        <v>37</v>
      </c>
      <c r="F3166" s="9">
        <v>2760</v>
      </c>
    </row>
    <row r="3167" spans="1:6" x14ac:dyDescent="0.25">
      <c r="A3167" s="8" t="s">
        <v>17</v>
      </c>
      <c r="B3167" s="10">
        <v>38281</v>
      </c>
      <c r="C3167" s="5">
        <f t="shared" si="84"/>
        <v>2004</v>
      </c>
      <c r="D3167" s="5">
        <f t="shared" si="85"/>
        <v>10</v>
      </c>
      <c r="E3167" s="4" t="s">
        <v>38</v>
      </c>
      <c r="F3167" s="9">
        <v>4315</v>
      </c>
    </row>
    <row r="3168" spans="1:6" x14ac:dyDescent="0.25">
      <c r="A3168" s="8" t="s">
        <v>17</v>
      </c>
      <c r="B3168" s="10">
        <v>38281</v>
      </c>
      <c r="C3168" s="5">
        <f t="shared" si="84"/>
        <v>2004</v>
      </c>
      <c r="D3168" s="5">
        <f t="shared" si="85"/>
        <v>10</v>
      </c>
      <c r="E3168" s="4" t="s">
        <v>4</v>
      </c>
      <c r="F3168" s="9">
        <v>0</v>
      </c>
    </row>
    <row r="3169" spans="1:6" x14ac:dyDescent="0.25">
      <c r="A3169" s="8" t="s">
        <v>17</v>
      </c>
      <c r="B3169" s="10">
        <v>38281</v>
      </c>
      <c r="C3169" s="5">
        <f t="shared" si="84"/>
        <v>2004</v>
      </c>
      <c r="D3169" s="5">
        <f t="shared" si="85"/>
        <v>10</v>
      </c>
      <c r="E3169" s="4" t="s">
        <v>37</v>
      </c>
      <c r="F3169" s="9">
        <v>600</v>
      </c>
    </row>
    <row r="3170" spans="1:6" x14ac:dyDescent="0.25">
      <c r="A3170" s="8" t="s">
        <v>28</v>
      </c>
      <c r="B3170" s="10">
        <v>38285</v>
      </c>
      <c r="C3170" s="5">
        <f t="shared" si="84"/>
        <v>2004</v>
      </c>
      <c r="D3170" s="5">
        <f t="shared" si="85"/>
        <v>10</v>
      </c>
      <c r="E3170" s="4" t="s">
        <v>38</v>
      </c>
      <c r="F3170" s="9">
        <v>900</v>
      </c>
    </row>
    <row r="3171" spans="1:6" x14ac:dyDescent="0.25">
      <c r="A3171" s="8" t="s">
        <v>28</v>
      </c>
      <c r="B3171" s="10">
        <v>38285</v>
      </c>
      <c r="C3171" s="5">
        <f t="shared" si="84"/>
        <v>2004</v>
      </c>
      <c r="D3171" s="5">
        <f t="shared" si="85"/>
        <v>10</v>
      </c>
      <c r="E3171" s="4" t="s">
        <v>4</v>
      </c>
      <c r="F3171" s="9">
        <v>0</v>
      </c>
    </row>
    <row r="3172" spans="1:6" x14ac:dyDescent="0.25">
      <c r="A3172" s="8" t="s">
        <v>28</v>
      </c>
      <c r="B3172" s="10">
        <v>38285</v>
      </c>
      <c r="C3172" s="5">
        <f t="shared" si="84"/>
        <v>2004</v>
      </c>
      <c r="D3172" s="5">
        <f t="shared" si="85"/>
        <v>10</v>
      </c>
      <c r="E3172" s="4" t="s">
        <v>37</v>
      </c>
      <c r="F3172" s="9">
        <v>6500</v>
      </c>
    </row>
    <row r="3173" spans="1:6" x14ac:dyDescent="0.25">
      <c r="A3173" s="8" t="s">
        <v>28</v>
      </c>
      <c r="B3173" s="10">
        <v>38286</v>
      </c>
      <c r="C3173" s="5">
        <f t="shared" si="84"/>
        <v>2004</v>
      </c>
      <c r="D3173" s="5">
        <f t="shared" si="85"/>
        <v>10</v>
      </c>
      <c r="E3173" s="4" t="s">
        <v>38</v>
      </c>
      <c r="F3173" s="9">
        <v>3250</v>
      </c>
    </row>
    <row r="3174" spans="1:6" x14ac:dyDescent="0.25">
      <c r="A3174" s="8" t="s">
        <v>5</v>
      </c>
      <c r="B3174" s="10">
        <v>38286</v>
      </c>
      <c r="C3174" s="5">
        <f t="shared" si="84"/>
        <v>2004</v>
      </c>
      <c r="D3174" s="5">
        <f t="shared" si="85"/>
        <v>10</v>
      </c>
      <c r="E3174" s="4" t="s">
        <v>38</v>
      </c>
      <c r="F3174" s="9">
        <v>30</v>
      </c>
    </row>
    <row r="3175" spans="1:6" x14ac:dyDescent="0.25">
      <c r="A3175" s="8" t="s">
        <v>28</v>
      </c>
      <c r="B3175" s="10">
        <v>38286</v>
      </c>
      <c r="C3175" s="5">
        <f t="shared" si="84"/>
        <v>2004</v>
      </c>
      <c r="D3175" s="5">
        <f t="shared" si="85"/>
        <v>10</v>
      </c>
      <c r="E3175" s="4" t="s">
        <v>4</v>
      </c>
      <c r="F3175" s="9">
        <v>0</v>
      </c>
    </row>
    <row r="3176" spans="1:6" x14ac:dyDescent="0.25">
      <c r="A3176" s="8" t="s">
        <v>5</v>
      </c>
      <c r="B3176" s="10">
        <v>38286</v>
      </c>
      <c r="C3176" s="5">
        <f t="shared" si="84"/>
        <v>2004</v>
      </c>
      <c r="D3176" s="5">
        <f t="shared" si="85"/>
        <v>10</v>
      </c>
      <c r="E3176" s="4" t="s">
        <v>4</v>
      </c>
      <c r="F3176" s="9">
        <v>0</v>
      </c>
    </row>
    <row r="3177" spans="1:6" x14ac:dyDescent="0.25">
      <c r="A3177" s="8" t="s">
        <v>28</v>
      </c>
      <c r="B3177" s="10">
        <v>38286</v>
      </c>
      <c r="C3177" s="5">
        <f t="shared" si="84"/>
        <v>2004</v>
      </c>
      <c r="D3177" s="5">
        <f t="shared" si="85"/>
        <v>10</v>
      </c>
      <c r="E3177" s="4" t="s">
        <v>37</v>
      </c>
      <c r="F3177" s="9">
        <v>5700</v>
      </c>
    </row>
    <row r="3178" spans="1:6" x14ac:dyDescent="0.25">
      <c r="A3178" s="8" t="s">
        <v>5</v>
      </c>
      <c r="B3178" s="10">
        <v>38286</v>
      </c>
      <c r="C3178" s="5">
        <f t="shared" si="84"/>
        <v>2004</v>
      </c>
      <c r="D3178" s="5">
        <f t="shared" si="85"/>
        <v>10</v>
      </c>
      <c r="E3178" s="4" t="s">
        <v>37</v>
      </c>
      <c r="F3178" s="9">
        <v>20</v>
      </c>
    </row>
    <row r="3179" spans="1:6" x14ac:dyDescent="0.25">
      <c r="A3179" s="8" t="s">
        <v>5</v>
      </c>
      <c r="B3179" s="10">
        <v>38287</v>
      </c>
      <c r="C3179" s="5">
        <f t="shared" si="84"/>
        <v>2004</v>
      </c>
      <c r="D3179" s="5">
        <f t="shared" si="85"/>
        <v>10</v>
      </c>
      <c r="E3179" s="4" t="s">
        <v>38</v>
      </c>
      <c r="F3179" s="9">
        <v>110</v>
      </c>
    </row>
    <row r="3180" spans="1:6" x14ac:dyDescent="0.25">
      <c r="A3180" s="8" t="s">
        <v>5</v>
      </c>
      <c r="B3180" s="10">
        <v>38287</v>
      </c>
      <c r="C3180" s="5">
        <f t="shared" si="84"/>
        <v>2004</v>
      </c>
      <c r="D3180" s="5">
        <f t="shared" si="85"/>
        <v>10</v>
      </c>
      <c r="E3180" s="4" t="s">
        <v>4</v>
      </c>
      <c r="F3180" s="9">
        <v>0</v>
      </c>
    </row>
    <row r="3181" spans="1:6" x14ac:dyDescent="0.25">
      <c r="A3181" s="8" t="s">
        <v>5</v>
      </c>
      <c r="B3181" s="10">
        <v>38287</v>
      </c>
      <c r="C3181" s="5">
        <f t="shared" si="84"/>
        <v>2004</v>
      </c>
      <c r="D3181" s="5">
        <f t="shared" si="85"/>
        <v>10</v>
      </c>
      <c r="E3181" s="4" t="s">
        <v>37</v>
      </c>
      <c r="F3181" s="9">
        <v>30</v>
      </c>
    </row>
    <row r="3182" spans="1:6" x14ac:dyDescent="0.25">
      <c r="A3182" t="s">
        <v>13</v>
      </c>
      <c r="B3182" s="10">
        <v>38293</v>
      </c>
      <c r="C3182" s="5">
        <f t="shared" si="84"/>
        <v>2004</v>
      </c>
      <c r="D3182" s="5">
        <f t="shared" si="85"/>
        <v>11</v>
      </c>
      <c r="E3182" s="4" t="s">
        <v>38</v>
      </c>
      <c r="F3182" s="9">
        <v>12</v>
      </c>
    </row>
    <row r="3183" spans="1:6" x14ac:dyDescent="0.25">
      <c r="A3183" t="s">
        <v>13</v>
      </c>
      <c r="B3183" s="10">
        <v>38293</v>
      </c>
      <c r="C3183" s="5">
        <f t="shared" si="84"/>
        <v>2004</v>
      </c>
      <c r="D3183" s="5">
        <f t="shared" si="85"/>
        <v>11</v>
      </c>
      <c r="E3183" s="4" t="s">
        <v>4</v>
      </c>
      <c r="F3183" s="9">
        <v>200</v>
      </c>
    </row>
    <row r="3184" spans="1:6" x14ac:dyDescent="0.25">
      <c r="A3184" t="s">
        <v>13</v>
      </c>
      <c r="B3184" s="10">
        <v>38293</v>
      </c>
      <c r="C3184" s="5">
        <f t="shared" si="84"/>
        <v>2004</v>
      </c>
      <c r="D3184" s="5">
        <f t="shared" si="85"/>
        <v>11</v>
      </c>
      <c r="E3184" s="4" t="s">
        <v>37</v>
      </c>
      <c r="F3184" s="9">
        <v>1100</v>
      </c>
    </row>
    <row r="3185" spans="1:6" x14ac:dyDescent="0.25">
      <c r="A3185" t="s">
        <v>13</v>
      </c>
      <c r="B3185" s="10">
        <v>38294</v>
      </c>
      <c r="C3185" s="5">
        <f t="shared" si="84"/>
        <v>2004</v>
      </c>
      <c r="D3185" s="5">
        <f t="shared" si="85"/>
        <v>11</v>
      </c>
      <c r="E3185" s="4" t="s">
        <v>38</v>
      </c>
      <c r="F3185" s="9">
        <v>208</v>
      </c>
    </row>
    <row r="3186" spans="1:6" x14ac:dyDescent="0.25">
      <c r="A3186" t="s">
        <v>13</v>
      </c>
      <c r="B3186" s="10">
        <v>38294</v>
      </c>
      <c r="C3186" s="5">
        <f t="shared" si="84"/>
        <v>2004</v>
      </c>
      <c r="D3186" s="5">
        <f t="shared" si="85"/>
        <v>11</v>
      </c>
      <c r="E3186" s="4" t="s">
        <v>4</v>
      </c>
      <c r="F3186" s="9">
        <v>340</v>
      </c>
    </row>
    <row r="3187" spans="1:6" x14ac:dyDescent="0.25">
      <c r="A3187" t="s">
        <v>13</v>
      </c>
      <c r="B3187" s="10">
        <v>38294</v>
      </c>
      <c r="C3187" s="5">
        <f t="shared" si="84"/>
        <v>2004</v>
      </c>
      <c r="D3187" s="5">
        <f t="shared" si="85"/>
        <v>11</v>
      </c>
      <c r="E3187" s="4" t="s">
        <v>37</v>
      </c>
      <c r="F3187" s="9">
        <v>490</v>
      </c>
    </row>
    <row r="3188" spans="1:6" x14ac:dyDescent="0.25">
      <c r="A3188" s="8" t="s">
        <v>28</v>
      </c>
      <c r="B3188" s="10">
        <v>38299</v>
      </c>
      <c r="C3188" s="5">
        <f t="shared" si="84"/>
        <v>2004</v>
      </c>
      <c r="D3188" s="5">
        <f t="shared" si="85"/>
        <v>11</v>
      </c>
      <c r="E3188" s="4" t="s">
        <v>38</v>
      </c>
      <c r="F3188" s="9">
        <v>1000</v>
      </c>
    </row>
    <row r="3189" spans="1:6" x14ac:dyDescent="0.25">
      <c r="A3189" s="8" t="s">
        <v>28</v>
      </c>
      <c r="B3189" s="10">
        <v>38299</v>
      </c>
      <c r="C3189" s="5">
        <f t="shared" si="84"/>
        <v>2004</v>
      </c>
      <c r="D3189" s="5">
        <f t="shared" si="85"/>
        <v>11</v>
      </c>
      <c r="E3189" s="4" t="s">
        <v>4</v>
      </c>
      <c r="F3189" s="9">
        <v>0</v>
      </c>
    </row>
    <row r="3190" spans="1:6" x14ac:dyDescent="0.25">
      <c r="A3190" s="8" t="s">
        <v>28</v>
      </c>
      <c r="B3190" s="10">
        <v>38299</v>
      </c>
      <c r="C3190" s="5">
        <f t="shared" si="84"/>
        <v>2004</v>
      </c>
      <c r="D3190" s="5">
        <f t="shared" si="85"/>
        <v>11</v>
      </c>
      <c r="E3190" s="4" t="s">
        <v>37</v>
      </c>
      <c r="F3190" s="9">
        <v>1200</v>
      </c>
    </row>
    <row r="3191" spans="1:6" x14ac:dyDescent="0.25">
      <c r="A3191" t="s">
        <v>11</v>
      </c>
      <c r="B3191" s="10">
        <v>38300</v>
      </c>
      <c r="C3191" s="5">
        <f t="shared" si="84"/>
        <v>2004</v>
      </c>
      <c r="D3191" s="5">
        <f t="shared" si="85"/>
        <v>11</v>
      </c>
      <c r="E3191" s="4" t="s">
        <v>38</v>
      </c>
      <c r="F3191" s="9">
        <v>1320</v>
      </c>
    </row>
    <row r="3192" spans="1:6" x14ac:dyDescent="0.25">
      <c r="A3192" t="s">
        <v>11</v>
      </c>
      <c r="B3192" s="10">
        <v>38300</v>
      </c>
      <c r="C3192" s="5">
        <f t="shared" si="84"/>
        <v>2004</v>
      </c>
      <c r="D3192" s="5">
        <f t="shared" si="85"/>
        <v>11</v>
      </c>
      <c r="E3192" s="4" t="s">
        <v>4</v>
      </c>
      <c r="F3192" s="9">
        <v>0</v>
      </c>
    </row>
    <row r="3193" spans="1:6" x14ac:dyDescent="0.25">
      <c r="A3193" t="s">
        <v>11</v>
      </c>
      <c r="B3193" s="10">
        <v>38300</v>
      </c>
      <c r="C3193" s="5">
        <f t="shared" si="84"/>
        <v>2004</v>
      </c>
      <c r="D3193" s="5">
        <f t="shared" si="85"/>
        <v>11</v>
      </c>
      <c r="E3193" s="4" t="s">
        <v>37</v>
      </c>
      <c r="F3193" s="9">
        <v>13920</v>
      </c>
    </row>
    <row r="3194" spans="1:6" x14ac:dyDescent="0.25">
      <c r="A3194" t="s">
        <v>11</v>
      </c>
      <c r="B3194" s="10">
        <v>38313</v>
      </c>
      <c r="C3194" s="5">
        <f t="shared" si="84"/>
        <v>2004</v>
      </c>
      <c r="D3194" s="5">
        <f t="shared" si="85"/>
        <v>11</v>
      </c>
      <c r="E3194" s="4" t="s">
        <v>38</v>
      </c>
      <c r="F3194" s="9">
        <v>1500</v>
      </c>
    </row>
    <row r="3195" spans="1:6" x14ac:dyDescent="0.25">
      <c r="A3195" t="s">
        <v>11</v>
      </c>
      <c r="B3195" s="10">
        <v>38313</v>
      </c>
      <c r="C3195" s="5">
        <f t="shared" si="84"/>
        <v>2004</v>
      </c>
      <c r="D3195" s="5">
        <f t="shared" si="85"/>
        <v>11</v>
      </c>
      <c r="E3195" s="4" t="s">
        <v>4</v>
      </c>
      <c r="F3195" s="9">
        <v>0</v>
      </c>
    </row>
    <row r="3196" spans="1:6" x14ac:dyDescent="0.25">
      <c r="A3196" t="s">
        <v>11</v>
      </c>
      <c r="B3196" s="10">
        <v>38313</v>
      </c>
      <c r="C3196" s="5">
        <f t="shared" si="84"/>
        <v>2004</v>
      </c>
      <c r="D3196" s="5">
        <f t="shared" si="85"/>
        <v>11</v>
      </c>
      <c r="E3196" s="4" t="s">
        <v>37</v>
      </c>
      <c r="F3196" s="9">
        <v>500</v>
      </c>
    </row>
    <row r="3197" spans="1:6" x14ac:dyDescent="0.25">
      <c r="A3197" s="8" t="s">
        <v>14</v>
      </c>
      <c r="B3197" s="10">
        <v>38408</v>
      </c>
      <c r="C3197" s="5">
        <f t="shared" si="84"/>
        <v>2005</v>
      </c>
      <c r="D3197" s="5">
        <f t="shared" si="85"/>
        <v>2</v>
      </c>
      <c r="E3197" s="4" t="s">
        <v>38</v>
      </c>
      <c r="F3197" s="9">
        <v>4200</v>
      </c>
    </row>
    <row r="3198" spans="1:6" x14ac:dyDescent="0.25">
      <c r="A3198" s="8" t="s">
        <v>14</v>
      </c>
      <c r="B3198" s="10">
        <v>38408</v>
      </c>
      <c r="C3198" s="5">
        <f t="shared" si="84"/>
        <v>2005</v>
      </c>
      <c r="D3198" s="5">
        <f t="shared" si="85"/>
        <v>2</v>
      </c>
      <c r="E3198" s="4" t="s">
        <v>4</v>
      </c>
      <c r="F3198" s="9">
        <v>0</v>
      </c>
    </row>
    <row r="3199" spans="1:6" x14ac:dyDescent="0.25">
      <c r="A3199" s="8" t="s">
        <v>14</v>
      </c>
      <c r="B3199" s="10">
        <v>38408</v>
      </c>
      <c r="C3199" s="5">
        <f t="shared" si="84"/>
        <v>2005</v>
      </c>
      <c r="D3199" s="5">
        <f t="shared" si="85"/>
        <v>2</v>
      </c>
      <c r="E3199" s="4" t="s">
        <v>37</v>
      </c>
      <c r="F3199" s="9">
        <v>6800</v>
      </c>
    </row>
    <row r="3200" spans="1:6" x14ac:dyDescent="0.25">
      <c r="A3200" s="8" t="s">
        <v>8</v>
      </c>
      <c r="B3200" s="10">
        <v>38456</v>
      </c>
      <c r="C3200" s="5">
        <f t="shared" si="84"/>
        <v>2005</v>
      </c>
      <c r="D3200" s="5">
        <f t="shared" si="85"/>
        <v>4</v>
      </c>
      <c r="E3200" s="4" t="s">
        <v>38</v>
      </c>
      <c r="F3200" s="9">
        <v>1450</v>
      </c>
    </row>
    <row r="3201" spans="1:6" x14ac:dyDescent="0.25">
      <c r="A3201" s="8" t="s">
        <v>8</v>
      </c>
      <c r="B3201" s="10">
        <v>38456</v>
      </c>
      <c r="C3201" s="5">
        <f t="shared" si="84"/>
        <v>2005</v>
      </c>
      <c r="D3201" s="5">
        <f t="shared" si="85"/>
        <v>4</v>
      </c>
      <c r="E3201" s="4" t="s">
        <v>4</v>
      </c>
      <c r="F3201" s="9">
        <v>0</v>
      </c>
    </row>
    <row r="3202" spans="1:6" x14ac:dyDescent="0.25">
      <c r="A3202" s="8" t="s">
        <v>8</v>
      </c>
      <c r="B3202" s="10">
        <v>38456</v>
      </c>
      <c r="C3202" s="5">
        <f t="shared" si="84"/>
        <v>2005</v>
      </c>
      <c r="D3202" s="5">
        <f t="shared" si="85"/>
        <v>4</v>
      </c>
      <c r="E3202" s="4" t="s">
        <v>37</v>
      </c>
      <c r="F3202" s="9">
        <v>300</v>
      </c>
    </row>
    <row r="3203" spans="1:6" x14ac:dyDescent="0.25">
      <c r="A3203" s="8" t="s">
        <v>8</v>
      </c>
      <c r="B3203" s="10">
        <v>38460</v>
      </c>
      <c r="C3203" s="5">
        <f t="shared" ref="C3203:C3266" si="86">YEAR(B3203)</f>
        <v>2005</v>
      </c>
      <c r="D3203" s="5">
        <f t="shared" ref="D3203:D3266" si="87">MONTH(B3203)</f>
        <v>4</v>
      </c>
      <c r="E3203" s="4" t="s">
        <v>38</v>
      </c>
      <c r="F3203" s="9">
        <v>1600</v>
      </c>
    </row>
    <row r="3204" spans="1:6" x14ac:dyDescent="0.25">
      <c r="A3204" s="8" t="s">
        <v>8</v>
      </c>
      <c r="B3204" s="10">
        <v>38460</v>
      </c>
      <c r="C3204" s="5">
        <f t="shared" si="86"/>
        <v>2005</v>
      </c>
      <c r="D3204" s="5">
        <f t="shared" si="87"/>
        <v>4</v>
      </c>
      <c r="E3204" s="4" t="s">
        <v>4</v>
      </c>
      <c r="F3204" s="9">
        <v>0</v>
      </c>
    </row>
    <row r="3205" spans="1:6" x14ac:dyDescent="0.25">
      <c r="A3205" s="8" t="s">
        <v>8</v>
      </c>
      <c r="B3205" s="10">
        <v>38460</v>
      </c>
      <c r="C3205" s="5">
        <f t="shared" si="86"/>
        <v>2005</v>
      </c>
      <c r="D3205" s="5">
        <f t="shared" si="87"/>
        <v>4</v>
      </c>
      <c r="E3205" s="4" t="s">
        <v>37</v>
      </c>
      <c r="F3205" s="9">
        <v>8000</v>
      </c>
    </row>
    <row r="3206" spans="1:6" x14ac:dyDescent="0.25">
      <c r="A3206" s="8" t="s">
        <v>8</v>
      </c>
      <c r="B3206" s="10">
        <v>38461</v>
      </c>
      <c r="C3206" s="5">
        <f t="shared" si="86"/>
        <v>2005</v>
      </c>
      <c r="D3206" s="5">
        <f t="shared" si="87"/>
        <v>4</v>
      </c>
      <c r="E3206" s="4" t="s">
        <v>38</v>
      </c>
      <c r="F3206" s="9">
        <v>1050</v>
      </c>
    </row>
    <row r="3207" spans="1:6" x14ac:dyDescent="0.25">
      <c r="A3207" s="8" t="s">
        <v>19</v>
      </c>
      <c r="B3207" s="10">
        <v>38461</v>
      </c>
      <c r="C3207" s="5">
        <f t="shared" si="86"/>
        <v>2005</v>
      </c>
      <c r="D3207" s="5">
        <f t="shared" si="87"/>
        <v>4</v>
      </c>
      <c r="E3207" s="4" t="s">
        <v>38</v>
      </c>
      <c r="F3207" s="9">
        <f>8500+12800</f>
        <v>21300</v>
      </c>
    </row>
    <row r="3208" spans="1:6" x14ac:dyDescent="0.25">
      <c r="A3208" s="8" t="s">
        <v>8</v>
      </c>
      <c r="B3208" s="10">
        <v>38461</v>
      </c>
      <c r="C3208" s="5">
        <f t="shared" si="86"/>
        <v>2005</v>
      </c>
      <c r="D3208" s="5">
        <f t="shared" si="87"/>
        <v>4</v>
      </c>
      <c r="E3208" s="4" t="s">
        <v>4</v>
      </c>
      <c r="F3208" s="9">
        <v>0</v>
      </c>
    </row>
    <row r="3209" spans="1:6" x14ac:dyDescent="0.25">
      <c r="A3209" s="8" t="s">
        <v>19</v>
      </c>
      <c r="B3209" s="10">
        <v>38461</v>
      </c>
      <c r="C3209" s="5">
        <f t="shared" si="86"/>
        <v>2005</v>
      </c>
      <c r="D3209" s="5">
        <f t="shared" si="87"/>
        <v>4</v>
      </c>
      <c r="E3209" s="4" t="s">
        <v>4</v>
      </c>
      <c r="F3209" s="9">
        <v>10100</v>
      </c>
    </row>
    <row r="3210" spans="1:6" x14ac:dyDescent="0.25">
      <c r="A3210" s="8" t="s">
        <v>8</v>
      </c>
      <c r="B3210" s="10">
        <v>38461</v>
      </c>
      <c r="C3210" s="5">
        <f t="shared" si="86"/>
        <v>2005</v>
      </c>
      <c r="D3210" s="5">
        <f t="shared" si="87"/>
        <v>4</v>
      </c>
      <c r="E3210" s="4" t="s">
        <v>37</v>
      </c>
      <c r="F3210" s="9">
        <v>5000</v>
      </c>
    </row>
    <row r="3211" spans="1:6" x14ac:dyDescent="0.25">
      <c r="A3211" s="8" t="s">
        <v>19</v>
      </c>
      <c r="B3211" s="10">
        <v>38461</v>
      </c>
      <c r="C3211" s="5">
        <f t="shared" si="86"/>
        <v>2005</v>
      </c>
      <c r="D3211" s="5">
        <f t="shared" si="87"/>
        <v>4</v>
      </c>
      <c r="E3211" s="4" t="s">
        <v>37</v>
      </c>
      <c r="F3211" s="9">
        <f>41500+4000</f>
        <v>45500</v>
      </c>
    </row>
    <row r="3212" spans="1:6" x14ac:dyDescent="0.25">
      <c r="A3212" s="8" t="s">
        <v>20</v>
      </c>
      <c r="B3212" s="10">
        <v>38463</v>
      </c>
      <c r="C3212" s="5">
        <f t="shared" si="86"/>
        <v>2005</v>
      </c>
      <c r="D3212" s="5">
        <f t="shared" si="87"/>
        <v>4</v>
      </c>
      <c r="E3212" s="4" t="s">
        <v>38</v>
      </c>
      <c r="F3212" s="9">
        <f>7400+2000</f>
        <v>9400</v>
      </c>
    </row>
    <row r="3213" spans="1:6" x14ac:dyDescent="0.25">
      <c r="A3213" s="8" t="s">
        <v>20</v>
      </c>
      <c r="B3213" s="10">
        <v>38463</v>
      </c>
      <c r="C3213" s="5">
        <f t="shared" si="86"/>
        <v>2005</v>
      </c>
      <c r="D3213" s="5">
        <f t="shared" si="87"/>
        <v>4</v>
      </c>
      <c r="E3213" s="4" t="s">
        <v>4</v>
      </c>
      <c r="F3213" s="9">
        <v>4500</v>
      </c>
    </row>
    <row r="3214" spans="1:6" x14ac:dyDescent="0.25">
      <c r="A3214" s="8" t="s">
        <v>20</v>
      </c>
      <c r="B3214" s="10">
        <v>38463</v>
      </c>
      <c r="C3214" s="5">
        <f t="shared" si="86"/>
        <v>2005</v>
      </c>
      <c r="D3214" s="5">
        <f t="shared" si="87"/>
        <v>4</v>
      </c>
      <c r="E3214" s="4" t="s">
        <v>37</v>
      </c>
      <c r="F3214" s="9">
        <f>12500+3000</f>
        <v>15500</v>
      </c>
    </row>
    <row r="3215" spans="1:6" x14ac:dyDescent="0.25">
      <c r="A3215" s="8" t="s">
        <v>20</v>
      </c>
      <c r="B3215" s="10">
        <v>38468</v>
      </c>
      <c r="C3215" s="5">
        <f t="shared" si="86"/>
        <v>2005</v>
      </c>
      <c r="D3215" s="5">
        <f t="shared" si="87"/>
        <v>4</v>
      </c>
      <c r="E3215" s="4" t="s">
        <v>38</v>
      </c>
      <c r="F3215" s="9">
        <v>1500</v>
      </c>
    </row>
    <row r="3216" spans="1:6" x14ac:dyDescent="0.25">
      <c r="A3216" s="8" t="s">
        <v>20</v>
      </c>
      <c r="B3216" s="10">
        <v>38468</v>
      </c>
      <c r="C3216" s="5">
        <f t="shared" si="86"/>
        <v>2005</v>
      </c>
      <c r="D3216" s="5">
        <f t="shared" si="87"/>
        <v>4</v>
      </c>
      <c r="E3216" s="4" t="s">
        <v>4</v>
      </c>
      <c r="F3216" s="9">
        <v>4700</v>
      </c>
    </row>
    <row r="3217" spans="1:6" x14ac:dyDescent="0.25">
      <c r="A3217" s="8" t="s">
        <v>20</v>
      </c>
      <c r="B3217" s="10">
        <v>38468</v>
      </c>
      <c r="C3217" s="5">
        <f t="shared" si="86"/>
        <v>2005</v>
      </c>
      <c r="D3217" s="5">
        <f t="shared" si="87"/>
        <v>4</v>
      </c>
      <c r="E3217" s="4" t="s">
        <v>37</v>
      </c>
      <c r="F3217" s="9">
        <f>36500+9000</f>
        <v>45500</v>
      </c>
    </row>
    <row r="3218" spans="1:6" x14ac:dyDescent="0.25">
      <c r="A3218" s="8" t="s">
        <v>20</v>
      </c>
      <c r="B3218" s="10">
        <v>38475</v>
      </c>
      <c r="C3218" s="5">
        <f t="shared" si="86"/>
        <v>2005</v>
      </c>
      <c r="D3218" s="5">
        <f t="shared" si="87"/>
        <v>5</v>
      </c>
      <c r="E3218" s="4" t="s">
        <v>38</v>
      </c>
      <c r="F3218" s="9">
        <v>1250</v>
      </c>
    </row>
    <row r="3219" spans="1:6" x14ac:dyDescent="0.25">
      <c r="A3219" s="8" t="s">
        <v>20</v>
      </c>
      <c r="B3219" s="10">
        <v>38475</v>
      </c>
      <c r="C3219" s="5">
        <f t="shared" si="86"/>
        <v>2005</v>
      </c>
      <c r="D3219" s="5">
        <f t="shared" si="87"/>
        <v>5</v>
      </c>
      <c r="E3219" s="4" t="s">
        <v>4</v>
      </c>
      <c r="F3219" s="9">
        <v>4600</v>
      </c>
    </row>
    <row r="3220" spans="1:6" x14ac:dyDescent="0.25">
      <c r="A3220" s="8" t="s">
        <v>20</v>
      </c>
      <c r="B3220" s="10">
        <v>38475</v>
      </c>
      <c r="C3220" s="5">
        <f t="shared" si="86"/>
        <v>2005</v>
      </c>
      <c r="D3220" s="5">
        <f t="shared" si="87"/>
        <v>5</v>
      </c>
      <c r="E3220" s="4" t="s">
        <v>37</v>
      </c>
      <c r="F3220" s="9">
        <v>12300</v>
      </c>
    </row>
    <row r="3221" spans="1:6" x14ac:dyDescent="0.25">
      <c r="A3221" s="8" t="s">
        <v>19</v>
      </c>
      <c r="B3221" s="10">
        <v>38481</v>
      </c>
      <c r="C3221" s="5">
        <f t="shared" si="86"/>
        <v>2005</v>
      </c>
      <c r="D3221" s="5">
        <f t="shared" si="87"/>
        <v>5</v>
      </c>
      <c r="E3221" s="4" t="s">
        <v>38</v>
      </c>
      <c r="F3221" s="9">
        <f>12600+1100</f>
        <v>13700</v>
      </c>
    </row>
    <row r="3222" spans="1:6" x14ac:dyDescent="0.25">
      <c r="A3222" s="8" t="s">
        <v>19</v>
      </c>
      <c r="B3222" s="10">
        <v>38481</v>
      </c>
      <c r="C3222" s="5">
        <f t="shared" si="86"/>
        <v>2005</v>
      </c>
      <c r="D3222" s="5">
        <f t="shared" si="87"/>
        <v>5</v>
      </c>
      <c r="E3222" s="4" t="s">
        <v>4</v>
      </c>
      <c r="F3222" s="9">
        <v>22100</v>
      </c>
    </row>
    <row r="3223" spans="1:6" x14ac:dyDescent="0.25">
      <c r="A3223" s="8" t="s">
        <v>19</v>
      </c>
      <c r="B3223" s="10">
        <v>38481</v>
      </c>
      <c r="C3223" s="5">
        <f t="shared" si="86"/>
        <v>2005</v>
      </c>
      <c r="D3223" s="5">
        <f t="shared" si="87"/>
        <v>5</v>
      </c>
      <c r="E3223" s="4" t="s">
        <v>37</v>
      </c>
      <c r="F3223" s="9">
        <v>4800</v>
      </c>
    </row>
    <row r="3224" spans="1:6" x14ac:dyDescent="0.25">
      <c r="A3224" s="8" t="s">
        <v>19</v>
      </c>
      <c r="B3224" s="10">
        <v>38483</v>
      </c>
      <c r="C3224" s="5">
        <f t="shared" si="86"/>
        <v>2005</v>
      </c>
      <c r="D3224" s="5">
        <f t="shared" si="87"/>
        <v>5</v>
      </c>
      <c r="E3224" s="4" t="s">
        <v>38</v>
      </c>
      <c r="F3224" s="9">
        <v>2100</v>
      </c>
    </row>
    <row r="3225" spans="1:6" x14ac:dyDescent="0.25">
      <c r="A3225" s="8" t="s">
        <v>19</v>
      </c>
      <c r="B3225" s="10">
        <v>38483</v>
      </c>
      <c r="C3225" s="5">
        <f t="shared" si="86"/>
        <v>2005</v>
      </c>
      <c r="D3225" s="5">
        <f t="shared" si="87"/>
        <v>5</v>
      </c>
      <c r="E3225" s="4" t="s">
        <v>4</v>
      </c>
      <c r="F3225" s="9">
        <v>8600</v>
      </c>
    </row>
    <row r="3226" spans="1:6" x14ac:dyDescent="0.25">
      <c r="A3226" s="8" t="s">
        <v>19</v>
      </c>
      <c r="B3226" s="10">
        <v>38483</v>
      </c>
      <c r="C3226" s="5">
        <f t="shared" si="86"/>
        <v>2005</v>
      </c>
      <c r="D3226" s="5">
        <f t="shared" si="87"/>
        <v>5</v>
      </c>
      <c r="E3226" s="4" t="s">
        <v>37</v>
      </c>
      <c r="F3226" s="9">
        <v>14000</v>
      </c>
    </row>
    <row r="3227" spans="1:6" x14ac:dyDescent="0.25">
      <c r="A3227" t="s">
        <v>13</v>
      </c>
      <c r="B3227" s="10">
        <v>38485</v>
      </c>
      <c r="C3227" s="5">
        <f t="shared" si="86"/>
        <v>2005</v>
      </c>
      <c r="D3227" s="5">
        <f t="shared" si="87"/>
        <v>5</v>
      </c>
      <c r="E3227" s="4" t="s">
        <v>38</v>
      </c>
      <c r="F3227" s="9">
        <f>1800+500</f>
        <v>2300</v>
      </c>
    </row>
    <row r="3228" spans="1:6" x14ac:dyDescent="0.25">
      <c r="A3228" t="s">
        <v>13</v>
      </c>
      <c r="B3228" s="10">
        <v>38485</v>
      </c>
      <c r="C3228" s="5">
        <f t="shared" si="86"/>
        <v>2005</v>
      </c>
      <c r="D3228" s="5">
        <f t="shared" si="87"/>
        <v>5</v>
      </c>
      <c r="E3228" s="4" t="s">
        <v>4</v>
      </c>
      <c r="F3228" s="9">
        <v>0</v>
      </c>
    </row>
    <row r="3229" spans="1:6" x14ac:dyDescent="0.25">
      <c r="A3229" t="s">
        <v>13</v>
      </c>
      <c r="B3229" s="10">
        <v>38485</v>
      </c>
      <c r="C3229" s="5">
        <f t="shared" si="86"/>
        <v>2005</v>
      </c>
      <c r="D3229" s="5">
        <f t="shared" si="87"/>
        <v>5</v>
      </c>
      <c r="E3229" s="4" t="s">
        <v>37</v>
      </c>
      <c r="F3229" s="9">
        <v>6500</v>
      </c>
    </row>
    <row r="3230" spans="1:6" x14ac:dyDescent="0.25">
      <c r="A3230" s="8" t="s">
        <v>8</v>
      </c>
      <c r="B3230" s="10">
        <v>38488</v>
      </c>
      <c r="C3230" s="5">
        <f t="shared" si="86"/>
        <v>2005</v>
      </c>
      <c r="D3230" s="5">
        <f t="shared" si="87"/>
        <v>5</v>
      </c>
      <c r="E3230" s="4" t="s">
        <v>38</v>
      </c>
      <c r="F3230" s="9">
        <v>350</v>
      </c>
    </row>
    <row r="3231" spans="1:6" x14ac:dyDescent="0.25">
      <c r="A3231" s="8" t="s">
        <v>20</v>
      </c>
      <c r="B3231" s="10">
        <v>38488</v>
      </c>
      <c r="C3231" s="5">
        <f t="shared" si="86"/>
        <v>2005</v>
      </c>
      <c r="D3231" s="5">
        <f t="shared" si="87"/>
        <v>5</v>
      </c>
      <c r="E3231" s="4" t="s">
        <v>38</v>
      </c>
      <c r="F3231" s="9">
        <v>1900</v>
      </c>
    </row>
    <row r="3232" spans="1:6" x14ac:dyDescent="0.25">
      <c r="A3232" s="8" t="s">
        <v>8</v>
      </c>
      <c r="B3232" s="10">
        <v>38488</v>
      </c>
      <c r="C3232" s="5">
        <f t="shared" si="86"/>
        <v>2005</v>
      </c>
      <c r="D3232" s="5">
        <f t="shared" si="87"/>
        <v>5</v>
      </c>
      <c r="E3232" s="4" t="s">
        <v>4</v>
      </c>
      <c r="F3232" s="9">
        <v>0</v>
      </c>
    </row>
    <row r="3233" spans="1:6" x14ac:dyDescent="0.25">
      <c r="A3233" s="8" t="s">
        <v>20</v>
      </c>
      <c r="B3233" s="10">
        <v>38488</v>
      </c>
      <c r="C3233" s="5">
        <f t="shared" si="86"/>
        <v>2005</v>
      </c>
      <c r="D3233" s="5">
        <f t="shared" si="87"/>
        <v>5</v>
      </c>
      <c r="E3233" s="4" t="s">
        <v>4</v>
      </c>
      <c r="F3233" s="9">
        <v>15200</v>
      </c>
    </row>
    <row r="3234" spans="1:6" x14ac:dyDescent="0.25">
      <c r="A3234" s="8" t="s">
        <v>8</v>
      </c>
      <c r="B3234" s="10">
        <v>38488</v>
      </c>
      <c r="C3234" s="5">
        <f t="shared" si="86"/>
        <v>2005</v>
      </c>
      <c r="D3234" s="5">
        <f t="shared" si="87"/>
        <v>5</v>
      </c>
      <c r="E3234" s="4" t="s">
        <v>37</v>
      </c>
      <c r="F3234" s="9">
        <v>2200</v>
      </c>
    </row>
    <row r="3235" spans="1:6" x14ac:dyDescent="0.25">
      <c r="A3235" s="8" t="s">
        <v>20</v>
      </c>
      <c r="B3235" s="10">
        <v>38488</v>
      </c>
      <c r="C3235" s="5">
        <f t="shared" si="86"/>
        <v>2005</v>
      </c>
      <c r="D3235" s="5">
        <f t="shared" si="87"/>
        <v>5</v>
      </c>
      <c r="E3235" s="4" t="s">
        <v>37</v>
      </c>
      <c r="F3235" s="9">
        <v>6600</v>
      </c>
    </row>
    <row r="3236" spans="1:6" x14ac:dyDescent="0.25">
      <c r="A3236" s="8" t="s">
        <v>8</v>
      </c>
      <c r="B3236" s="10">
        <v>38489</v>
      </c>
      <c r="C3236" s="5">
        <f t="shared" si="86"/>
        <v>2005</v>
      </c>
      <c r="D3236" s="5">
        <f t="shared" si="87"/>
        <v>5</v>
      </c>
      <c r="E3236" s="4" t="s">
        <v>38</v>
      </c>
      <c r="F3236" s="9">
        <v>275</v>
      </c>
    </row>
    <row r="3237" spans="1:6" x14ac:dyDescent="0.25">
      <c r="A3237" s="8" t="s">
        <v>8</v>
      </c>
      <c r="B3237" s="10">
        <v>38489</v>
      </c>
      <c r="C3237" s="5">
        <f t="shared" si="86"/>
        <v>2005</v>
      </c>
      <c r="D3237" s="5">
        <f t="shared" si="87"/>
        <v>5</v>
      </c>
      <c r="E3237" s="4" t="s">
        <v>4</v>
      </c>
      <c r="F3237" s="9">
        <v>0</v>
      </c>
    </row>
    <row r="3238" spans="1:6" x14ac:dyDescent="0.25">
      <c r="A3238" s="8" t="s">
        <v>8</v>
      </c>
      <c r="B3238" s="10">
        <v>38489</v>
      </c>
      <c r="C3238" s="5">
        <f t="shared" si="86"/>
        <v>2005</v>
      </c>
      <c r="D3238" s="5">
        <f t="shared" si="87"/>
        <v>5</v>
      </c>
      <c r="E3238" s="4" t="s">
        <v>37</v>
      </c>
      <c r="F3238" s="9">
        <v>3100</v>
      </c>
    </row>
    <row r="3239" spans="1:6" x14ac:dyDescent="0.25">
      <c r="A3239" s="8" t="s">
        <v>8</v>
      </c>
      <c r="B3239" s="10">
        <v>38490</v>
      </c>
      <c r="C3239" s="5">
        <f t="shared" si="86"/>
        <v>2005</v>
      </c>
      <c r="D3239" s="5">
        <f t="shared" si="87"/>
        <v>5</v>
      </c>
      <c r="E3239" s="4" t="s">
        <v>38</v>
      </c>
      <c r="F3239" s="9">
        <v>625</v>
      </c>
    </row>
    <row r="3240" spans="1:6" x14ac:dyDescent="0.25">
      <c r="A3240" s="8" t="s">
        <v>19</v>
      </c>
      <c r="B3240" s="10">
        <v>38490</v>
      </c>
      <c r="C3240" s="5">
        <f t="shared" si="86"/>
        <v>2005</v>
      </c>
      <c r="D3240" s="5">
        <f t="shared" si="87"/>
        <v>5</v>
      </c>
      <c r="E3240" s="4" t="s">
        <v>38</v>
      </c>
      <c r="F3240" s="9">
        <v>1500</v>
      </c>
    </row>
    <row r="3241" spans="1:6" x14ac:dyDescent="0.25">
      <c r="A3241" s="8" t="s">
        <v>8</v>
      </c>
      <c r="B3241" s="10">
        <v>38490</v>
      </c>
      <c r="C3241" s="5">
        <f t="shared" si="86"/>
        <v>2005</v>
      </c>
      <c r="D3241" s="5">
        <f t="shared" si="87"/>
        <v>5</v>
      </c>
      <c r="E3241" s="4" t="s">
        <v>4</v>
      </c>
      <c r="F3241" s="9">
        <v>0</v>
      </c>
    </row>
    <row r="3242" spans="1:6" x14ac:dyDescent="0.25">
      <c r="A3242" s="8" t="s">
        <v>19</v>
      </c>
      <c r="B3242" s="10">
        <v>38490</v>
      </c>
      <c r="C3242" s="5">
        <f t="shared" si="86"/>
        <v>2005</v>
      </c>
      <c r="D3242" s="5">
        <f t="shared" si="87"/>
        <v>5</v>
      </c>
      <c r="E3242" s="4" t="s">
        <v>4</v>
      </c>
      <c r="F3242" s="9">
        <v>9200</v>
      </c>
    </row>
    <row r="3243" spans="1:6" x14ac:dyDescent="0.25">
      <c r="A3243" s="8" t="s">
        <v>8</v>
      </c>
      <c r="B3243" s="10">
        <v>38490</v>
      </c>
      <c r="C3243" s="5">
        <f t="shared" si="86"/>
        <v>2005</v>
      </c>
      <c r="D3243" s="5">
        <f t="shared" si="87"/>
        <v>5</v>
      </c>
      <c r="E3243" s="4" t="s">
        <v>37</v>
      </c>
      <c r="F3243" s="9">
        <v>3900</v>
      </c>
    </row>
    <row r="3244" spans="1:6" x14ac:dyDescent="0.25">
      <c r="A3244" s="8" t="s">
        <v>19</v>
      </c>
      <c r="B3244" s="10">
        <v>38490</v>
      </c>
      <c r="C3244" s="5">
        <f t="shared" si="86"/>
        <v>2005</v>
      </c>
      <c r="D3244" s="5">
        <f t="shared" si="87"/>
        <v>5</v>
      </c>
      <c r="E3244" s="4" t="s">
        <v>37</v>
      </c>
      <c r="F3244" s="9">
        <v>10800</v>
      </c>
    </row>
    <row r="3245" spans="1:6" x14ac:dyDescent="0.25">
      <c r="A3245" s="8" t="s">
        <v>8</v>
      </c>
      <c r="B3245" s="10">
        <v>38491</v>
      </c>
      <c r="C3245" s="5">
        <f t="shared" si="86"/>
        <v>2005</v>
      </c>
      <c r="D3245" s="5">
        <f t="shared" si="87"/>
        <v>5</v>
      </c>
      <c r="E3245" s="4" t="s">
        <v>38</v>
      </c>
      <c r="F3245" s="9">
        <v>975</v>
      </c>
    </row>
    <row r="3246" spans="1:6" x14ac:dyDescent="0.25">
      <c r="A3246" s="8" t="s">
        <v>8</v>
      </c>
      <c r="B3246" s="10">
        <v>38491</v>
      </c>
      <c r="C3246" s="5">
        <f t="shared" si="86"/>
        <v>2005</v>
      </c>
      <c r="D3246" s="5">
        <f t="shared" si="87"/>
        <v>5</v>
      </c>
      <c r="E3246" s="4" t="s">
        <v>4</v>
      </c>
      <c r="F3246" s="9">
        <v>0</v>
      </c>
    </row>
    <row r="3247" spans="1:6" x14ac:dyDescent="0.25">
      <c r="A3247" s="8" t="s">
        <v>8</v>
      </c>
      <c r="B3247" s="10">
        <v>38491</v>
      </c>
      <c r="C3247" s="5">
        <f t="shared" si="86"/>
        <v>2005</v>
      </c>
      <c r="D3247" s="5">
        <f t="shared" si="87"/>
        <v>5</v>
      </c>
      <c r="E3247" s="4" t="s">
        <v>37</v>
      </c>
      <c r="F3247" s="9">
        <v>5000</v>
      </c>
    </row>
    <row r="3248" spans="1:6" x14ac:dyDescent="0.25">
      <c r="A3248" s="8" t="s">
        <v>8</v>
      </c>
      <c r="B3248" s="10">
        <v>38492</v>
      </c>
      <c r="C3248" s="5">
        <f t="shared" si="86"/>
        <v>2005</v>
      </c>
      <c r="D3248" s="5">
        <f t="shared" si="87"/>
        <v>5</v>
      </c>
      <c r="E3248" s="4" t="s">
        <v>38</v>
      </c>
      <c r="F3248" s="9">
        <v>700</v>
      </c>
    </row>
    <row r="3249" spans="1:6" x14ac:dyDescent="0.25">
      <c r="A3249" s="8" t="s">
        <v>8</v>
      </c>
      <c r="B3249" s="10">
        <v>38492</v>
      </c>
      <c r="C3249" s="5">
        <f t="shared" si="86"/>
        <v>2005</v>
      </c>
      <c r="D3249" s="5">
        <f t="shared" si="87"/>
        <v>5</v>
      </c>
      <c r="E3249" s="4" t="s">
        <v>4</v>
      </c>
      <c r="F3249" s="9">
        <v>0</v>
      </c>
    </row>
    <row r="3250" spans="1:6" x14ac:dyDescent="0.25">
      <c r="A3250" s="8" t="s">
        <v>8</v>
      </c>
      <c r="B3250" s="10">
        <v>38492</v>
      </c>
      <c r="C3250" s="5">
        <f t="shared" si="86"/>
        <v>2005</v>
      </c>
      <c r="D3250" s="5">
        <f t="shared" si="87"/>
        <v>5</v>
      </c>
      <c r="E3250" s="4" t="s">
        <v>37</v>
      </c>
      <c r="F3250" s="9">
        <v>2400</v>
      </c>
    </row>
    <row r="3251" spans="1:6" x14ac:dyDescent="0.25">
      <c r="A3251" s="8" t="s">
        <v>16</v>
      </c>
      <c r="B3251" s="10">
        <v>38504</v>
      </c>
      <c r="C3251" s="5">
        <f t="shared" si="86"/>
        <v>2005</v>
      </c>
      <c r="D3251" s="5">
        <f t="shared" si="87"/>
        <v>6</v>
      </c>
      <c r="E3251" s="4" t="s">
        <v>38</v>
      </c>
      <c r="F3251" s="9">
        <v>12700</v>
      </c>
    </row>
    <row r="3252" spans="1:6" x14ac:dyDescent="0.25">
      <c r="A3252" s="8" t="s">
        <v>16</v>
      </c>
      <c r="B3252" s="10">
        <v>38504</v>
      </c>
      <c r="C3252" s="5">
        <f t="shared" si="86"/>
        <v>2005</v>
      </c>
      <c r="D3252" s="5">
        <f t="shared" si="87"/>
        <v>6</v>
      </c>
      <c r="E3252" s="4" t="s">
        <v>4</v>
      </c>
      <c r="F3252" s="9">
        <v>0</v>
      </c>
    </row>
    <row r="3253" spans="1:6" x14ac:dyDescent="0.25">
      <c r="A3253" s="8" t="s">
        <v>16</v>
      </c>
      <c r="B3253" s="10">
        <v>38504</v>
      </c>
      <c r="C3253" s="5">
        <f t="shared" si="86"/>
        <v>2005</v>
      </c>
      <c r="D3253" s="5">
        <f t="shared" si="87"/>
        <v>6</v>
      </c>
      <c r="E3253" s="4" t="s">
        <v>37</v>
      </c>
      <c r="F3253" s="9">
        <v>8200</v>
      </c>
    </row>
    <row r="3254" spans="1:6" x14ac:dyDescent="0.25">
      <c r="A3254" s="8" t="s">
        <v>14</v>
      </c>
      <c r="B3254" s="10">
        <v>38505</v>
      </c>
      <c r="C3254" s="5">
        <f t="shared" si="86"/>
        <v>2005</v>
      </c>
      <c r="D3254" s="5">
        <f t="shared" si="87"/>
        <v>6</v>
      </c>
      <c r="E3254" s="4" t="s">
        <v>38</v>
      </c>
      <c r="F3254" s="9">
        <v>1100</v>
      </c>
    </row>
    <row r="3255" spans="1:6" x14ac:dyDescent="0.25">
      <c r="A3255" s="8" t="s">
        <v>14</v>
      </c>
      <c r="B3255" s="10">
        <v>38505</v>
      </c>
      <c r="C3255" s="5">
        <f t="shared" si="86"/>
        <v>2005</v>
      </c>
      <c r="D3255" s="5">
        <f t="shared" si="87"/>
        <v>6</v>
      </c>
      <c r="E3255" s="4" t="s">
        <v>4</v>
      </c>
      <c r="F3255" s="9">
        <v>0</v>
      </c>
    </row>
    <row r="3256" spans="1:6" x14ac:dyDescent="0.25">
      <c r="A3256" s="8" t="s">
        <v>14</v>
      </c>
      <c r="B3256" s="10">
        <v>38505</v>
      </c>
      <c r="C3256" s="5">
        <f t="shared" si="86"/>
        <v>2005</v>
      </c>
      <c r="D3256" s="5">
        <f t="shared" si="87"/>
        <v>6</v>
      </c>
      <c r="E3256" s="4" t="s">
        <v>37</v>
      </c>
      <c r="F3256" s="9">
        <v>4400</v>
      </c>
    </row>
    <row r="3257" spans="1:6" x14ac:dyDescent="0.25">
      <c r="A3257" s="8" t="s">
        <v>16</v>
      </c>
      <c r="B3257" s="10">
        <v>38509</v>
      </c>
      <c r="C3257" s="5">
        <f t="shared" si="86"/>
        <v>2005</v>
      </c>
      <c r="D3257" s="5">
        <f t="shared" si="87"/>
        <v>6</v>
      </c>
      <c r="E3257" s="4" t="s">
        <v>38</v>
      </c>
      <c r="F3257" s="9">
        <v>5400</v>
      </c>
    </row>
    <row r="3258" spans="1:6" x14ac:dyDescent="0.25">
      <c r="A3258" s="8" t="s">
        <v>16</v>
      </c>
      <c r="B3258" s="10">
        <v>38509</v>
      </c>
      <c r="C3258" s="5">
        <f t="shared" si="86"/>
        <v>2005</v>
      </c>
      <c r="D3258" s="5">
        <f t="shared" si="87"/>
        <v>6</v>
      </c>
      <c r="E3258" s="4" t="s">
        <v>4</v>
      </c>
      <c r="F3258" s="9">
        <v>0</v>
      </c>
    </row>
    <row r="3259" spans="1:6" x14ac:dyDescent="0.25">
      <c r="A3259" s="8" t="s">
        <v>16</v>
      </c>
      <c r="B3259" s="10">
        <v>38509</v>
      </c>
      <c r="C3259" s="5">
        <f t="shared" si="86"/>
        <v>2005</v>
      </c>
      <c r="D3259" s="5">
        <f t="shared" si="87"/>
        <v>6</v>
      </c>
      <c r="E3259" s="4" t="s">
        <v>37</v>
      </c>
      <c r="F3259" s="9">
        <v>7600</v>
      </c>
    </row>
    <row r="3260" spans="1:6" x14ac:dyDescent="0.25">
      <c r="A3260" s="8" t="s">
        <v>28</v>
      </c>
      <c r="B3260" s="10">
        <v>38614</v>
      </c>
      <c r="C3260" s="5">
        <f t="shared" si="86"/>
        <v>2005</v>
      </c>
      <c r="D3260" s="5">
        <f t="shared" si="87"/>
        <v>9</v>
      </c>
      <c r="E3260" s="4" t="s">
        <v>38</v>
      </c>
      <c r="F3260" s="9">
        <v>500</v>
      </c>
    </row>
    <row r="3261" spans="1:6" x14ac:dyDescent="0.25">
      <c r="A3261" s="8" t="s">
        <v>28</v>
      </c>
      <c r="B3261" s="10">
        <v>38614</v>
      </c>
      <c r="C3261" s="5">
        <f t="shared" si="86"/>
        <v>2005</v>
      </c>
      <c r="D3261" s="5">
        <f t="shared" si="87"/>
        <v>9</v>
      </c>
      <c r="E3261" s="4" t="s">
        <v>4</v>
      </c>
      <c r="F3261" s="9">
        <v>0</v>
      </c>
    </row>
    <row r="3262" spans="1:6" x14ac:dyDescent="0.25">
      <c r="A3262" s="8" t="s">
        <v>28</v>
      </c>
      <c r="B3262" s="10">
        <v>38614</v>
      </c>
      <c r="C3262" s="5">
        <f t="shared" si="86"/>
        <v>2005</v>
      </c>
      <c r="D3262" s="5">
        <f t="shared" si="87"/>
        <v>9</v>
      </c>
      <c r="E3262" s="4" t="s">
        <v>37</v>
      </c>
      <c r="F3262" s="9">
        <v>27000</v>
      </c>
    </row>
    <row r="3263" spans="1:6" x14ac:dyDescent="0.25">
      <c r="A3263" s="7" t="s">
        <v>46</v>
      </c>
      <c r="B3263" s="10">
        <v>38628</v>
      </c>
      <c r="C3263" s="5">
        <f t="shared" si="86"/>
        <v>2005</v>
      </c>
      <c r="D3263" s="5">
        <f t="shared" si="87"/>
        <v>10</v>
      </c>
      <c r="E3263" s="4" t="s">
        <v>38</v>
      </c>
      <c r="F3263" s="9">
        <v>2300</v>
      </c>
    </row>
    <row r="3264" spans="1:6" x14ac:dyDescent="0.25">
      <c r="A3264" s="7" t="s">
        <v>46</v>
      </c>
      <c r="B3264" s="10">
        <v>38628</v>
      </c>
      <c r="C3264" s="5">
        <f t="shared" si="86"/>
        <v>2005</v>
      </c>
      <c r="D3264" s="5">
        <f t="shared" si="87"/>
        <v>10</v>
      </c>
      <c r="E3264" s="4" t="s">
        <v>4</v>
      </c>
      <c r="F3264" s="9">
        <v>0</v>
      </c>
    </row>
    <row r="3265" spans="1:6" x14ac:dyDescent="0.25">
      <c r="A3265" s="7" t="s">
        <v>46</v>
      </c>
      <c r="B3265" s="10">
        <v>38628</v>
      </c>
      <c r="C3265" s="5">
        <f t="shared" si="86"/>
        <v>2005</v>
      </c>
      <c r="D3265" s="5">
        <f t="shared" si="87"/>
        <v>10</v>
      </c>
      <c r="E3265" s="4" t="s">
        <v>37</v>
      </c>
      <c r="F3265" s="9">
        <v>0</v>
      </c>
    </row>
    <row r="3266" spans="1:6" x14ac:dyDescent="0.25">
      <c r="A3266" s="8" t="s">
        <v>5</v>
      </c>
      <c r="B3266" s="10">
        <v>38630</v>
      </c>
      <c r="C3266" s="5">
        <f t="shared" si="86"/>
        <v>2005</v>
      </c>
      <c r="D3266" s="5">
        <f t="shared" si="87"/>
        <v>10</v>
      </c>
      <c r="E3266" s="4" t="s">
        <v>38</v>
      </c>
      <c r="F3266" s="9">
        <v>6600</v>
      </c>
    </row>
    <row r="3267" spans="1:6" x14ac:dyDescent="0.25">
      <c r="A3267" s="8" t="s">
        <v>5</v>
      </c>
      <c r="B3267" s="10">
        <v>38630</v>
      </c>
      <c r="C3267" s="5">
        <f t="shared" ref="C3267:C3328" si="88">YEAR(B3267)</f>
        <v>2005</v>
      </c>
      <c r="D3267" s="5">
        <f t="shared" ref="D3267:D3328" si="89">MONTH(B3267)</f>
        <v>10</v>
      </c>
      <c r="E3267" s="4" t="s">
        <v>4</v>
      </c>
      <c r="F3267" s="9">
        <v>0</v>
      </c>
    </row>
    <row r="3268" spans="1:6" x14ac:dyDescent="0.25">
      <c r="A3268" s="8" t="s">
        <v>5</v>
      </c>
      <c r="B3268" s="10">
        <v>38630</v>
      </c>
      <c r="C3268" s="5">
        <f t="shared" si="88"/>
        <v>2005</v>
      </c>
      <c r="D3268" s="5">
        <f t="shared" si="89"/>
        <v>10</v>
      </c>
      <c r="E3268" s="4" t="s">
        <v>37</v>
      </c>
      <c r="F3268" s="9">
        <v>12400</v>
      </c>
    </row>
    <row r="3269" spans="1:6" x14ac:dyDescent="0.25">
      <c r="A3269" s="8" t="s">
        <v>5</v>
      </c>
      <c r="B3269" s="10">
        <v>38631</v>
      </c>
      <c r="C3269" s="5">
        <f t="shared" si="88"/>
        <v>2005</v>
      </c>
      <c r="D3269" s="5">
        <f t="shared" si="89"/>
        <v>10</v>
      </c>
      <c r="E3269" s="4" t="s">
        <v>38</v>
      </c>
      <c r="F3269" s="9">
        <v>700</v>
      </c>
    </row>
    <row r="3270" spans="1:6" x14ac:dyDescent="0.25">
      <c r="A3270" s="8" t="s">
        <v>5</v>
      </c>
      <c r="B3270" s="10">
        <v>38631</v>
      </c>
      <c r="C3270" s="5">
        <f t="shared" si="88"/>
        <v>2005</v>
      </c>
      <c r="D3270" s="5">
        <f t="shared" si="89"/>
        <v>10</v>
      </c>
      <c r="E3270" s="4" t="s">
        <v>4</v>
      </c>
      <c r="F3270" s="9">
        <v>0</v>
      </c>
    </row>
    <row r="3271" spans="1:6" x14ac:dyDescent="0.25">
      <c r="A3271" s="8" t="s">
        <v>5</v>
      </c>
      <c r="B3271" s="10">
        <v>38631</v>
      </c>
      <c r="C3271" s="5">
        <f t="shared" si="88"/>
        <v>2005</v>
      </c>
      <c r="D3271" s="5">
        <f t="shared" si="89"/>
        <v>10</v>
      </c>
      <c r="E3271" s="4" t="s">
        <v>37</v>
      </c>
      <c r="F3271" s="9">
        <v>7500</v>
      </c>
    </row>
    <row r="3272" spans="1:6" x14ac:dyDescent="0.25">
      <c r="A3272" s="8" t="s">
        <v>28</v>
      </c>
      <c r="B3272" s="10">
        <v>38635</v>
      </c>
      <c r="C3272" s="5">
        <f t="shared" si="88"/>
        <v>2005</v>
      </c>
      <c r="D3272" s="5">
        <f t="shared" si="89"/>
        <v>10</v>
      </c>
      <c r="E3272" s="4" t="s">
        <v>38</v>
      </c>
      <c r="F3272" s="9">
        <v>2700</v>
      </c>
    </row>
    <row r="3273" spans="1:6" x14ac:dyDescent="0.25">
      <c r="A3273" s="8" t="s">
        <v>28</v>
      </c>
      <c r="B3273" s="10">
        <v>38635</v>
      </c>
      <c r="C3273" s="5">
        <f t="shared" si="88"/>
        <v>2005</v>
      </c>
      <c r="D3273" s="5">
        <f t="shared" si="89"/>
        <v>10</v>
      </c>
      <c r="E3273" s="4" t="s">
        <v>4</v>
      </c>
      <c r="F3273" s="9">
        <v>0</v>
      </c>
    </row>
    <row r="3274" spans="1:6" x14ac:dyDescent="0.25">
      <c r="A3274" s="8" t="s">
        <v>28</v>
      </c>
      <c r="B3274" s="10">
        <v>38635</v>
      </c>
      <c r="C3274" s="5">
        <f t="shared" si="88"/>
        <v>2005</v>
      </c>
      <c r="D3274" s="5">
        <f t="shared" si="89"/>
        <v>10</v>
      </c>
      <c r="E3274" s="4" t="s">
        <v>37</v>
      </c>
      <c r="F3274" s="9">
        <v>8000</v>
      </c>
    </row>
    <row r="3275" spans="1:6" x14ac:dyDescent="0.25">
      <c r="A3275" s="8" t="s">
        <v>5</v>
      </c>
      <c r="B3275" s="10">
        <v>38642</v>
      </c>
      <c r="C3275" s="5">
        <f t="shared" si="88"/>
        <v>2005</v>
      </c>
      <c r="D3275" s="5">
        <f t="shared" si="89"/>
        <v>10</v>
      </c>
      <c r="E3275" s="4" t="s">
        <v>38</v>
      </c>
      <c r="F3275" s="9">
        <v>400</v>
      </c>
    </row>
    <row r="3276" spans="1:6" x14ac:dyDescent="0.25">
      <c r="A3276" s="8" t="s">
        <v>5</v>
      </c>
      <c r="B3276" s="10">
        <v>38642</v>
      </c>
      <c r="C3276" s="5">
        <f t="shared" si="88"/>
        <v>2005</v>
      </c>
      <c r="D3276" s="5">
        <f t="shared" si="89"/>
        <v>10</v>
      </c>
      <c r="E3276" s="4" t="s">
        <v>4</v>
      </c>
      <c r="F3276" s="9">
        <v>0</v>
      </c>
    </row>
    <row r="3277" spans="1:6" x14ac:dyDescent="0.25">
      <c r="A3277" s="8" t="s">
        <v>5</v>
      </c>
      <c r="B3277" s="10">
        <v>38642</v>
      </c>
      <c r="C3277" s="5">
        <f t="shared" si="88"/>
        <v>2005</v>
      </c>
      <c r="D3277" s="5">
        <f t="shared" si="89"/>
        <v>10</v>
      </c>
      <c r="E3277" s="4" t="s">
        <v>37</v>
      </c>
      <c r="F3277" s="9">
        <v>4945</v>
      </c>
    </row>
    <row r="3278" spans="1:6" x14ac:dyDescent="0.25">
      <c r="A3278" s="8" t="s">
        <v>5</v>
      </c>
      <c r="B3278" s="10">
        <v>38643</v>
      </c>
      <c r="C3278" s="5">
        <f t="shared" si="88"/>
        <v>2005</v>
      </c>
      <c r="D3278" s="5">
        <f t="shared" si="89"/>
        <v>10</v>
      </c>
      <c r="E3278" s="4" t="s">
        <v>38</v>
      </c>
      <c r="F3278" s="9">
        <v>95</v>
      </c>
    </row>
    <row r="3279" spans="1:6" x14ac:dyDescent="0.25">
      <c r="A3279" s="8" t="s">
        <v>5</v>
      </c>
      <c r="B3279" s="10">
        <v>38643</v>
      </c>
      <c r="C3279" s="5">
        <f t="shared" si="88"/>
        <v>2005</v>
      </c>
      <c r="D3279" s="5">
        <f t="shared" si="89"/>
        <v>10</v>
      </c>
      <c r="E3279" s="4" t="s">
        <v>4</v>
      </c>
      <c r="F3279" s="9">
        <v>0</v>
      </c>
    </row>
    <row r="3280" spans="1:6" x14ac:dyDescent="0.25">
      <c r="A3280" s="8" t="s">
        <v>5</v>
      </c>
      <c r="B3280" s="10">
        <v>38643</v>
      </c>
      <c r="C3280" s="5">
        <f t="shared" si="88"/>
        <v>2005</v>
      </c>
      <c r="D3280" s="5">
        <f t="shared" si="89"/>
        <v>10</v>
      </c>
      <c r="E3280" s="4" t="s">
        <v>37</v>
      </c>
      <c r="F3280" s="9">
        <v>570</v>
      </c>
    </row>
    <row r="3281" spans="1:6" x14ac:dyDescent="0.25">
      <c r="A3281" s="8" t="s">
        <v>17</v>
      </c>
      <c r="B3281" s="10">
        <v>38644</v>
      </c>
      <c r="C3281" s="5">
        <f t="shared" si="88"/>
        <v>2005</v>
      </c>
      <c r="D3281" s="5">
        <f t="shared" si="89"/>
        <v>10</v>
      </c>
      <c r="E3281" s="4" t="s">
        <v>38</v>
      </c>
      <c r="F3281" s="9">
        <v>145</v>
      </c>
    </row>
    <row r="3282" spans="1:6" x14ac:dyDescent="0.25">
      <c r="A3282" s="8" t="s">
        <v>17</v>
      </c>
      <c r="B3282" s="10">
        <v>38644</v>
      </c>
      <c r="C3282" s="5">
        <f t="shared" si="88"/>
        <v>2005</v>
      </c>
      <c r="D3282" s="5">
        <f t="shared" si="89"/>
        <v>10</v>
      </c>
      <c r="E3282" s="4" t="s">
        <v>4</v>
      </c>
      <c r="F3282" s="9">
        <v>0</v>
      </c>
    </row>
    <row r="3283" spans="1:6" x14ac:dyDescent="0.25">
      <c r="A3283" s="8" t="s">
        <v>17</v>
      </c>
      <c r="B3283" s="10">
        <v>38644</v>
      </c>
      <c r="C3283" s="5">
        <f t="shared" si="88"/>
        <v>2005</v>
      </c>
      <c r="D3283" s="5">
        <f t="shared" si="89"/>
        <v>10</v>
      </c>
      <c r="E3283" s="4" t="s">
        <v>37</v>
      </c>
      <c r="F3283" s="9">
        <v>585</v>
      </c>
    </row>
    <row r="3284" spans="1:6" x14ac:dyDescent="0.25">
      <c r="A3284" s="8" t="s">
        <v>8</v>
      </c>
      <c r="B3284" s="10">
        <v>38649</v>
      </c>
      <c r="C3284" s="5">
        <f t="shared" si="88"/>
        <v>2005</v>
      </c>
      <c r="D3284" s="5">
        <f t="shared" si="89"/>
        <v>10</v>
      </c>
      <c r="E3284" s="4" t="s">
        <v>38</v>
      </c>
      <c r="F3284" s="9">
        <v>710</v>
      </c>
    </row>
    <row r="3285" spans="1:6" x14ac:dyDescent="0.25">
      <c r="A3285" s="8" t="s">
        <v>8</v>
      </c>
      <c r="B3285" s="10">
        <v>38649</v>
      </c>
      <c r="C3285" s="5">
        <f t="shared" si="88"/>
        <v>2005</v>
      </c>
      <c r="D3285" s="5">
        <f t="shared" si="89"/>
        <v>10</v>
      </c>
      <c r="E3285" s="4" t="s">
        <v>4</v>
      </c>
      <c r="F3285" s="9">
        <v>0</v>
      </c>
    </row>
    <row r="3286" spans="1:6" x14ac:dyDescent="0.25">
      <c r="A3286" s="8" t="s">
        <v>8</v>
      </c>
      <c r="B3286" s="10">
        <v>38649</v>
      </c>
      <c r="C3286" s="5">
        <f t="shared" si="88"/>
        <v>2005</v>
      </c>
      <c r="D3286" s="5">
        <f t="shared" si="89"/>
        <v>10</v>
      </c>
      <c r="E3286" s="4" t="s">
        <v>37</v>
      </c>
      <c r="F3286" s="9">
        <v>370</v>
      </c>
    </row>
    <row r="3287" spans="1:6" x14ac:dyDescent="0.25">
      <c r="A3287" s="8" t="s">
        <v>8</v>
      </c>
      <c r="B3287" s="10">
        <v>38650</v>
      </c>
      <c r="C3287" s="5">
        <f t="shared" si="88"/>
        <v>2005</v>
      </c>
      <c r="D3287" s="5">
        <f t="shared" si="89"/>
        <v>10</v>
      </c>
      <c r="E3287" s="4" t="s">
        <v>38</v>
      </c>
      <c r="F3287" s="9">
        <v>540</v>
      </c>
    </row>
    <row r="3288" spans="1:6" x14ac:dyDescent="0.25">
      <c r="A3288" s="8" t="s">
        <v>8</v>
      </c>
      <c r="B3288" s="10">
        <v>38650</v>
      </c>
      <c r="C3288" s="5">
        <f t="shared" si="88"/>
        <v>2005</v>
      </c>
      <c r="D3288" s="5">
        <f t="shared" si="89"/>
        <v>10</v>
      </c>
      <c r="E3288" s="4" t="s">
        <v>4</v>
      </c>
      <c r="F3288" s="9">
        <v>0</v>
      </c>
    </row>
    <row r="3289" spans="1:6" x14ac:dyDescent="0.25">
      <c r="A3289" s="8" t="s">
        <v>8</v>
      </c>
      <c r="B3289" s="10">
        <v>38650</v>
      </c>
      <c r="C3289" s="5">
        <f t="shared" si="88"/>
        <v>2005</v>
      </c>
      <c r="D3289" s="5">
        <f t="shared" si="89"/>
        <v>10</v>
      </c>
      <c r="E3289" s="4" t="s">
        <v>37</v>
      </c>
      <c r="F3289" s="9">
        <v>680</v>
      </c>
    </row>
    <row r="3290" spans="1:6" x14ac:dyDescent="0.25">
      <c r="A3290" s="8" t="s">
        <v>8</v>
      </c>
      <c r="B3290" s="10">
        <v>38652</v>
      </c>
      <c r="C3290" s="5">
        <f t="shared" si="88"/>
        <v>2005</v>
      </c>
      <c r="D3290" s="5">
        <f t="shared" si="89"/>
        <v>10</v>
      </c>
      <c r="E3290" s="4" t="s">
        <v>38</v>
      </c>
      <c r="F3290" s="9">
        <v>640</v>
      </c>
    </row>
    <row r="3291" spans="1:6" x14ac:dyDescent="0.25">
      <c r="A3291" s="8" t="s">
        <v>8</v>
      </c>
      <c r="B3291" s="10">
        <v>38652</v>
      </c>
      <c r="C3291" s="5">
        <f t="shared" si="88"/>
        <v>2005</v>
      </c>
      <c r="D3291" s="5">
        <f t="shared" si="89"/>
        <v>10</v>
      </c>
      <c r="E3291" s="4" t="s">
        <v>4</v>
      </c>
      <c r="F3291" s="9">
        <v>0</v>
      </c>
    </row>
    <row r="3292" spans="1:6" x14ac:dyDescent="0.25">
      <c r="A3292" s="8" t="s">
        <v>8</v>
      </c>
      <c r="B3292" s="10">
        <v>38652</v>
      </c>
      <c r="C3292" s="5">
        <f t="shared" si="88"/>
        <v>2005</v>
      </c>
      <c r="D3292" s="5">
        <f t="shared" si="89"/>
        <v>10</v>
      </c>
      <c r="E3292" s="4" t="s">
        <v>37</v>
      </c>
      <c r="F3292" s="9">
        <v>250</v>
      </c>
    </row>
    <row r="3293" spans="1:6" x14ac:dyDescent="0.25">
      <c r="A3293" s="8" t="s">
        <v>8</v>
      </c>
      <c r="B3293" s="10">
        <v>38653</v>
      </c>
      <c r="C3293" s="5">
        <f t="shared" si="88"/>
        <v>2005</v>
      </c>
      <c r="D3293" s="5">
        <f t="shared" si="89"/>
        <v>10</v>
      </c>
      <c r="E3293" s="4" t="s">
        <v>38</v>
      </c>
      <c r="F3293" s="9">
        <v>790</v>
      </c>
    </row>
    <row r="3294" spans="1:6" x14ac:dyDescent="0.25">
      <c r="A3294" s="8" t="s">
        <v>8</v>
      </c>
      <c r="B3294" s="10">
        <v>38653</v>
      </c>
      <c r="C3294" s="5">
        <f t="shared" si="88"/>
        <v>2005</v>
      </c>
      <c r="D3294" s="5">
        <f t="shared" si="89"/>
        <v>10</v>
      </c>
      <c r="E3294" s="4" t="s">
        <v>4</v>
      </c>
      <c r="F3294" s="9">
        <v>0</v>
      </c>
    </row>
    <row r="3295" spans="1:6" x14ac:dyDescent="0.25">
      <c r="A3295" s="8" t="s">
        <v>8</v>
      </c>
      <c r="B3295" s="10">
        <v>38653</v>
      </c>
      <c r="C3295" s="5">
        <f t="shared" si="88"/>
        <v>2005</v>
      </c>
      <c r="D3295" s="5">
        <f t="shared" si="89"/>
        <v>10</v>
      </c>
      <c r="E3295" s="4" t="s">
        <v>37</v>
      </c>
      <c r="F3295" s="9">
        <v>1750</v>
      </c>
    </row>
    <row r="3296" spans="1:6" x14ac:dyDescent="0.25">
      <c r="A3296" s="8" t="s">
        <v>28</v>
      </c>
      <c r="B3296" s="10">
        <v>38656</v>
      </c>
      <c r="C3296" s="5">
        <f t="shared" si="88"/>
        <v>2005</v>
      </c>
      <c r="D3296" s="5">
        <f t="shared" si="89"/>
        <v>10</v>
      </c>
      <c r="E3296" s="4" t="s">
        <v>38</v>
      </c>
      <c r="F3296" s="9">
        <v>4600</v>
      </c>
    </row>
    <row r="3297" spans="1:6" x14ac:dyDescent="0.25">
      <c r="A3297" s="8" t="s">
        <v>28</v>
      </c>
      <c r="B3297" s="10">
        <v>38656</v>
      </c>
      <c r="C3297" s="5">
        <f t="shared" si="88"/>
        <v>2005</v>
      </c>
      <c r="D3297" s="5">
        <f t="shared" si="89"/>
        <v>10</v>
      </c>
      <c r="E3297" s="4" t="s">
        <v>4</v>
      </c>
      <c r="F3297" s="9">
        <v>0</v>
      </c>
    </row>
    <row r="3298" spans="1:6" x14ac:dyDescent="0.25">
      <c r="A3298" s="8" t="s">
        <v>28</v>
      </c>
      <c r="B3298" s="10">
        <v>38656</v>
      </c>
      <c r="C3298" s="5">
        <f t="shared" si="88"/>
        <v>2005</v>
      </c>
      <c r="D3298" s="5">
        <f t="shared" si="89"/>
        <v>10</v>
      </c>
      <c r="E3298" s="4" t="s">
        <v>37</v>
      </c>
      <c r="F3298" s="9">
        <v>21600</v>
      </c>
    </row>
    <row r="3299" spans="1:6" x14ac:dyDescent="0.25">
      <c r="A3299" s="8" t="s">
        <v>5</v>
      </c>
      <c r="B3299" s="10">
        <v>38663</v>
      </c>
      <c r="C3299" s="5">
        <f t="shared" si="88"/>
        <v>2005</v>
      </c>
      <c r="D3299" s="5">
        <f t="shared" si="89"/>
        <v>11</v>
      </c>
      <c r="E3299" s="4" t="s">
        <v>38</v>
      </c>
      <c r="F3299" s="9">
        <v>1950</v>
      </c>
    </row>
    <row r="3300" spans="1:6" x14ac:dyDescent="0.25">
      <c r="A3300" s="8" t="s">
        <v>5</v>
      </c>
      <c r="B3300" s="10">
        <v>38663</v>
      </c>
      <c r="C3300" s="5">
        <f t="shared" si="88"/>
        <v>2005</v>
      </c>
      <c r="D3300" s="5">
        <f t="shared" si="89"/>
        <v>11</v>
      </c>
      <c r="E3300" s="4" t="s">
        <v>4</v>
      </c>
      <c r="F3300" s="9">
        <v>0</v>
      </c>
    </row>
    <row r="3301" spans="1:6" x14ac:dyDescent="0.25">
      <c r="A3301" s="8" t="s">
        <v>5</v>
      </c>
      <c r="B3301" s="10">
        <v>38663</v>
      </c>
      <c r="C3301" s="5">
        <f t="shared" si="88"/>
        <v>2005</v>
      </c>
      <c r="D3301" s="5">
        <f t="shared" si="89"/>
        <v>11</v>
      </c>
      <c r="E3301" s="4" t="s">
        <v>37</v>
      </c>
      <c r="F3301" s="9">
        <v>1200</v>
      </c>
    </row>
    <row r="3302" spans="1:6" x14ac:dyDescent="0.25">
      <c r="A3302" s="8" t="s">
        <v>28</v>
      </c>
      <c r="B3302" s="10">
        <v>38670</v>
      </c>
      <c r="C3302" s="5">
        <f t="shared" si="88"/>
        <v>2005</v>
      </c>
      <c r="D3302" s="5">
        <f t="shared" si="89"/>
        <v>11</v>
      </c>
      <c r="E3302" s="4" t="s">
        <v>38</v>
      </c>
      <c r="F3302" s="9">
        <v>1400</v>
      </c>
    </row>
    <row r="3303" spans="1:6" x14ac:dyDescent="0.25">
      <c r="A3303" s="8" t="s">
        <v>28</v>
      </c>
      <c r="B3303" s="10">
        <v>38670</v>
      </c>
      <c r="C3303" s="5">
        <f t="shared" si="88"/>
        <v>2005</v>
      </c>
      <c r="D3303" s="5">
        <f t="shared" si="89"/>
        <v>11</v>
      </c>
      <c r="E3303" s="4" t="s">
        <v>4</v>
      </c>
      <c r="F3303" s="9">
        <v>0</v>
      </c>
    </row>
    <row r="3304" spans="1:6" x14ac:dyDescent="0.25">
      <c r="A3304" s="8" t="s">
        <v>28</v>
      </c>
      <c r="B3304" s="10">
        <v>38670</v>
      </c>
      <c r="C3304" s="5">
        <f t="shared" si="88"/>
        <v>2005</v>
      </c>
      <c r="D3304" s="5">
        <f t="shared" si="89"/>
        <v>11</v>
      </c>
      <c r="E3304" s="4" t="s">
        <v>37</v>
      </c>
      <c r="F3304" s="9">
        <v>24100</v>
      </c>
    </row>
    <row r="3305" spans="1:6" x14ac:dyDescent="0.25">
      <c r="A3305" s="8" t="s">
        <v>19</v>
      </c>
      <c r="B3305" s="10">
        <v>38817</v>
      </c>
      <c r="C3305" s="5">
        <f t="shared" si="88"/>
        <v>2006</v>
      </c>
      <c r="D3305" s="5">
        <f t="shared" si="89"/>
        <v>4</v>
      </c>
      <c r="E3305" s="4" t="s">
        <v>38</v>
      </c>
      <c r="F3305" s="9">
        <v>2400</v>
      </c>
    </row>
    <row r="3306" spans="1:6" x14ac:dyDescent="0.25">
      <c r="A3306" s="8" t="s">
        <v>19</v>
      </c>
      <c r="B3306" s="10">
        <v>38817</v>
      </c>
      <c r="C3306" s="5">
        <f t="shared" si="88"/>
        <v>2006</v>
      </c>
      <c r="D3306" s="5">
        <f t="shared" si="89"/>
        <v>4</v>
      </c>
      <c r="E3306" s="4" t="s">
        <v>4</v>
      </c>
      <c r="F3306" s="9">
        <v>500</v>
      </c>
    </row>
    <row r="3307" spans="1:6" x14ac:dyDescent="0.25">
      <c r="A3307" s="8" t="s">
        <v>19</v>
      </c>
      <c r="B3307" s="10">
        <v>38817</v>
      </c>
      <c r="C3307" s="5">
        <f t="shared" si="88"/>
        <v>2006</v>
      </c>
      <c r="D3307" s="5">
        <f t="shared" si="89"/>
        <v>4</v>
      </c>
      <c r="E3307" s="4" t="s">
        <v>37</v>
      </c>
      <c r="F3307" s="9">
        <v>18100</v>
      </c>
    </row>
    <row r="3308" spans="1:6" x14ac:dyDescent="0.25">
      <c r="A3308" s="8" t="s">
        <v>20</v>
      </c>
      <c r="B3308" s="10">
        <v>38818</v>
      </c>
      <c r="C3308" s="5">
        <f t="shared" si="88"/>
        <v>2006</v>
      </c>
      <c r="D3308" s="5">
        <f t="shared" si="89"/>
        <v>4</v>
      </c>
      <c r="E3308" s="4" t="s">
        <v>38</v>
      </c>
      <c r="F3308" s="9">
        <v>3800</v>
      </c>
    </row>
    <row r="3309" spans="1:6" x14ac:dyDescent="0.25">
      <c r="A3309" s="8" t="s">
        <v>20</v>
      </c>
      <c r="B3309" s="10">
        <v>38818</v>
      </c>
      <c r="C3309" s="5">
        <f t="shared" si="88"/>
        <v>2006</v>
      </c>
      <c r="D3309" s="5">
        <f t="shared" si="89"/>
        <v>4</v>
      </c>
      <c r="E3309" s="4" t="s">
        <v>4</v>
      </c>
      <c r="F3309" s="9">
        <v>12200</v>
      </c>
    </row>
    <row r="3310" spans="1:6" x14ac:dyDescent="0.25">
      <c r="A3310" s="8" t="s">
        <v>20</v>
      </c>
      <c r="B3310" s="10">
        <v>38818</v>
      </c>
      <c r="C3310" s="5">
        <f t="shared" si="88"/>
        <v>2006</v>
      </c>
      <c r="D3310" s="5">
        <f t="shared" si="89"/>
        <v>4</v>
      </c>
      <c r="E3310" s="4" t="s">
        <v>37</v>
      </c>
      <c r="F3310" s="9">
        <v>11400</v>
      </c>
    </row>
    <row r="3311" spans="1:6" x14ac:dyDescent="0.25">
      <c r="A3311" s="8" t="s">
        <v>20</v>
      </c>
      <c r="B3311" s="10">
        <v>38819</v>
      </c>
      <c r="C3311" s="5">
        <f t="shared" si="88"/>
        <v>2006</v>
      </c>
      <c r="D3311" s="5">
        <f t="shared" si="89"/>
        <v>4</v>
      </c>
      <c r="E3311" s="4" t="s">
        <v>38</v>
      </c>
      <c r="F3311" s="9">
        <v>16100</v>
      </c>
    </row>
    <row r="3312" spans="1:6" x14ac:dyDescent="0.25">
      <c r="A3312" s="8" t="s">
        <v>20</v>
      </c>
      <c r="B3312" s="10">
        <v>38819</v>
      </c>
      <c r="C3312" s="5">
        <f t="shared" si="88"/>
        <v>2006</v>
      </c>
      <c r="D3312" s="5">
        <f t="shared" si="89"/>
        <v>4</v>
      </c>
      <c r="E3312" s="4" t="s">
        <v>4</v>
      </c>
      <c r="F3312" s="9">
        <v>14000</v>
      </c>
    </row>
    <row r="3313" spans="1:6" x14ac:dyDescent="0.25">
      <c r="A3313" s="8" t="s">
        <v>20</v>
      </c>
      <c r="B3313" s="10">
        <v>38819</v>
      </c>
      <c r="C3313" s="5">
        <f t="shared" si="88"/>
        <v>2006</v>
      </c>
      <c r="D3313" s="5">
        <f t="shared" si="89"/>
        <v>4</v>
      </c>
      <c r="E3313" s="4" t="s">
        <v>37</v>
      </c>
      <c r="F3313" s="9">
        <v>2800</v>
      </c>
    </row>
    <row r="3314" spans="1:6" x14ac:dyDescent="0.25">
      <c r="A3314" s="8" t="s">
        <v>19</v>
      </c>
      <c r="B3314" s="10">
        <v>38820</v>
      </c>
      <c r="C3314" s="5">
        <f t="shared" si="88"/>
        <v>2006</v>
      </c>
      <c r="D3314" s="5">
        <f t="shared" si="89"/>
        <v>4</v>
      </c>
      <c r="E3314" s="4" t="s">
        <v>38</v>
      </c>
      <c r="F3314" s="9">
        <v>2200</v>
      </c>
    </row>
    <row r="3315" spans="1:6" x14ac:dyDescent="0.25">
      <c r="A3315" s="8" t="s">
        <v>19</v>
      </c>
      <c r="B3315" s="10">
        <v>38820</v>
      </c>
      <c r="C3315" s="5">
        <f t="shared" si="88"/>
        <v>2006</v>
      </c>
      <c r="D3315" s="5">
        <f t="shared" si="89"/>
        <v>4</v>
      </c>
      <c r="E3315" s="4" t="s">
        <v>4</v>
      </c>
      <c r="F3315" s="9">
        <v>800</v>
      </c>
    </row>
    <row r="3316" spans="1:6" x14ac:dyDescent="0.25">
      <c r="A3316" s="8" t="s">
        <v>19</v>
      </c>
      <c r="B3316" s="10">
        <v>38820</v>
      </c>
      <c r="C3316" s="5">
        <f t="shared" si="88"/>
        <v>2006</v>
      </c>
      <c r="D3316" s="5">
        <f t="shared" si="89"/>
        <v>4</v>
      </c>
      <c r="E3316" s="4" t="s">
        <v>37</v>
      </c>
      <c r="F3316" s="9">
        <v>12000</v>
      </c>
    </row>
    <row r="3317" spans="1:6" x14ac:dyDescent="0.25">
      <c r="A3317" s="8" t="s">
        <v>19</v>
      </c>
      <c r="B3317" s="10">
        <v>38824</v>
      </c>
      <c r="C3317" s="5">
        <f t="shared" si="88"/>
        <v>2006</v>
      </c>
      <c r="D3317" s="5">
        <f t="shared" si="89"/>
        <v>4</v>
      </c>
      <c r="E3317" s="4" t="s">
        <v>38</v>
      </c>
      <c r="F3317" s="9">
        <v>6500</v>
      </c>
    </row>
    <row r="3318" spans="1:6" x14ac:dyDescent="0.25">
      <c r="A3318" s="8" t="s">
        <v>19</v>
      </c>
      <c r="B3318" s="10">
        <v>38824</v>
      </c>
      <c r="C3318" s="5">
        <f t="shared" si="88"/>
        <v>2006</v>
      </c>
      <c r="D3318" s="5">
        <f t="shared" si="89"/>
        <v>4</v>
      </c>
      <c r="E3318" s="4" t="s">
        <v>4</v>
      </c>
      <c r="F3318" s="9">
        <v>2200</v>
      </c>
    </row>
    <row r="3319" spans="1:6" x14ac:dyDescent="0.25">
      <c r="A3319" s="8" t="s">
        <v>19</v>
      </c>
      <c r="B3319" s="10">
        <v>38824</v>
      </c>
      <c r="C3319" s="5">
        <f t="shared" si="88"/>
        <v>2006</v>
      </c>
      <c r="D3319" s="5">
        <f t="shared" si="89"/>
        <v>4</v>
      </c>
      <c r="E3319" s="4" t="s">
        <v>37</v>
      </c>
      <c r="F3319" s="9">
        <v>3800</v>
      </c>
    </row>
    <row r="3320" spans="1:6" x14ac:dyDescent="0.25">
      <c r="A3320" s="8" t="s">
        <v>20</v>
      </c>
      <c r="B3320" s="10">
        <v>38825</v>
      </c>
      <c r="C3320" s="5">
        <f t="shared" si="88"/>
        <v>2006</v>
      </c>
      <c r="D3320" s="5">
        <f t="shared" si="89"/>
        <v>4</v>
      </c>
      <c r="E3320" s="4" t="s">
        <v>38</v>
      </c>
      <c r="F3320" s="9">
        <v>2600</v>
      </c>
    </row>
    <row r="3321" spans="1:6" x14ac:dyDescent="0.25">
      <c r="A3321" s="8" t="s">
        <v>20</v>
      </c>
      <c r="B3321" s="10">
        <v>38825</v>
      </c>
      <c r="C3321" s="5">
        <f t="shared" si="88"/>
        <v>2006</v>
      </c>
      <c r="D3321" s="5">
        <f t="shared" si="89"/>
        <v>4</v>
      </c>
      <c r="E3321" s="4" t="s">
        <v>4</v>
      </c>
      <c r="F3321" s="9">
        <v>18500</v>
      </c>
    </row>
    <row r="3322" spans="1:6" x14ac:dyDescent="0.25">
      <c r="A3322" s="8" t="s">
        <v>20</v>
      </c>
      <c r="B3322" s="10">
        <v>38825</v>
      </c>
      <c r="C3322" s="5">
        <f t="shared" si="88"/>
        <v>2006</v>
      </c>
      <c r="D3322" s="5">
        <f t="shared" si="89"/>
        <v>4</v>
      </c>
      <c r="E3322" s="4" t="s">
        <v>37</v>
      </c>
      <c r="F3322" s="9">
        <v>3500</v>
      </c>
    </row>
    <row r="3323" spans="1:6" x14ac:dyDescent="0.25">
      <c r="A3323" s="8" t="s">
        <v>19</v>
      </c>
      <c r="B3323" s="10">
        <v>38831</v>
      </c>
      <c r="C3323" s="5">
        <f t="shared" si="88"/>
        <v>2006</v>
      </c>
      <c r="D3323" s="5">
        <f t="shared" si="89"/>
        <v>4</v>
      </c>
      <c r="E3323" s="4" t="s">
        <v>38</v>
      </c>
      <c r="F3323" s="9">
        <v>2900</v>
      </c>
    </row>
    <row r="3324" spans="1:6" x14ac:dyDescent="0.25">
      <c r="A3324" s="8" t="s">
        <v>19</v>
      </c>
      <c r="B3324" s="10">
        <v>38831</v>
      </c>
      <c r="C3324" s="5">
        <f t="shared" si="88"/>
        <v>2006</v>
      </c>
      <c r="D3324" s="5">
        <f t="shared" si="89"/>
        <v>4</v>
      </c>
      <c r="E3324" s="4" t="s">
        <v>4</v>
      </c>
      <c r="F3324" s="9">
        <v>1100</v>
      </c>
    </row>
    <row r="3325" spans="1:6" x14ac:dyDescent="0.25">
      <c r="A3325" s="8" t="s">
        <v>19</v>
      </c>
      <c r="B3325" s="10">
        <v>38831</v>
      </c>
      <c r="C3325" s="5">
        <f t="shared" si="88"/>
        <v>2006</v>
      </c>
      <c r="D3325" s="5">
        <f t="shared" si="89"/>
        <v>4</v>
      </c>
      <c r="E3325" s="4" t="s">
        <v>37</v>
      </c>
      <c r="F3325" s="9">
        <v>13500</v>
      </c>
    </row>
    <row r="3326" spans="1:6" x14ac:dyDescent="0.25">
      <c r="A3326" s="8" t="s">
        <v>20</v>
      </c>
      <c r="B3326" s="10">
        <v>38832</v>
      </c>
      <c r="C3326" s="5">
        <f t="shared" si="88"/>
        <v>2006</v>
      </c>
      <c r="D3326" s="5">
        <f t="shared" si="89"/>
        <v>4</v>
      </c>
      <c r="E3326" s="4" t="s">
        <v>38</v>
      </c>
      <c r="F3326" s="9">
        <v>800</v>
      </c>
    </row>
    <row r="3327" spans="1:6" x14ac:dyDescent="0.25">
      <c r="A3327" s="8" t="s">
        <v>20</v>
      </c>
      <c r="B3327" s="10">
        <v>38832</v>
      </c>
      <c r="C3327" s="5">
        <f t="shared" si="88"/>
        <v>2006</v>
      </c>
      <c r="D3327" s="5">
        <f t="shared" si="89"/>
        <v>4</v>
      </c>
      <c r="E3327" s="4" t="s">
        <v>4</v>
      </c>
      <c r="F3327" s="9">
        <v>4800</v>
      </c>
    </row>
    <row r="3328" spans="1:6" x14ac:dyDescent="0.25">
      <c r="A3328" s="8" t="s">
        <v>20</v>
      </c>
      <c r="B3328" s="10">
        <v>38832</v>
      </c>
      <c r="C3328" s="5">
        <f t="shared" si="88"/>
        <v>2006</v>
      </c>
      <c r="D3328" s="5">
        <f t="shared" si="89"/>
        <v>4</v>
      </c>
      <c r="E3328" s="4" t="s">
        <v>37</v>
      </c>
      <c r="F3328" s="9">
        <v>2400</v>
      </c>
    </row>
    <row r="3329" spans="1:6" x14ac:dyDescent="0.25">
      <c r="A3329" s="8" t="s">
        <v>14</v>
      </c>
      <c r="B3329" s="10">
        <v>38839</v>
      </c>
      <c r="C3329" s="5">
        <f t="shared" ref="C3329:C3391" si="90">YEAR(B3329)</f>
        <v>2006</v>
      </c>
      <c r="D3329" s="5">
        <f t="shared" ref="D3329:D3391" si="91">MONTH(B3329)</f>
        <v>5</v>
      </c>
      <c r="E3329" s="4" t="s">
        <v>38</v>
      </c>
      <c r="F3329" s="9">
        <f>8600+4000</f>
        <v>12600</v>
      </c>
    </row>
    <row r="3330" spans="1:6" x14ac:dyDescent="0.25">
      <c r="A3330" s="8" t="s">
        <v>19</v>
      </c>
      <c r="B3330" s="10">
        <v>38839</v>
      </c>
      <c r="C3330" s="5">
        <f t="shared" si="90"/>
        <v>2006</v>
      </c>
      <c r="D3330" s="5">
        <f t="shared" si="91"/>
        <v>5</v>
      </c>
      <c r="E3330" s="4" t="s">
        <v>38</v>
      </c>
      <c r="F3330" s="9">
        <v>2600</v>
      </c>
    </row>
    <row r="3331" spans="1:6" x14ac:dyDescent="0.25">
      <c r="A3331" s="8" t="s">
        <v>14</v>
      </c>
      <c r="B3331" s="10">
        <v>38839</v>
      </c>
      <c r="C3331" s="5">
        <f t="shared" si="90"/>
        <v>2006</v>
      </c>
      <c r="D3331" s="5">
        <f t="shared" si="91"/>
        <v>5</v>
      </c>
      <c r="E3331" s="4" t="s">
        <v>4</v>
      </c>
      <c r="F3331" s="9">
        <v>0</v>
      </c>
    </row>
    <row r="3332" spans="1:6" x14ac:dyDescent="0.25">
      <c r="A3332" s="8" t="s">
        <v>19</v>
      </c>
      <c r="B3332" s="10">
        <v>38839</v>
      </c>
      <c r="C3332" s="5">
        <f t="shared" si="90"/>
        <v>2006</v>
      </c>
      <c r="D3332" s="5">
        <f t="shared" si="91"/>
        <v>5</v>
      </c>
      <c r="E3332" s="4" t="s">
        <v>4</v>
      </c>
      <c r="F3332" s="9">
        <v>1100</v>
      </c>
    </row>
    <row r="3333" spans="1:6" x14ac:dyDescent="0.25">
      <c r="A3333" s="8" t="s">
        <v>14</v>
      </c>
      <c r="B3333" s="10">
        <v>38839</v>
      </c>
      <c r="C3333" s="5">
        <f t="shared" si="90"/>
        <v>2006</v>
      </c>
      <c r="D3333" s="5">
        <f t="shared" si="91"/>
        <v>5</v>
      </c>
      <c r="E3333" s="4" t="s">
        <v>37</v>
      </c>
      <c r="F3333" s="9">
        <v>41000</v>
      </c>
    </row>
    <row r="3334" spans="1:6" x14ac:dyDescent="0.25">
      <c r="A3334" s="8" t="s">
        <v>19</v>
      </c>
      <c r="B3334" s="10">
        <v>38839</v>
      </c>
      <c r="C3334" s="5">
        <f t="shared" si="90"/>
        <v>2006</v>
      </c>
      <c r="D3334" s="5">
        <f t="shared" si="91"/>
        <v>5</v>
      </c>
      <c r="E3334" s="4" t="s">
        <v>37</v>
      </c>
      <c r="F3334" s="9">
        <v>3700</v>
      </c>
    </row>
    <row r="3335" spans="1:6" x14ac:dyDescent="0.25">
      <c r="A3335" s="8" t="s">
        <v>8</v>
      </c>
      <c r="B3335" s="10">
        <v>38840</v>
      </c>
      <c r="C3335" s="5">
        <f t="shared" si="90"/>
        <v>2006</v>
      </c>
      <c r="D3335" s="5">
        <f t="shared" si="91"/>
        <v>5</v>
      </c>
      <c r="E3335" s="4" t="s">
        <v>38</v>
      </c>
      <c r="F3335" s="9">
        <v>800</v>
      </c>
    </row>
    <row r="3336" spans="1:6" x14ac:dyDescent="0.25">
      <c r="A3336" s="8" t="s">
        <v>19</v>
      </c>
      <c r="B3336" s="10">
        <v>38840</v>
      </c>
      <c r="C3336" s="5">
        <f t="shared" si="90"/>
        <v>2006</v>
      </c>
      <c r="D3336" s="5">
        <f t="shared" si="91"/>
        <v>5</v>
      </c>
      <c r="E3336" s="4" t="s">
        <v>38</v>
      </c>
      <c r="F3336" s="9">
        <v>1200</v>
      </c>
    </row>
    <row r="3337" spans="1:6" x14ac:dyDescent="0.25">
      <c r="A3337" s="8" t="s">
        <v>8</v>
      </c>
      <c r="B3337" s="10">
        <v>38840</v>
      </c>
      <c r="C3337" s="5">
        <f t="shared" si="90"/>
        <v>2006</v>
      </c>
      <c r="D3337" s="5">
        <f t="shared" si="91"/>
        <v>5</v>
      </c>
      <c r="E3337" s="4" t="s">
        <v>4</v>
      </c>
      <c r="F3337" s="9">
        <v>0</v>
      </c>
    </row>
    <row r="3338" spans="1:6" x14ac:dyDescent="0.25">
      <c r="A3338" s="8" t="s">
        <v>19</v>
      </c>
      <c r="B3338" s="10">
        <v>38840</v>
      </c>
      <c r="C3338" s="5">
        <f t="shared" si="90"/>
        <v>2006</v>
      </c>
      <c r="D3338" s="5">
        <f t="shared" si="91"/>
        <v>5</v>
      </c>
      <c r="E3338" s="4" t="s">
        <v>4</v>
      </c>
      <c r="F3338" s="9">
        <v>1800</v>
      </c>
    </row>
    <row r="3339" spans="1:6" x14ac:dyDescent="0.25">
      <c r="A3339" s="8" t="s">
        <v>8</v>
      </c>
      <c r="B3339" s="10">
        <v>38840</v>
      </c>
      <c r="C3339" s="5">
        <f t="shared" si="90"/>
        <v>2006</v>
      </c>
      <c r="D3339" s="5">
        <f t="shared" si="91"/>
        <v>5</v>
      </c>
      <c r="E3339" s="4" t="s">
        <v>37</v>
      </c>
      <c r="F3339" s="9">
        <v>150</v>
      </c>
    </row>
    <row r="3340" spans="1:6" x14ac:dyDescent="0.25">
      <c r="A3340" s="8" t="s">
        <v>19</v>
      </c>
      <c r="B3340" s="10">
        <v>38840</v>
      </c>
      <c r="C3340" s="5">
        <f t="shared" si="90"/>
        <v>2006</v>
      </c>
      <c r="D3340" s="5">
        <f t="shared" si="91"/>
        <v>5</v>
      </c>
      <c r="E3340" s="4" t="s">
        <v>37</v>
      </c>
      <c r="F3340" s="9">
        <v>1600</v>
      </c>
    </row>
    <row r="3341" spans="1:6" x14ac:dyDescent="0.25">
      <c r="A3341" s="8" t="s">
        <v>20</v>
      </c>
      <c r="B3341" s="10">
        <v>38841</v>
      </c>
      <c r="C3341" s="5">
        <f t="shared" si="90"/>
        <v>2006</v>
      </c>
      <c r="D3341" s="5">
        <f t="shared" si="91"/>
        <v>5</v>
      </c>
      <c r="E3341" s="4" t="s">
        <v>38</v>
      </c>
      <c r="F3341" s="9">
        <v>2100</v>
      </c>
    </row>
    <row r="3342" spans="1:6" x14ac:dyDescent="0.25">
      <c r="A3342" s="8" t="s">
        <v>20</v>
      </c>
      <c r="B3342" s="10">
        <v>38841</v>
      </c>
      <c r="C3342" s="5">
        <f t="shared" si="90"/>
        <v>2006</v>
      </c>
      <c r="D3342" s="5">
        <f t="shared" si="91"/>
        <v>5</v>
      </c>
      <c r="E3342" s="4" t="s">
        <v>4</v>
      </c>
      <c r="F3342" s="9">
        <v>5800</v>
      </c>
    </row>
    <row r="3343" spans="1:6" x14ac:dyDescent="0.25">
      <c r="A3343" s="8" t="s">
        <v>20</v>
      </c>
      <c r="B3343" s="10">
        <v>38841</v>
      </c>
      <c r="C3343" s="5">
        <f t="shared" si="90"/>
        <v>2006</v>
      </c>
      <c r="D3343" s="5">
        <f t="shared" si="91"/>
        <v>5</v>
      </c>
      <c r="E3343" s="4" t="s">
        <v>37</v>
      </c>
      <c r="F3343" s="9">
        <v>2800</v>
      </c>
    </row>
    <row r="3344" spans="1:6" x14ac:dyDescent="0.25">
      <c r="A3344" s="8" t="s">
        <v>8</v>
      </c>
      <c r="B3344" s="10">
        <v>38845</v>
      </c>
      <c r="C3344" s="5">
        <f t="shared" si="90"/>
        <v>2006</v>
      </c>
      <c r="D3344" s="5">
        <f t="shared" si="91"/>
        <v>5</v>
      </c>
      <c r="E3344" s="4" t="s">
        <v>38</v>
      </c>
      <c r="F3344" s="9">
        <v>1000</v>
      </c>
    </row>
    <row r="3345" spans="1:6" x14ac:dyDescent="0.25">
      <c r="A3345" s="8" t="s">
        <v>8</v>
      </c>
      <c r="B3345" s="10">
        <v>38845</v>
      </c>
      <c r="C3345" s="5">
        <f t="shared" si="90"/>
        <v>2006</v>
      </c>
      <c r="D3345" s="5">
        <f t="shared" si="91"/>
        <v>5</v>
      </c>
      <c r="E3345" s="4" t="s">
        <v>4</v>
      </c>
      <c r="F3345" s="9">
        <v>0</v>
      </c>
    </row>
    <row r="3346" spans="1:6" x14ac:dyDescent="0.25">
      <c r="A3346" s="8" t="s">
        <v>8</v>
      </c>
      <c r="B3346" s="10">
        <v>38845</v>
      </c>
      <c r="C3346" s="5">
        <f t="shared" si="90"/>
        <v>2006</v>
      </c>
      <c r="D3346" s="5">
        <f t="shared" si="91"/>
        <v>5</v>
      </c>
      <c r="E3346" s="4" t="s">
        <v>37</v>
      </c>
      <c r="F3346" s="9">
        <v>12000</v>
      </c>
    </row>
    <row r="3347" spans="1:6" x14ac:dyDescent="0.25">
      <c r="A3347" s="8" t="s">
        <v>14</v>
      </c>
      <c r="B3347" s="10">
        <v>38846</v>
      </c>
      <c r="C3347" s="5">
        <f t="shared" si="90"/>
        <v>2006</v>
      </c>
      <c r="D3347" s="5">
        <f t="shared" si="91"/>
        <v>5</v>
      </c>
      <c r="E3347" s="4" t="s">
        <v>38</v>
      </c>
      <c r="F3347" s="9">
        <v>800</v>
      </c>
    </row>
    <row r="3348" spans="1:6" x14ac:dyDescent="0.25">
      <c r="A3348" s="8" t="s">
        <v>20</v>
      </c>
      <c r="B3348" s="10">
        <v>38846</v>
      </c>
      <c r="C3348" s="5">
        <f t="shared" si="90"/>
        <v>2006</v>
      </c>
      <c r="D3348" s="5">
        <f t="shared" si="91"/>
        <v>5</v>
      </c>
      <c r="E3348" s="4" t="s">
        <v>38</v>
      </c>
      <c r="F3348" s="9">
        <v>2200</v>
      </c>
    </row>
    <row r="3349" spans="1:6" x14ac:dyDescent="0.25">
      <c r="A3349" s="8" t="s">
        <v>14</v>
      </c>
      <c r="B3349" s="10">
        <v>38846</v>
      </c>
      <c r="C3349" s="5">
        <f t="shared" si="90"/>
        <v>2006</v>
      </c>
      <c r="D3349" s="5">
        <f t="shared" si="91"/>
        <v>5</v>
      </c>
      <c r="E3349" s="4" t="s">
        <v>4</v>
      </c>
      <c r="F3349" s="9">
        <v>0</v>
      </c>
    </row>
    <row r="3350" spans="1:6" x14ac:dyDescent="0.25">
      <c r="A3350" s="8" t="s">
        <v>20</v>
      </c>
      <c r="B3350" s="10">
        <v>38846</v>
      </c>
      <c r="C3350" s="5">
        <f t="shared" si="90"/>
        <v>2006</v>
      </c>
      <c r="D3350" s="5">
        <f t="shared" si="91"/>
        <v>5</v>
      </c>
      <c r="E3350" s="4" t="s">
        <v>4</v>
      </c>
      <c r="F3350" s="9">
        <v>9500</v>
      </c>
    </row>
    <row r="3351" spans="1:6" x14ac:dyDescent="0.25">
      <c r="A3351" s="8" t="s">
        <v>14</v>
      </c>
      <c r="B3351" s="10">
        <v>38846</v>
      </c>
      <c r="C3351" s="5">
        <f t="shared" si="90"/>
        <v>2006</v>
      </c>
      <c r="D3351" s="5">
        <f t="shared" si="91"/>
        <v>5</v>
      </c>
      <c r="E3351" s="4" t="s">
        <v>37</v>
      </c>
      <c r="F3351" s="9">
        <v>6000</v>
      </c>
    </row>
    <row r="3352" spans="1:6" x14ac:dyDescent="0.25">
      <c r="A3352" s="8" t="s">
        <v>20</v>
      </c>
      <c r="B3352" s="10">
        <v>38846</v>
      </c>
      <c r="C3352" s="5">
        <f t="shared" si="90"/>
        <v>2006</v>
      </c>
      <c r="D3352" s="5">
        <f t="shared" si="91"/>
        <v>5</v>
      </c>
      <c r="E3352" s="4" t="s">
        <v>37</v>
      </c>
      <c r="F3352" s="9">
        <v>16400</v>
      </c>
    </row>
    <row r="3353" spans="1:6" x14ac:dyDescent="0.25">
      <c r="A3353" s="8" t="s">
        <v>14</v>
      </c>
      <c r="B3353" s="10">
        <v>38847</v>
      </c>
      <c r="C3353" s="5">
        <f t="shared" si="90"/>
        <v>2006</v>
      </c>
      <c r="D3353" s="5">
        <f t="shared" si="91"/>
        <v>5</v>
      </c>
      <c r="E3353" s="4" t="s">
        <v>38</v>
      </c>
      <c r="F3353" s="9">
        <v>1100</v>
      </c>
    </row>
    <row r="3354" spans="1:6" x14ac:dyDescent="0.25">
      <c r="A3354" s="8" t="s">
        <v>16</v>
      </c>
      <c r="B3354" s="10">
        <v>38847</v>
      </c>
      <c r="C3354" s="5">
        <f t="shared" si="90"/>
        <v>2006</v>
      </c>
      <c r="D3354" s="5">
        <f t="shared" si="91"/>
        <v>5</v>
      </c>
      <c r="E3354" s="4" t="s">
        <v>38</v>
      </c>
      <c r="F3354" s="9">
        <v>4700</v>
      </c>
    </row>
    <row r="3355" spans="1:6" x14ac:dyDescent="0.25">
      <c r="A3355" s="8" t="s">
        <v>14</v>
      </c>
      <c r="B3355" s="10">
        <v>38847</v>
      </c>
      <c r="C3355" s="5">
        <f t="shared" si="90"/>
        <v>2006</v>
      </c>
      <c r="D3355" s="5">
        <f t="shared" si="91"/>
        <v>5</v>
      </c>
      <c r="E3355" s="4" t="s">
        <v>4</v>
      </c>
      <c r="F3355" s="9">
        <v>0</v>
      </c>
    </row>
    <row r="3356" spans="1:6" x14ac:dyDescent="0.25">
      <c r="A3356" s="8" t="s">
        <v>16</v>
      </c>
      <c r="B3356" s="10">
        <v>38847</v>
      </c>
      <c r="C3356" s="5">
        <f t="shared" si="90"/>
        <v>2006</v>
      </c>
      <c r="D3356" s="5">
        <f t="shared" si="91"/>
        <v>5</v>
      </c>
      <c r="E3356" s="4" t="s">
        <v>4</v>
      </c>
      <c r="F3356" s="9">
        <v>0</v>
      </c>
    </row>
    <row r="3357" spans="1:6" x14ac:dyDescent="0.25">
      <c r="A3357" s="8" t="s">
        <v>14</v>
      </c>
      <c r="B3357" s="10">
        <v>38847</v>
      </c>
      <c r="C3357" s="5">
        <f t="shared" si="90"/>
        <v>2006</v>
      </c>
      <c r="D3357" s="5">
        <f t="shared" si="91"/>
        <v>5</v>
      </c>
      <c r="E3357" s="4" t="s">
        <v>37</v>
      </c>
      <c r="F3357" s="9">
        <v>1500</v>
      </c>
    </row>
    <row r="3358" spans="1:6" x14ac:dyDescent="0.25">
      <c r="A3358" s="8" t="s">
        <v>16</v>
      </c>
      <c r="B3358" s="10">
        <v>38847</v>
      </c>
      <c r="C3358" s="5">
        <f t="shared" si="90"/>
        <v>2006</v>
      </c>
      <c r="D3358" s="5">
        <f t="shared" si="91"/>
        <v>5</v>
      </c>
      <c r="E3358" s="4" t="s">
        <v>37</v>
      </c>
      <c r="F3358" s="9">
        <v>8500</v>
      </c>
    </row>
    <row r="3359" spans="1:6" x14ac:dyDescent="0.25">
      <c r="A3359" s="8" t="s">
        <v>8</v>
      </c>
      <c r="B3359" s="10">
        <v>38848</v>
      </c>
      <c r="C3359" s="5">
        <f t="shared" si="90"/>
        <v>2006</v>
      </c>
      <c r="D3359" s="5">
        <f t="shared" si="91"/>
        <v>5</v>
      </c>
      <c r="E3359" s="4" t="s">
        <v>38</v>
      </c>
      <c r="F3359" s="9">
        <v>1500</v>
      </c>
    </row>
    <row r="3360" spans="1:6" x14ac:dyDescent="0.25">
      <c r="A3360" t="s">
        <v>13</v>
      </c>
      <c r="B3360" s="10">
        <v>38848</v>
      </c>
      <c r="C3360" s="5">
        <f t="shared" si="90"/>
        <v>2006</v>
      </c>
      <c r="D3360" s="5">
        <f t="shared" si="91"/>
        <v>5</v>
      </c>
      <c r="E3360" s="4" t="s">
        <v>38</v>
      </c>
      <c r="F3360" s="9">
        <v>1600</v>
      </c>
    </row>
    <row r="3361" spans="1:6" x14ac:dyDescent="0.25">
      <c r="A3361" s="8" t="s">
        <v>8</v>
      </c>
      <c r="B3361" s="10">
        <v>38848</v>
      </c>
      <c r="C3361" s="5">
        <f t="shared" si="90"/>
        <v>2006</v>
      </c>
      <c r="D3361" s="5">
        <f t="shared" si="91"/>
        <v>5</v>
      </c>
      <c r="E3361" s="4" t="s">
        <v>4</v>
      </c>
      <c r="F3361" s="9">
        <v>0</v>
      </c>
    </row>
    <row r="3362" spans="1:6" x14ac:dyDescent="0.25">
      <c r="A3362" t="s">
        <v>13</v>
      </c>
      <c r="B3362" s="10">
        <v>38848</v>
      </c>
      <c r="C3362" s="5">
        <f t="shared" si="90"/>
        <v>2006</v>
      </c>
      <c r="D3362" s="5">
        <f t="shared" si="91"/>
        <v>5</v>
      </c>
      <c r="E3362" s="4" t="s">
        <v>4</v>
      </c>
      <c r="F3362" s="9">
        <v>0</v>
      </c>
    </row>
    <row r="3363" spans="1:6" x14ac:dyDescent="0.25">
      <c r="A3363" s="8" t="s">
        <v>8</v>
      </c>
      <c r="B3363" s="10">
        <v>38848</v>
      </c>
      <c r="C3363" s="5">
        <f t="shared" si="90"/>
        <v>2006</v>
      </c>
      <c r="D3363" s="5">
        <f t="shared" si="91"/>
        <v>5</v>
      </c>
      <c r="E3363" s="4" t="s">
        <v>37</v>
      </c>
      <c r="F3363" s="9">
        <v>8500</v>
      </c>
    </row>
    <row r="3364" spans="1:6" x14ac:dyDescent="0.25">
      <c r="A3364" t="s">
        <v>13</v>
      </c>
      <c r="B3364" s="10">
        <v>38848</v>
      </c>
      <c r="C3364" s="5">
        <f t="shared" si="90"/>
        <v>2006</v>
      </c>
      <c r="D3364" s="5">
        <f t="shared" si="91"/>
        <v>5</v>
      </c>
      <c r="E3364" s="4" t="s">
        <v>37</v>
      </c>
      <c r="F3364" s="9">
        <v>6800</v>
      </c>
    </row>
    <row r="3365" spans="1:6" x14ac:dyDescent="0.25">
      <c r="A3365" t="s">
        <v>13</v>
      </c>
      <c r="B3365" s="10">
        <v>38849</v>
      </c>
      <c r="C3365" s="5">
        <f t="shared" si="90"/>
        <v>2006</v>
      </c>
      <c r="D3365" s="5">
        <f t="shared" si="91"/>
        <v>5</v>
      </c>
      <c r="E3365" s="4" t="s">
        <v>38</v>
      </c>
      <c r="F3365" s="9">
        <v>2100</v>
      </c>
    </row>
    <row r="3366" spans="1:6" x14ac:dyDescent="0.25">
      <c r="A3366" t="s">
        <v>13</v>
      </c>
      <c r="B3366" s="10">
        <v>38849</v>
      </c>
      <c r="C3366" s="5">
        <f t="shared" si="90"/>
        <v>2006</v>
      </c>
      <c r="D3366" s="5">
        <f t="shared" si="91"/>
        <v>5</v>
      </c>
      <c r="E3366" s="4" t="s">
        <v>4</v>
      </c>
      <c r="F3366" s="9">
        <v>0</v>
      </c>
    </row>
    <row r="3367" spans="1:6" x14ac:dyDescent="0.25">
      <c r="A3367" t="s">
        <v>13</v>
      </c>
      <c r="B3367" s="10">
        <v>38849</v>
      </c>
      <c r="C3367" s="5">
        <f t="shared" si="90"/>
        <v>2006</v>
      </c>
      <c r="D3367" s="5">
        <f t="shared" si="91"/>
        <v>5</v>
      </c>
      <c r="E3367" s="4" t="s">
        <v>37</v>
      </c>
      <c r="F3367" s="9">
        <v>4700</v>
      </c>
    </row>
    <row r="3368" spans="1:6" x14ac:dyDescent="0.25">
      <c r="A3368" s="8" t="s">
        <v>28</v>
      </c>
      <c r="B3368" s="10">
        <v>38852</v>
      </c>
      <c r="C3368" s="5">
        <f t="shared" si="90"/>
        <v>2006</v>
      </c>
      <c r="D3368" s="5">
        <f t="shared" si="91"/>
        <v>5</v>
      </c>
      <c r="E3368" s="4" t="s">
        <v>38</v>
      </c>
      <c r="F3368" s="9">
        <v>8000</v>
      </c>
    </row>
    <row r="3369" spans="1:6" x14ac:dyDescent="0.25">
      <c r="A3369" t="s">
        <v>13</v>
      </c>
      <c r="B3369" s="10">
        <v>38852</v>
      </c>
      <c r="C3369" s="5">
        <f t="shared" si="90"/>
        <v>2006</v>
      </c>
      <c r="D3369" s="5">
        <f t="shared" si="91"/>
        <v>5</v>
      </c>
      <c r="E3369" s="4" t="s">
        <v>38</v>
      </c>
      <c r="F3369" s="9">
        <v>3100</v>
      </c>
    </row>
    <row r="3370" spans="1:6" x14ac:dyDescent="0.25">
      <c r="A3370" s="8" t="s">
        <v>28</v>
      </c>
      <c r="B3370" s="10">
        <v>38852</v>
      </c>
      <c r="C3370" s="5">
        <f t="shared" si="90"/>
        <v>2006</v>
      </c>
      <c r="D3370" s="5">
        <f t="shared" si="91"/>
        <v>5</v>
      </c>
      <c r="E3370" s="4" t="s">
        <v>4</v>
      </c>
      <c r="F3370" s="9">
        <v>0</v>
      </c>
    </row>
    <row r="3371" spans="1:6" x14ac:dyDescent="0.25">
      <c r="A3371" t="s">
        <v>13</v>
      </c>
      <c r="B3371" s="10">
        <v>38852</v>
      </c>
      <c r="C3371" s="5">
        <f t="shared" si="90"/>
        <v>2006</v>
      </c>
      <c r="D3371" s="5">
        <f t="shared" si="91"/>
        <v>5</v>
      </c>
      <c r="E3371" s="4" t="s">
        <v>4</v>
      </c>
      <c r="F3371" s="9">
        <v>0</v>
      </c>
    </row>
    <row r="3372" spans="1:6" x14ac:dyDescent="0.25">
      <c r="A3372" s="8" t="s">
        <v>28</v>
      </c>
      <c r="B3372" s="10">
        <v>38852</v>
      </c>
      <c r="C3372" s="5">
        <f t="shared" si="90"/>
        <v>2006</v>
      </c>
      <c r="D3372" s="5">
        <f t="shared" si="91"/>
        <v>5</v>
      </c>
      <c r="E3372" s="4" t="s">
        <v>37</v>
      </c>
      <c r="F3372" s="9">
        <v>300</v>
      </c>
    </row>
    <row r="3373" spans="1:6" x14ac:dyDescent="0.25">
      <c r="A3373" t="s">
        <v>13</v>
      </c>
      <c r="B3373" s="10">
        <v>38852</v>
      </c>
      <c r="C3373" s="5">
        <f t="shared" si="90"/>
        <v>2006</v>
      </c>
      <c r="D3373" s="5">
        <f t="shared" si="91"/>
        <v>5</v>
      </c>
      <c r="E3373" s="4" t="s">
        <v>37</v>
      </c>
      <c r="F3373" s="9">
        <v>3800</v>
      </c>
    </row>
    <row r="3374" spans="1:6" x14ac:dyDescent="0.25">
      <c r="A3374" s="8" t="s">
        <v>14</v>
      </c>
      <c r="B3374" s="10">
        <v>38853</v>
      </c>
      <c r="C3374" s="5">
        <f t="shared" si="90"/>
        <v>2006</v>
      </c>
      <c r="D3374" s="5">
        <f t="shared" si="91"/>
        <v>5</v>
      </c>
      <c r="E3374" s="4" t="s">
        <v>38</v>
      </c>
      <c r="F3374" s="9">
        <v>6000</v>
      </c>
    </row>
    <row r="3375" spans="1:6" x14ac:dyDescent="0.25">
      <c r="A3375" s="8" t="s">
        <v>20</v>
      </c>
      <c r="B3375" s="10">
        <v>38853</v>
      </c>
      <c r="C3375" s="5">
        <f t="shared" si="90"/>
        <v>2006</v>
      </c>
      <c r="D3375" s="5">
        <f t="shared" si="91"/>
        <v>5</v>
      </c>
      <c r="E3375" s="4" t="s">
        <v>38</v>
      </c>
      <c r="F3375" s="9">
        <v>2200</v>
      </c>
    </row>
    <row r="3376" spans="1:6" x14ac:dyDescent="0.25">
      <c r="A3376" s="8" t="s">
        <v>14</v>
      </c>
      <c r="B3376" s="10">
        <v>38853</v>
      </c>
      <c r="C3376" s="5">
        <f t="shared" si="90"/>
        <v>2006</v>
      </c>
      <c r="D3376" s="5">
        <f t="shared" si="91"/>
        <v>5</v>
      </c>
      <c r="E3376" s="4" t="s">
        <v>4</v>
      </c>
      <c r="F3376" s="9">
        <v>0</v>
      </c>
    </row>
    <row r="3377" spans="1:6" x14ac:dyDescent="0.25">
      <c r="A3377" s="8" t="s">
        <v>20</v>
      </c>
      <c r="B3377" s="10">
        <v>38853</v>
      </c>
      <c r="C3377" s="5">
        <f t="shared" si="90"/>
        <v>2006</v>
      </c>
      <c r="D3377" s="5">
        <f t="shared" si="91"/>
        <v>5</v>
      </c>
      <c r="E3377" s="4" t="s">
        <v>4</v>
      </c>
      <c r="F3377" s="9">
        <v>11500</v>
      </c>
    </row>
    <row r="3378" spans="1:6" x14ac:dyDescent="0.25">
      <c r="A3378" s="8" t="s">
        <v>14</v>
      </c>
      <c r="B3378" s="10">
        <v>38853</v>
      </c>
      <c r="C3378" s="5">
        <f t="shared" si="90"/>
        <v>2006</v>
      </c>
      <c r="D3378" s="5">
        <f t="shared" si="91"/>
        <v>5</v>
      </c>
      <c r="E3378" s="4" t="s">
        <v>37</v>
      </c>
      <c r="F3378" s="9">
        <v>500</v>
      </c>
    </row>
    <row r="3379" spans="1:6" x14ac:dyDescent="0.25">
      <c r="A3379" s="8" t="s">
        <v>20</v>
      </c>
      <c r="B3379" s="10">
        <v>38853</v>
      </c>
      <c r="C3379" s="5">
        <f t="shared" si="90"/>
        <v>2006</v>
      </c>
      <c r="D3379" s="5">
        <f t="shared" si="91"/>
        <v>5</v>
      </c>
      <c r="E3379" s="4" t="s">
        <v>37</v>
      </c>
      <c r="F3379" s="9">
        <v>7600</v>
      </c>
    </row>
    <row r="3380" spans="1:6" x14ac:dyDescent="0.25">
      <c r="A3380" t="s">
        <v>11</v>
      </c>
      <c r="B3380" s="10">
        <v>38854</v>
      </c>
      <c r="C3380" s="5">
        <f t="shared" si="90"/>
        <v>2006</v>
      </c>
      <c r="D3380" s="5">
        <f t="shared" si="91"/>
        <v>5</v>
      </c>
      <c r="E3380" s="4" t="s">
        <v>38</v>
      </c>
      <c r="F3380" s="9">
        <v>250</v>
      </c>
    </row>
    <row r="3381" spans="1:6" x14ac:dyDescent="0.25">
      <c r="A3381" t="s">
        <v>11</v>
      </c>
      <c r="B3381" s="10">
        <v>38854</v>
      </c>
      <c r="C3381" s="5">
        <f t="shared" si="90"/>
        <v>2006</v>
      </c>
      <c r="D3381" s="5">
        <f t="shared" si="91"/>
        <v>5</v>
      </c>
      <c r="E3381" s="4" t="s">
        <v>38</v>
      </c>
      <c r="F3381" s="9">
        <v>250</v>
      </c>
    </row>
    <row r="3382" spans="1:6" x14ac:dyDescent="0.25">
      <c r="A3382" t="s">
        <v>11</v>
      </c>
      <c r="B3382" s="10">
        <v>38854</v>
      </c>
      <c r="C3382" s="5">
        <f t="shared" si="90"/>
        <v>2006</v>
      </c>
      <c r="D3382" s="5">
        <f t="shared" si="91"/>
        <v>5</v>
      </c>
      <c r="E3382" s="4" t="s">
        <v>4</v>
      </c>
      <c r="F3382" s="9">
        <v>0</v>
      </c>
    </row>
    <row r="3383" spans="1:6" x14ac:dyDescent="0.25">
      <c r="A3383" t="s">
        <v>11</v>
      </c>
      <c r="B3383" s="10">
        <v>38854</v>
      </c>
      <c r="C3383" s="5">
        <f t="shared" si="90"/>
        <v>2006</v>
      </c>
      <c r="D3383" s="5">
        <f t="shared" si="91"/>
        <v>5</v>
      </c>
      <c r="E3383" s="4" t="s">
        <v>4</v>
      </c>
      <c r="F3383" s="9">
        <v>0</v>
      </c>
    </row>
    <row r="3384" spans="1:6" x14ac:dyDescent="0.25">
      <c r="A3384" t="s">
        <v>11</v>
      </c>
      <c r="B3384" s="10">
        <v>38854</v>
      </c>
      <c r="C3384" s="5">
        <f t="shared" si="90"/>
        <v>2006</v>
      </c>
      <c r="D3384" s="5">
        <f t="shared" si="91"/>
        <v>5</v>
      </c>
      <c r="E3384" s="4" t="s">
        <v>37</v>
      </c>
      <c r="F3384" s="9">
        <v>3500</v>
      </c>
    </row>
    <row r="3385" spans="1:6" x14ac:dyDescent="0.25">
      <c r="A3385" t="s">
        <v>11</v>
      </c>
      <c r="B3385" s="10">
        <v>38854</v>
      </c>
      <c r="C3385" s="5">
        <f t="shared" si="90"/>
        <v>2006</v>
      </c>
      <c r="D3385" s="5">
        <f t="shared" si="91"/>
        <v>5</v>
      </c>
      <c r="E3385" s="4" t="s">
        <v>37</v>
      </c>
      <c r="F3385" s="9">
        <v>3500</v>
      </c>
    </row>
    <row r="3386" spans="1:6" x14ac:dyDescent="0.25">
      <c r="A3386" s="8" t="s">
        <v>5</v>
      </c>
      <c r="B3386" s="10">
        <v>38855</v>
      </c>
      <c r="C3386" s="5">
        <f t="shared" si="90"/>
        <v>2006</v>
      </c>
      <c r="D3386" s="5">
        <f t="shared" si="91"/>
        <v>5</v>
      </c>
      <c r="E3386" s="4" t="s">
        <v>38</v>
      </c>
      <c r="F3386" s="9">
        <v>3000</v>
      </c>
    </row>
    <row r="3387" spans="1:6" x14ac:dyDescent="0.25">
      <c r="A3387" s="8" t="s">
        <v>5</v>
      </c>
      <c r="B3387" s="10">
        <v>38855</v>
      </c>
      <c r="C3387" s="5">
        <f t="shared" si="90"/>
        <v>2006</v>
      </c>
      <c r="D3387" s="5">
        <f t="shared" si="91"/>
        <v>5</v>
      </c>
      <c r="E3387" s="4" t="s">
        <v>4</v>
      </c>
      <c r="F3387" s="9">
        <v>0</v>
      </c>
    </row>
    <row r="3388" spans="1:6" x14ac:dyDescent="0.25">
      <c r="A3388" s="8" t="s">
        <v>5</v>
      </c>
      <c r="B3388" s="10">
        <v>38855</v>
      </c>
      <c r="C3388" s="5">
        <f t="shared" si="90"/>
        <v>2006</v>
      </c>
      <c r="D3388" s="5">
        <f t="shared" si="91"/>
        <v>5</v>
      </c>
      <c r="E3388" s="4" t="s">
        <v>37</v>
      </c>
      <c r="F3388" s="9">
        <v>4500</v>
      </c>
    </row>
    <row r="3389" spans="1:6" x14ac:dyDescent="0.25">
      <c r="A3389" s="8" t="s">
        <v>17</v>
      </c>
      <c r="B3389" s="10">
        <v>38861</v>
      </c>
      <c r="C3389" s="5">
        <f t="shared" si="90"/>
        <v>2006</v>
      </c>
      <c r="D3389" s="5">
        <f t="shared" si="91"/>
        <v>5</v>
      </c>
      <c r="E3389" s="4" t="s">
        <v>38</v>
      </c>
      <c r="F3389" s="9">
        <v>1300</v>
      </c>
    </row>
    <row r="3390" spans="1:6" x14ac:dyDescent="0.25">
      <c r="A3390" s="8" t="s">
        <v>17</v>
      </c>
      <c r="B3390" s="10">
        <v>38861</v>
      </c>
      <c r="C3390" s="5">
        <f t="shared" si="90"/>
        <v>2006</v>
      </c>
      <c r="D3390" s="5">
        <f t="shared" si="91"/>
        <v>5</v>
      </c>
      <c r="E3390" s="4" t="s">
        <v>4</v>
      </c>
      <c r="F3390" s="9">
        <v>0</v>
      </c>
    </row>
    <row r="3391" spans="1:6" x14ac:dyDescent="0.25">
      <c r="A3391" s="8" t="s">
        <v>17</v>
      </c>
      <c r="B3391" s="10">
        <v>38861</v>
      </c>
      <c r="C3391" s="5">
        <f t="shared" si="90"/>
        <v>2006</v>
      </c>
      <c r="D3391" s="5">
        <f t="shared" si="91"/>
        <v>5</v>
      </c>
      <c r="E3391" s="4" t="s">
        <v>37</v>
      </c>
      <c r="F3391" s="9">
        <v>7500</v>
      </c>
    </row>
    <row r="3392" spans="1:6" x14ac:dyDescent="0.25">
      <c r="A3392" s="8" t="s">
        <v>14</v>
      </c>
      <c r="B3392" s="10">
        <v>38862</v>
      </c>
      <c r="C3392" s="5">
        <f t="shared" ref="C3392:C3455" si="92">YEAR(B3392)</f>
        <v>2006</v>
      </c>
      <c r="D3392" s="5">
        <f t="shared" ref="D3392:D3455" si="93">MONTH(B3392)</f>
        <v>5</v>
      </c>
      <c r="E3392" s="4" t="s">
        <v>38</v>
      </c>
      <c r="F3392" s="9">
        <v>300</v>
      </c>
    </row>
    <row r="3393" spans="1:6" x14ac:dyDescent="0.25">
      <c r="A3393" s="8" t="s">
        <v>14</v>
      </c>
      <c r="B3393" s="10">
        <v>38862</v>
      </c>
      <c r="C3393" s="5">
        <f t="shared" si="92"/>
        <v>2006</v>
      </c>
      <c r="D3393" s="5">
        <f t="shared" si="93"/>
        <v>5</v>
      </c>
      <c r="E3393" s="4" t="s">
        <v>4</v>
      </c>
      <c r="F3393" s="9">
        <v>0</v>
      </c>
    </row>
    <row r="3394" spans="1:6" x14ac:dyDescent="0.25">
      <c r="A3394" s="8" t="s">
        <v>14</v>
      </c>
      <c r="B3394" s="10">
        <v>38862</v>
      </c>
      <c r="C3394" s="5">
        <f t="shared" si="92"/>
        <v>2006</v>
      </c>
      <c r="D3394" s="5">
        <f t="shared" si="93"/>
        <v>5</v>
      </c>
      <c r="E3394" s="4" t="s">
        <v>37</v>
      </c>
      <c r="F3394" s="9">
        <v>8500</v>
      </c>
    </row>
    <row r="3395" spans="1:6" x14ac:dyDescent="0.25">
      <c r="A3395" s="8" t="s">
        <v>20</v>
      </c>
      <c r="B3395" s="10">
        <v>38867</v>
      </c>
      <c r="C3395" s="5">
        <f t="shared" si="92"/>
        <v>2006</v>
      </c>
      <c r="D3395" s="5">
        <f t="shared" si="93"/>
        <v>5</v>
      </c>
      <c r="E3395" s="4" t="s">
        <v>38</v>
      </c>
      <c r="F3395" s="9">
        <v>2700</v>
      </c>
    </row>
    <row r="3396" spans="1:6" x14ac:dyDescent="0.25">
      <c r="A3396" s="8" t="s">
        <v>20</v>
      </c>
      <c r="B3396" s="10">
        <v>38867</v>
      </c>
      <c r="C3396" s="5">
        <f t="shared" si="92"/>
        <v>2006</v>
      </c>
      <c r="D3396" s="5">
        <f t="shared" si="93"/>
        <v>5</v>
      </c>
      <c r="E3396" s="4" t="s">
        <v>4</v>
      </c>
      <c r="F3396" s="9">
        <v>0</v>
      </c>
    </row>
    <row r="3397" spans="1:6" x14ac:dyDescent="0.25">
      <c r="A3397" s="8" t="s">
        <v>20</v>
      </c>
      <c r="B3397" s="10">
        <v>38867</v>
      </c>
      <c r="C3397" s="5">
        <f t="shared" si="92"/>
        <v>2006</v>
      </c>
      <c r="D3397" s="5">
        <f t="shared" si="93"/>
        <v>5</v>
      </c>
      <c r="E3397" s="4" t="s">
        <v>37</v>
      </c>
      <c r="F3397" s="9">
        <v>6600</v>
      </c>
    </row>
    <row r="3398" spans="1:6" x14ac:dyDescent="0.25">
      <c r="A3398" s="8" t="s">
        <v>20</v>
      </c>
      <c r="B3398" s="10">
        <v>38868</v>
      </c>
      <c r="C3398" s="5">
        <f t="shared" si="92"/>
        <v>2006</v>
      </c>
      <c r="D3398" s="5">
        <f t="shared" si="93"/>
        <v>5</v>
      </c>
      <c r="E3398" s="4" t="s">
        <v>38</v>
      </c>
      <c r="F3398" s="9">
        <v>800</v>
      </c>
    </row>
    <row r="3399" spans="1:6" x14ac:dyDescent="0.25">
      <c r="A3399" s="8" t="s">
        <v>20</v>
      </c>
      <c r="B3399" s="10">
        <v>38868</v>
      </c>
      <c r="C3399" s="5">
        <f t="shared" si="92"/>
        <v>2006</v>
      </c>
      <c r="D3399" s="5">
        <f t="shared" si="93"/>
        <v>5</v>
      </c>
      <c r="E3399" s="4" t="s">
        <v>4</v>
      </c>
      <c r="F3399" s="9">
        <v>9800</v>
      </c>
    </row>
    <row r="3400" spans="1:6" x14ac:dyDescent="0.25">
      <c r="A3400" s="8" t="s">
        <v>20</v>
      </c>
      <c r="B3400" s="10">
        <v>38868</v>
      </c>
      <c r="C3400" s="5">
        <f t="shared" si="92"/>
        <v>2006</v>
      </c>
      <c r="D3400" s="5">
        <f t="shared" si="93"/>
        <v>5</v>
      </c>
      <c r="E3400" s="4" t="s">
        <v>37</v>
      </c>
      <c r="F3400" s="9">
        <v>11200</v>
      </c>
    </row>
    <row r="3401" spans="1:6" x14ac:dyDescent="0.25">
      <c r="A3401" s="8" t="s">
        <v>19</v>
      </c>
      <c r="B3401" s="10">
        <v>38869</v>
      </c>
      <c r="C3401" s="5">
        <f t="shared" si="92"/>
        <v>2006</v>
      </c>
      <c r="D3401" s="5">
        <f t="shared" si="93"/>
        <v>6</v>
      </c>
      <c r="E3401" s="4" t="s">
        <v>38</v>
      </c>
      <c r="F3401" s="9">
        <v>2600</v>
      </c>
    </row>
    <row r="3402" spans="1:6" x14ac:dyDescent="0.25">
      <c r="A3402" s="8" t="s">
        <v>19</v>
      </c>
      <c r="B3402" s="10">
        <v>38869</v>
      </c>
      <c r="C3402" s="5">
        <f t="shared" si="92"/>
        <v>2006</v>
      </c>
      <c r="D3402" s="5">
        <f t="shared" si="93"/>
        <v>6</v>
      </c>
      <c r="E3402" s="4" t="s">
        <v>4</v>
      </c>
      <c r="F3402" s="9">
        <v>3500</v>
      </c>
    </row>
    <row r="3403" spans="1:6" x14ac:dyDescent="0.25">
      <c r="A3403" s="8" t="s">
        <v>19</v>
      </c>
      <c r="B3403" s="10">
        <v>38869</v>
      </c>
      <c r="C3403" s="5">
        <f t="shared" si="92"/>
        <v>2006</v>
      </c>
      <c r="D3403" s="5">
        <f t="shared" si="93"/>
        <v>6</v>
      </c>
      <c r="E3403" s="4" t="s">
        <v>37</v>
      </c>
      <c r="F3403" s="9">
        <v>1650</v>
      </c>
    </row>
    <row r="3404" spans="1:6" x14ac:dyDescent="0.25">
      <c r="A3404" s="8" t="s">
        <v>19</v>
      </c>
      <c r="B3404" s="10">
        <v>38873</v>
      </c>
      <c r="C3404" s="5">
        <f t="shared" si="92"/>
        <v>2006</v>
      </c>
      <c r="D3404" s="5">
        <f t="shared" si="93"/>
        <v>6</v>
      </c>
      <c r="E3404" s="4" t="s">
        <v>38</v>
      </c>
      <c r="F3404" s="9">
        <v>3700</v>
      </c>
    </row>
    <row r="3405" spans="1:6" x14ac:dyDescent="0.25">
      <c r="A3405" s="8" t="s">
        <v>19</v>
      </c>
      <c r="B3405" s="10">
        <v>38873</v>
      </c>
      <c r="C3405" s="5">
        <f t="shared" si="92"/>
        <v>2006</v>
      </c>
      <c r="D3405" s="5">
        <f t="shared" si="93"/>
        <v>6</v>
      </c>
      <c r="E3405" s="4" t="s">
        <v>4</v>
      </c>
      <c r="F3405" s="9">
        <v>200</v>
      </c>
    </row>
    <row r="3406" spans="1:6" x14ac:dyDescent="0.25">
      <c r="A3406" s="8" t="s">
        <v>19</v>
      </c>
      <c r="B3406" s="10">
        <v>38873</v>
      </c>
      <c r="C3406" s="5">
        <f t="shared" si="92"/>
        <v>2006</v>
      </c>
      <c r="D3406" s="5">
        <f t="shared" si="93"/>
        <v>6</v>
      </c>
      <c r="E3406" s="4" t="s">
        <v>37</v>
      </c>
      <c r="F3406" s="9">
        <v>1200</v>
      </c>
    </row>
    <row r="3407" spans="1:6" x14ac:dyDescent="0.25">
      <c r="A3407" s="8" t="s">
        <v>19</v>
      </c>
      <c r="B3407" s="10">
        <v>38874</v>
      </c>
      <c r="C3407" s="5">
        <f t="shared" si="92"/>
        <v>2006</v>
      </c>
      <c r="D3407" s="5">
        <f t="shared" si="93"/>
        <v>6</v>
      </c>
      <c r="E3407" s="4" t="s">
        <v>38</v>
      </c>
      <c r="F3407" s="9">
        <v>3200</v>
      </c>
    </row>
    <row r="3408" spans="1:6" x14ac:dyDescent="0.25">
      <c r="A3408" s="8" t="s">
        <v>19</v>
      </c>
      <c r="B3408" s="10">
        <v>38874</v>
      </c>
      <c r="C3408" s="5">
        <f t="shared" si="92"/>
        <v>2006</v>
      </c>
      <c r="D3408" s="5">
        <f t="shared" si="93"/>
        <v>6</v>
      </c>
      <c r="E3408" s="4" t="s">
        <v>4</v>
      </c>
      <c r="F3408" s="9">
        <v>100</v>
      </c>
    </row>
    <row r="3409" spans="1:6" x14ac:dyDescent="0.25">
      <c r="A3409" s="8" t="s">
        <v>19</v>
      </c>
      <c r="B3409" s="10">
        <v>38874</v>
      </c>
      <c r="C3409" s="5">
        <f t="shared" si="92"/>
        <v>2006</v>
      </c>
      <c r="D3409" s="5">
        <f t="shared" si="93"/>
        <v>6</v>
      </c>
      <c r="E3409" s="4" t="s">
        <v>37</v>
      </c>
      <c r="F3409" s="9">
        <v>1800</v>
      </c>
    </row>
    <row r="3410" spans="1:6" x14ac:dyDescent="0.25">
      <c r="A3410" s="8" t="s">
        <v>20</v>
      </c>
      <c r="B3410" s="10">
        <v>38876</v>
      </c>
      <c r="C3410" s="5">
        <f t="shared" si="92"/>
        <v>2006</v>
      </c>
      <c r="D3410" s="5">
        <f t="shared" si="93"/>
        <v>6</v>
      </c>
      <c r="E3410" s="4" t="s">
        <v>38</v>
      </c>
      <c r="F3410" s="9">
        <v>850</v>
      </c>
    </row>
    <row r="3411" spans="1:6" x14ac:dyDescent="0.25">
      <c r="A3411" s="8" t="s">
        <v>20</v>
      </c>
      <c r="B3411" s="10">
        <v>38876</v>
      </c>
      <c r="C3411" s="5">
        <f t="shared" si="92"/>
        <v>2006</v>
      </c>
      <c r="D3411" s="5">
        <f t="shared" si="93"/>
        <v>6</v>
      </c>
      <c r="E3411" s="4" t="s">
        <v>4</v>
      </c>
      <c r="F3411" s="9">
        <v>0</v>
      </c>
    </row>
    <row r="3412" spans="1:6" x14ac:dyDescent="0.25">
      <c r="A3412" s="8" t="s">
        <v>20</v>
      </c>
      <c r="B3412" s="10">
        <v>38876</v>
      </c>
      <c r="C3412" s="5">
        <f t="shared" si="92"/>
        <v>2006</v>
      </c>
      <c r="D3412" s="5">
        <f t="shared" si="93"/>
        <v>6</v>
      </c>
      <c r="E3412" s="4" t="s">
        <v>37</v>
      </c>
      <c r="F3412" s="9">
        <v>1900</v>
      </c>
    </row>
    <row r="3413" spans="1:6" x14ac:dyDescent="0.25">
      <c r="A3413" s="8" t="s">
        <v>17</v>
      </c>
      <c r="B3413" s="10">
        <v>38879</v>
      </c>
      <c r="C3413" s="5">
        <f t="shared" si="92"/>
        <v>2006</v>
      </c>
      <c r="D3413" s="5">
        <f t="shared" si="93"/>
        <v>6</v>
      </c>
      <c r="E3413" s="4" t="s">
        <v>38</v>
      </c>
      <c r="F3413" s="9">
        <v>2250</v>
      </c>
    </row>
    <row r="3414" spans="1:6" x14ac:dyDescent="0.25">
      <c r="A3414" s="8" t="s">
        <v>17</v>
      </c>
      <c r="B3414" s="10">
        <v>38879</v>
      </c>
      <c r="C3414" s="5">
        <f t="shared" si="92"/>
        <v>2006</v>
      </c>
      <c r="D3414" s="5">
        <f t="shared" si="93"/>
        <v>6</v>
      </c>
      <c r="E3414" s="4" t="s">
        <v>4</v>
      </c>
      <c r="F3414" s="9">
        <v>0</v>
      </c>
    </row>
    <row r="3415" spans="1:6" x14ac:dyDescent="0.25">
      <c r="A3415" s="8" t="s">
        <v>17</v>
      </c>
      <c r="B3415" s="10">
        <v>38879</v>
      </c>
      <c r="C3415" s="5">
        <f t="shared" si="92"/>
        <v>2006</v>
      </c>
      <c r="D3415" s="5">
        <f t="shared" si="93"/>
        <v>6</v>
      </c>
      <c r="E3415" s="4" t="s">
        <v>37</v>
      </c>
      <c r="F3415" s="9">
        <v>27000</v>
      </c>
    </row>
    <row r="3416" spans="1:6" x14ac:dyDescent="0.25">
      <c r="A3416" s="8" t="s">
        <v>17</v>
      </c>
      <c r="B3416" s="10">
        <v>38881</v>
      </c>
      <c r="C3416" s="5">
        <f t="shared" si="92"/>
        <v>2006</v>
      </c>
      <c r="D3416" s="5">
        <f t="shared" si="93"/>
        <v>6</v>
      </c>
      <c r="E3416" s="4" t="s">
        <v>38</v>
      </c>
      <c r="F3416" s="9">
        <v>2250</v>
      </c>
    </row>
    <row r="3417" spans="1:6" x14ac:dyDescent="0.25">
      <c r="A3417" s="8" t="s">
        <v>17</v>
      </c>
      <c r="B3417" s="10">
        <v>38881</v>
      </c>
      <c r="C3417" s="5">
        <f t="shared" si="92"/>
        <v>2006</v>
      </c>
      <c r="D3417" s="5">
        <f t="shared" si="93"/>
        <v>6</v>
      </c>
      <c r="E3417" s="4" t="s">
        <v>4</v>
      </c>
      <c r="F3417" s="9">
        <v>0</v>
      </c>
    </row>
    <row r="3418" spans="1:6" x14ac:dyDescent="0.25">
      <c r="A3418" s="8" t="s">
        <v>17</v>
      </c>
      <c r="B3418" s="10">
        <v>38881</v>
      </c>
      <c r="C3418" s="5">
        <f t="shared" si="92"/>
        <v>2006</v>
      </c>
      <c r="D3418" s="5">
        <f t="shared" si="93"/>
        <v>6</v>
      </c>
      <c r="E3418" s="4" t="s">
        <v>37</v>
      </c>
      <c r="F3418" s="9">
        <v>27000</v>
      </c>
    </row>
    <row r="3419" spans="1:6" x14ac:dyDescent="0.25">
      <c r="A3419" s="8" t="s">
        <v>17</v>
      </c>
      <c r="B3419" s="10">
        <v>38966</v>
      </c>
      <c r="C3419" s="5">
        <f t="shared" si="92"/>
        <v>2006</v>
      </c>
      <c r="D3419" s="5">
        <f t="shared" si="93"/>
        <v>9</v>
      </c>
      <c r="E3419" s="4" t="s">
        <v>38</v>
      </c>
      <c r="F3419" s="9">
        <v>8500</v>
      </c>
    </row>
    <row r="3420" spans="1:6" x14ac:dyDescent="0.25">
      <c r="A3420" s="8" t="s">
        <v>17</v>
      </c>
      <c r="B3420" s="10">
        <v>38966</v>
      </c>
      <c r="C3420" s="5">
        <f t="shared" si="92"/>
        <v>2006</v>
      </c>
      <c r="D3420" s="5">
        <f t="shared" si="93"/>
        <v>9</v>
      </c>
      <c r="E3420" s="4" t="s">
        <v>4</v>
      </c>
      <c r="F3420" s="9">
        <v>0</v>
      </c>
    </row>
    <row r="3421" spans="1:6" x14ac:dyDescent="0.25">
      <c r="A3421" s="8" t="s">
        <v>17</v>
      </c>
      <c r="B3421" s="10">
        <v>38966</v>
      </c>
      <c r="C3421" s="5">
        <f t="shared" si="92"/>
        <v>2006</v>
      </c>
      <c r="D3421" s="5">
        <f t="shared" si="93"/>
        <v>9</v>
      </c>
      <c r="E3421" s="4" t="s">
        <v>37</v>
      </c>
      <c r="F3421" s="9">
        <v>21000</v>
      </c>
    </row>
    <row r="3422" spans="1:6" x14ac:dyDescent="0.25">
      <c r="A3422" s="8" t="s">
        <v>30</v>
      </c>
      <c r="B3422" s="10">
        <v>38968</v>
      </c>
      <c r="C3422" s="5">
        <f t="shared" si="92"/>
        <v>2006</v>
      </c>
      <c r="D3422" s="5">
        <f t="shared" si="93"/>
        <v>9</v>
      </c>
      <c r="E3422" s="4" t="s">
        <v>38</v>
      </c>
      <c r="F3422" s="9">
        <v>15110</v>
      </c>
    </row>
    <row r="3423" spans="1:6" x14ac:dyDescent="0.25">
      <c r="A3423" s="8" t="s">
        <v>30</v>
      </c>
      <c r="B3423" s="10">
        <v>38968</v>
      </c>
      <c r="C3423" s="5">
        <f t="shared" si="92"/>
        <v>2006</v>
      </c>
      <c r="D3423" s="5">
        <f t="shared" si="93"/>
        <v>9</v>
      </c>
      <c r="E3423" s="4" t="s">
        <v>4</v>
      </c>
      <c r="F3423" s="9">
        <v>105</v>
      </c>
    </row>
    <row r="3424" spans="1:6" x14ac:dyDescent="0.25">
      <c r="A3424" s="8" t="s">
        <v>30</v>
      </c>
      <c r="B3424" s="10">
        <v>38968</v>
      </c>
      <c r="C3424" s="5">
        <f t="shared" si="92"/>
        <v>2006</v>
      </c>
      <c r="D3424" s="5">
        <f t="shared" si="93"/>
        <v>9</v>
      </c>
      <c r="E3424" s="4" t="s">
        <v>37</v>
      </c>
      <c r="F3424" s="9">
        <v>1075</v>
      </c>
    </row>
    <row r="3425" spans="1:6" x14ac:dyDescent="0.25">
      <c r="A3425" s="8" t="s">
        <v>28</v>
      </c>
      <c r="B3425" s="10">
        <v>38978</v>
      </c>
      <c r="C3425" s="5">
        <f t="shared" si="92"/>
        <v>2006</v>
      </c>
      <c r="D3425" s="5">
        <f t="shared" si="93"/>
        <v>9</v>
      </c>
      <c r="E3425" s="4" t="s">
        <v>38</v>
      </c>
      <c r="F3425" s="9">
        <v>850</v>
      </c>
    </row>
    <row r="3426" spans="1:6" x14ac:dyDescent="0.25">
      <c r="A3426" s="8" t="s">
        <v>28</v>
      </c>
      <c r="B3426" s="10">
        <v>38978</v>
      </c>
      <c r="C3426" s="5">
        <f t="shared" si="92"/>
        <v>2006</v>
      </c>
      <c r="D3426" s="5">
        <f t="shared" si="93"/>
        <v>9</v>
      </c>
      <c r="E3426" s="4" t="s">
        <v>4</v>
      </c>
      <c r="F3426" s="9">
        <v>0</v>
      </c>
    </row>
    <row r="3427" spans="1:6" x14ac:dyDescent="0.25">
      <c r="A3427" s="8" t="s">
        <v>28</v>
      </c>
      <c r="B3427" s="10">
        <v>38978</v>
      </c>
      <c r="C3427" s="5">
        <f t="shared" si="92"/>
        <v>2006</v>
      </c>
      <c r="D3427" s="5">
        <f t="shared" si="93"/>
        <v>9</v>
      </c>
      <c r="E3427" s="4" t="s">
        <v>37</v>
      </c>
      <c r="F3427" s="9">
        <v>40000</v>
      </c>
    </row>
    <row r="3428" spans="1:6" x14ac:dyDescent="0.25">
      <c r="A3428" s="8" t="s">
        <v>28</v>
      </c>
      <c r="B3428" s="10">
        <v>38980</v>
      </c>
      <c r="C3428" s="5">
        <f t="shared" si="92"/>
        <v>2006</v>
      </c>
      <c r="D3428" s="5">
        <f t="shared" si="93"/>
        <v>9</v>
      </c>
      <c r="E3428" s="4" t="s">
        <v>38</v>
      </c>
      <c r="F3428" s="9">
        <v>850</v>
      </c>
    </row>
    <row r="3429" spans="1:6" x14ac:dyDescent="0.25">
      <c r="A3429" s="8" t="s">
        <v>28</v>
      </c>
      <c r="B3429" s="10">
        <v>38980</v>
      </c>
      <c r="C3429" s="5">
        <f t="shared" si="92"/>
        <v>2006</v>
      </c>
      <c r="D3429" s="5">
        <f t="shared" si="93"/>
        <v>9</v>
      </c>
      <c r="E3429" s="4" t="s">
        <v>4</v>
      </c>
      <c r="F3429" s="9">
        <v>0</v>
      </c>
    </row>
    <row r="3430" spans="1:6" x14ac:dyDescent="0.25">
      <c r="A3430" s="8" t="s">
        <v>28</v>
      </c>
      <c r="B3430" s="10">
        <v>38980</v>
      </c>
      <c r="C3430" s="5">
        <f t="shared" si="92"/>
        <v>2006</v>
      </c>
      <c r="D3430" s="5">
        <f t="shared" si="93"/>
        <v>9</v>
      </c>
      <c r="E3430" s="4" t="s">
        <v>37</v>
      </c>
      <c r="F3430" s="9">
        <v>40000</v>
      </c>
    </row>
    <row r="3431" spans="1:6" x14ac:dyDescent="0.25">
      <c r="A3431" s="8" t="s">
        <v>17</v>
      </c>
      <c r="B3431" s="10">
        <v>38985</v>
      </c>
      <c r="C3431" s="5">
        <f t="shared" si="92"/>
        <v>2006</v>
      </c>
      <c r="D3431" s="5">
        <f t="shared" si="93"/>
        <v>9</v>
      </c>
      <c r="E3431" s="4" t="s">
        <v>38</v>
      </c>
      <c r="F3431" s="9">
        <v>250</v>
      </c>
    </row>
    <row r="3432" spans="1:6" x14ac:dyDescent="0.25">
      <c r="A3432" s="8" t="s">
        <v>17</v>
      </c>
      <c r="B3432" s="10">
        <v>38985</v>
      </c>
      <c r="C3432" s="5">
        <f t="shared" si="92"/>
        <v>2006</v>
      </c>
      <c r="D3432" s="5">
        <f t="shared" si="93"/>
        <v>9</v>
      </c>
      <c r="E3432" s="4" t="s">
        <v>4</v>
      </c>
      <c r="F3432" s="9">
        <v>0</v>
      </c>
    </row>
    <row r="3433" spans="1:6" x14ac:dyDescent="0.25">
      <c r="A3433" s="8" t="s">
        <v>17</v>
      </c>
      <c r="B3433" s="10">
        <v>38985</v>
      </c>
      <c r="C3433" s="5">
        <f t="shared" si="92"/>
        <v>2006</v>
      </c>
      <c r="D3433" s="5">
        <f t="shared" si="93"/>
        <v>9</v>
      </c>
      <c r="E3433" s="4" t="s">
        <v>37</v>
      </c>
      <c r="F3433" s="9">
        <v>25500</v>
      </c>
    </row>
    <row r="3434" spans="1:6" x14ac:dyDescent="0.25">
      <c r="A3434" s="8" t="s">
        <v>5</v>
      </c>
      <c r="B3434" s="10">
        <v>38987</v>
      </c>
      <c r="C3434" s="5">
        <f t="shared" si="92"/>
        <v>2006</v>
      </c>
      <c r="D3434" s="5">
        <f t="shared" si="93"/>
        <v>9</v>
      </c>
      <c r="E3434" s="4" t="s">
        <v>38</v>
      </c>
      <c r="F3434" s="9">
        <v>5400</v>
      </c>
    </row>
    <row r="3435" spans="1:6" x14ac:dyDescent="0.25">
      <c r="A3435" s="8" t="s">
        <v>5</v>
      </c>
      <c r="B3435" s="10">
        <v>38987</v>
      </c>
      <c r="C3435" s="5">
        <f t="shared" si="92"/>
        <v>2006</v>
      </c>
      <c r="D3435" s="5">
        <f t="shared" si="93"/>
        <v>9</v>
      </c>
      <c r="E3435" s="4" t="s">
        <v>4</v>
      </c>
      <c r="F3435" s="9">
        <v>0</v>
      </c>
    </row>
    <row r="3436" spans="1:6" x14ac:dyDescent="0.25">
      <c r="A3436" s="8" t="s">
        <v>5</v>
      </c>
      <c r="B3436" s="10">
        <v>38987</v>
      </c>
      <c r="C3436" s="5">
        <f t="shared" si="92"/>
        <v>2006</v>
      </c>
      <c r="D3436" s="5">
        <f t="shared" si="93"/>
        <v>9</v>
      </c>
      <c r="E3436" s="4" t="s">
        <v>37</v>
      </c>
      <c r="F3436" s="9">
        <v>7000</v>
      </c>
    </row>
    <row r="3437" spans="1:6" x14ac:dyDescent="0.25">
      <c r="A3437" s="8" t="s">
        <v>18</v>
      </c>
      <c r="B3437" s="10">
        <v>38992</v>
      </c>
      <c r="C3437" s="5">
        <f t="shared" si="92"/>
        <v>2006</v>
      </c>
      <c r="D3437" s="5">
        <f t="shared" si="93"/>
        <v>10</v>
      </c>
      <c r="E3437" s="4" t="s">
        <v>38</v>
      </c>
      <c r="F3437" s="9">
        <v>7800</v>
      </c>
    </row>
    <row r="3438" spans="1:6" x14ac:dyDescent="0.25">
      <c r="A3438" t="s">
        <v>11</v>
      </c>
      <c r="B3438" s="10">
        <v>38992</v>
      </c>
      <c r="C3438" s="5">
        <f t="shared" si="92"/>
        <v>2006</v>
      </c>
      <c r="D3438" s="5">
        <f t="shared" si="93"/>
        <v>10</v>
      </c>
      <c r="E3438" s="4" t="s">
        <v>38</v>
      </c>
      <c r="F3438" s="9">
        <v>4500</v>
      </c>
    </row>
    <row r="3439" spans="1:6" x14ac:dyDescent="0.25">
      <c r="A3439" s="8" t="s">
        <v>18</v>
      </c>
      <c r="B3439" s="10">
        <v>38992</v>
      </c>
      <c r="C3439" s="5">
        <f t="shared" si="92"/>
        <v>2006</v>
      </c>
      <c r="D3439" s="5">
        <f t="shared" si="93"/>
        <v>10</v>
      </c>
      <c r="E3439" s="4" t="s">
        <v>4</v>
      </c>
      <c r="F3439" s="9">
        <v>0</v>
      </c>
    </row>
    <row r="3440" spans="1:6" x14ac:dyDescent="0.25">
      <c r="A3440" t="s">
        <v>11</v>
      </c>
      <c r="B3440" s="10">
        <v>38992</v>
      </c>
      <c r="C3440" s="5">
        <f t="shared" si="92"/>
        <v>2006</v>
      </c>
      <c r="D3440" s="5">
        <f t="shared" si="93"/>
        <v>10</v>
      </c>
      <c r="E3440" s="4" t="s">
        <v>4</v>
      </c>
      <c r="F3440" s="9">
        <v>0</v>
      </c>
    </row>
    <row r="3441" spans="1:6" x14ac:dyDescent="0.25">
      <c r="A3441" s="8" t="s">
        <v>18</v>
      </c>
      <c r="B3441" s="10">
        <v>38992</v>
      </c>
      <c r="C3441" s="5">
        <f t="shared" si="92"/>
        <v>2006</v>
      </c>
      <c r="D3441" s="5">
        <f t="shared" si="93"/>
        <v>10</v>
      </c>
      <c r="E3441" s="4" t="s">
        <v>37</v>
      </c>
      <c r="F3441" s="9">
        <v>17000</v>
      </c>
    </row>
    <row r="3442" spans="1:6" x14ac:dyDescent="0.25">
      <c r="A3442" t="s">
        <v>11</v>
      </c>
      <c r="B3442" s="10">
        <v>38992</v>
      </c>
      <c r="C3442" s="5">
        <f t="shared" si="92"/>
        <v>2006</v>
      </c>
      <c r="D3442" s="5">
        <f t="shared" si="93"/>
        <v>10</v>
      </c>
      <c r="E3442" s="4" t="s">
        <v>37</v>
      </c>
      <c r="F3442" s="9">
        <v>20500</v>
      </c>
    </row>
    <row r="3443" spans="1:6" x14ac:dyDescent="0.25">
      <c r="A3443" s="8" t="s">
        <v>32</v>
      </c>
      <c r="B3443" s="10">
        <v>38994</v>
      </c>
      <c r="C3443" s="5">
        <f t="shared" si="92"/>
        <v>2006</v>
      </c>
      <c r="D3443" s="5">
        <f t="shared" si="93"/>
        <v>10</v>
      </c>
      <c r="E3443" s="4" t="s">
        <v>38</v>
      </c>
      <c r="F3443" s="9">
        <v>1931</v>
      </c>
    </row>
    <row r="3444" spans="1:6" x14ac:dyDescent="0.25">
      <c r="A3444" s="8" t="s">
        <v>17</v>
      </c>
      <c r="B3444" s="10">
        <v>38994</v>
      </c>
      <c r="C3444" s="5">
        <f t="shared" si="92"/>
        <v>2006</v>
      </c>
      <c r="D3444" s="5">
        <f t="shared" si="93"/>
        <v>10</v>
      </c>
      <c r="E3444" s="4" t="s">
        <v>38</v>
      </c>
      <c r="F3444" s="9">
        <f>7400+1200</f>
        <v>8600</v>
      </c>
    </row>
    <row r="3445" spans="1:6" x14ac:dyDescent="0.25">
      <c r="A3445" s="8" t="s">
        <v>32</v>
      </c>
      <c r="B3445" s="10">
        <v>38994</v>
      </c>
      <c r="C3445" s="5">
        <f t="shared" si="92"/>
        <v>2006</v>
      </c>
      <c r="D3445" s="5">
        <f t="shared" si="93"/>
        <v>10</v>
      </c>
      <c r="E3445" s="4" t="s">
        <v>4</v>
      </c>
      <c r="F3445" s="9">
        <v>0</v>
      </c>
    </row>
    <row r="3446" spans="1:6" x14ac:dyDescent="0.25">
      <c r="A3446" s="8" t="s">
        <v>17</v>
      </c>
      <c r="B3446" s="10">
        <v>38994</v>
      </c>
      <c r="C3446" s="5">
        <f t="shared" si="92"/>
        <v>2006</v>
      </c>
      <c r="D3446" s="5">
        <f t="shared" si="93"/>
        <v>10</v>
      </c>
      <c r="E3446" s="4" t="s">
        <v>4</v>
      </c>
      <c r="F3446" s="9">
        <v>0</v>
      </c>
    </row>
    <row r="3447" spans="1:6" x14ac:dyDescent="0.25">
      <c r="A3447" s="8" t="s">
        <v>32</v>
      </c>
      <c r="B3447" s="10">
        <v>38994</v>
      </c>
      <c r="C3447" s="5">
        <f t="shared" si="92"/>
        <v>2006</v>
      </c>
      <c r="D3447" s="5">
        <f t="shared" si="93"/>
        <v>10</v>
      </c>
      <c r="E3447" s="4" t="s">
        <v>37</v>
      </c>
      <c r="F3447" s="9">
        <v>850</v>
      </c>
    </row>
    <row r="3448" spans="1:6" x14ac:dyDescent="0.25">
      <c r="A3448" s="8" t="s">
        <v>17</v>
      </c>
      <c r="B3448" s="10">
        <v>38994</v>
      </c>
      <c r="C3448" s="5">
        <f t="shared" si="92"/>
        <v>2006</v>
      </c>
      <c r="D3448" s="5">
        <f t="shared" si="93"/>
        <v>10</v>
      </c>
      <c r="E3448" s="4" t="s">
        <v>37</v>
      </c>
      <c r="F3448" s="9">
        <v>42000</v>
      </c>
    </row>
    <row r="3449" spans="1:6" x14ac:dyDescent="0.25">
      <c r="A3449" s="8" t="s">
        <v>32</v>
      </c>
      <c r="B3449" s="10">
        <v>38995</v>
      </c>
      <c r="C3449" s="5">
        <f t="shared" si="92"/>
        <v>2006</v>
      </c>
      <c r="D3449" s="5">
        <f t="shared" si="93"/>
        <v>10</v>
      </c>
      <c r="E3449" s="4" t="s">
        <v>38</v>
      </c>
      <c r="F3449" s="9">
        <v>11300</v>
      </c>
    </row>
    <row r="3450" spans="1:6" x14ac:dyDescent="0.25">
      <c r="A3450" s="8" t="s">
        <v>32</v>
      </c>
      <c r="B3450" s="10">
        <v>38995</v>
      </c>
      <c r="C3450" s="5">
        <f t="shared" si="92"/>
        <v>2006</v>
      </c>
      <c r="D3450" s="5">
        <f t="shared" si="93"/>
        <v>10</v>
      </c>
      <c r="E3450" s="4" t="s">
        <v>4</v>
      </c>
      <c r="F3450" s="9">
        <v>0</v>
      </c>
    </row>
    <row r="3451" spans="1:6" x14ac:dyDescent="0.25">
      <c r="A3451" s="8" t="s">
        <v>32</v>
      </c>
      <c r="B3451" s="10">
        <v>38995</v>
      </c>
      <c r="C3451" s="5">
        <f t="shared" si="92"/>
        <v>2006</v>
      </c>
      <c r="D3451" s="5">
        <f t="shared" si="93"/>
        <v>10</v>
      </c>
      <c r="E3451" s="4" t="s">
        <v>37</v>
      </c>
      <c r="F3451" s="9">
        <v>3365</v>
      </c>
    </row>
    <row r="3452" spans="1:6" x14ac:dyDescent="0.25">
      <c r="A3452" s="8" t="s">
        <v>7</v>
      </c>
      <c r="B3452" s="10">
        <v>39020</v>
      </c>
      <c r="C3452" s="5">
        <f t="shared" si="92"/>
        <v>2006</v>
      </c>
      <c r="D3452" s="5">
        <f t="shared" si="93"/>
        <v>10</v>
      </c>
      <c r="E3452" s="4" t="s">
        <v>38</v>
      </c>
      <c r="F3452" s="9">
        <v>1620</v>
      </c>
    </row>
    <row r="3453" spans="1:6" x14ac:dyDescent="0.25">
      <c r="A3453" s="8" t="s">
        <v>7</v>
      </c>
      <c r="B3453" s="10">
        <v>39020</v>
      </c>
      <c r="C3453" s="5">
        <f t="shared" si="92"/>
        <v>2006</v>
      </c>
      <c r="D3453" s="5">
        <f t="shared" si="93"/>
        <v>10</v>
      </c>
      <c r="E3453" s="4" t="s">
        <v>4</v>
      </c>
      <c r="F3453" s="9">
        <v>0</v>
      </c>
    </row>
    <row r="3454" spans="1:6" x14ac:dyDescent="0.25">
      <c r="A3454" s="8" t="s">
        <v>7</v>
      </c>
      <c r="B3454" s="10">
        <v>39020</v>
      </c>
      <c r="C3454" s="5">
        <f t="shared" si="92"/>
        <v>2006</v>
      </c>
      <c r="D3454" s="5">
        <f t="shared" si="93"/>
        <v>10</v>
      </c>
      <c r="E3454" s="4" t="s">
        <v>37</v>
      </c>
      <c r="F3454" s="9">
        <v>3900</v>
      </c>
    </row>
    <row r="3455" spans="1:6" x14ac:dyDescent="0.25">
      <c r="A3455" s="8" t="s">
        <v>30</v>
      </c>
      <c r="B3455" s="10">
        <v>39021</v>
      </c>
      <c r="C3455" s="5">
        <f t="shared" si="92"/>
        <v>2006</v>
      </c>
      <c r="D3455" s="5">
        <f t="shared" si="93"/>
        <v>10</v>
      </c>
      <c r="E3455" s="4" t="s">
        <v>38</v>
      </c>
      <c r="F3455" s="9">
        <v>1425</v>
      </c>
    </row>
    <row r="3456" spans="1:6" x14ac:dyDescent="0.25">
      <c r="A3456" s="8" t="s">
        <v>30</v>
      </c>
      <c r="B3456" s="10">
        <v>39021</v>
      </c>
      <c r="C3456" s="5">
        <f t="shared" ref="C3456:C3519" si="94">YEAR(B3456)</f>
        <v>2006</v>
      </c>
      <c r="D3456" s="5">
        <f t="shared" ref="D3456:D3519" si="95">MONTH(B3456)</f>
        <v>10</v>
      </c>
      <c r="E3456" s="4" t="s">
        <v>4</v>
      </c>
      <c r="F3456" s="9">
        <v>0</v>
      </c>
    </row>
    <row r="3457" spans="1:6" x14ac:dyDescent="0.25">
      <c r="A3457" s="8" t="s">
        <v>30</v>
      </c>
      <c r="B3457" s="10">
        <v>39021</v>
      </c>
      <c r="C3457" s="5">
        <f t="shared" si="94"/>
        <v>2006</v>
      </c>
      <c r="D3457" s="5">
        <f t="shared" si="95"/>
        <v>10</v>
      </c>
      <c r="E3457" s="4" t="s">
        <v>37</v>
      </c>
      <c r="F3457" s="9">
        <v>2800</v>
      </c>
    </row>
    <row r="3458" spans="1:6" x14ac:dyDescent="0.25">
      <c r="A3458" s="8" t="s">
        <v>30</v>
      </c>
      <c r="B3458" s="10">
        <v>39022</v>
      </c>
      <c r="C3458" s="5">
        <f t="shared" si="94"/>
        <v>2006</v>
      </c>
      <c r="D3458" s="5">
        <f t="shared" si="95"/>
        <v>11</v>
      </c>
      <c r="E3458" s="4" t="s">
        <v>38</v>
      </c>
      <c r="F3458" s="9">
        <v>21700</v>
      </c>
    </row>
    <row r="3459" spans="1:6" x14ac:dyDescent="0.25">
      <c r="A3459" s="8" t="s">
        <v>30</v>
      </c>
      <c r="B3459" s="10">
        <v>39022</v>
      </c>
      <c r="C3459" s="5">
        <f t="shared" si="94"/>
        <v>2006</v>
      </c>
      <c r="D3459" s="5">
        <f t="shared" si="95"/>
        <v>11</v>
      </c>
      <c r="E3459" s="4" t="s">
        <v>4</v>
      </c>
      <c r="F3459" s="9">
        <v>0</v>
      </c>
    </row>
    <row r="3460" spans="1:6" x14ac:dyDescent="0.25">
      <c r="A3460" s="8" t="s">
        <v>30</v>
      </c>
      <c r="B3460" s="10">
        <v>39022</v>
      </c>
      <c r="C3460" s="5">
        <f t="shared" si="94"/>
        <v>2006</v>
      </c>
      <c r="D3460" s="5">
        <f t="shared" si="95"/>
        <v>11</v>
      </c>
      <c r="E3460" s="4" t="s">
        <v>37</v>
      </c>
      <c r="F3460" s="9">
        <v>3915</v>
      </c>
    </row>
    <row r="3461" spans="1:6" x14ac:dyDescent="0.25">
      <c r="A3461" s="8" t="s">
        <v>7</v>
      </c>
      <c r="B3461" s="10">
        <v>39027</v>
      </c>
      <c r="C3461" s="5">
        <f t="shared" si="94"/>
        <v>2006</v>
      </c>
      <c r="D3461" s="5">
        <f t="shared" si="95"/>
        <v>11</v>
      </c>
      <c r="E3461" s="4" t="s">
        <v>38</v>
      </c>
      <c r="F3461" s="9">
        <v>3480</v>
      </c>
    </row>
    <row r="3462" spans="1:6" x14ac:dyDescent="0.25">
      <c r="A3462" s="8" t="s">
        <v>7</v>
      </c>
      <c r="B3462" s="10">
        <v>39027</v>
      </c>
      <c r="C3462" s="5">
        <f t="shared" si="94"/>
        <v>2006</v>
      </c>
      <c r="D3462" s="5">
        <f t="shared" si="95"/>
        <v>11</v>
      </c>
      <c r="E3462" s="4" t="s">
        <v>4</v>
      </c>
      <c r="F3462" s="9">
        <v>0</v>
      </c>
    </row>
    <row r="3463" spans="1:6" x14ac:dyDescent="0.25">
      <c r="A3463" s="8" t="s">
        <v>7</v>
      </c>
      <c r="B3463" s="10">
        <v>39027</v>
      </c>
      <c r="C3463" s="5">
        <f t="shared" si="94"/>
        <v>2006</v>
      </c>
      <c r="D3463" s="5">
        <f t="shared" si="95"/>
        <v>11</v>
      </c>
      <c r="E3463" s="4" t="s">
        <v>37</v>
      </c>
      <c r="F3463" s="9">
        <v>11295</v>
      </c>
    </row>
    <row r="3464" spans="1:6" x14ac:dyDescent="0.25">
      <c r="A3464" s="8" t="s">
        <v>7</v>
      </c>
      <c r="B3464" s="10">
        <v>39028</v>
      </c>
      <c r="C3464" s="5">
        <f t="shared" si="94"/>
        <v>2006</v>
      </c>
      <c r="D3464" s="5">
        <f t="shared" si="95"/>
        <v>11</v>
      </c>
      <c r="E3464" s="4" t="s">
        <v>38</v>
      </c>
      <c r="F3464" s="9">
        <v>3700</v>
      </c>
    </row>
    <row r="3465" spans="1:6" x14ac:dyDescent="0.25">
      <c r="A3465" s="8" t="s">
        <v>7</v>
      </c>
      <c r="B3465" s="10">
        <v>39028</v>
      </c>
      <c r="C3465" s="5">
        <f t="shared" si="94"/>
        <v>2006</v>
      </c>
      <c r="D3465" s="5">
        <f t="shared" si="95"/>
        <v>11</v>
      </c>
      <c r="E3465" s="4" t="s">
        <v>4</v>
      </c>
      <c r="F3465" s="9">
        <v>0</v>
      </c>
    </row>
    <row r="3466" spans="1:6" x14ac:dyDescent="0.25">
      <c r="A3466" s="8" t="s">
        <v>7</v>
      </c>
      <c r="B3466" s="10">
        <v>39028</v>
      </c>
      <c r="C3466" s="5">
        <f t="shared" si="94"/>
        <v>2006</v>
      </c>
      <c r="D3466" s="5">
        <f t="shared" si="95"/>
        <v>11</v>
      </c>
      <c r="E3466" s="4" t="s">
        <v>37</v>
      </c>
      <c r="F3466" s="9">
        <v>5685</v>
      </c>
    </row>
    <row r="3467" spans="1:6" x14ac:dyDescent="0.25">
      <c r="A3467" s="8" t="s">
        <v>7</v>
      </c>
      <c r="B3467" s="10">
        <v>39030</v>
      </c>
      <c r="C3467" s="5">
        <f t="shared" si="94"/>
        <v>2006</v>
      </c>
      <c r="D3467" s="5">
        <f t="shared" si="95"/>
        <v>11</v>
      </c>
      <c r="E3467" s="4" t="s">
        <v>38</v>
      </c>
      <c r="F3467" s="9">
        <v>3140</v>
      </c>
    </row>
    <row r="3468" spans="1:6" x14ac:dyDescent="0.25">
      <c r="A3468" s="8" t="s">
        <v>7</v>
      </c>
      <c r="B3468" s="10">
        <v>39030</v>
      </c>
      <c r="C3468" s="5">
        <f t="shared" si="94"/>
        <v>2006</v>
      </c>
      <c r="D3468" s="5">
        <f t="shared" si="95"/>
        <v>11</v>
      </c>
      <c r="E3468" s="4" t="s">
        <v>4</v>
      </c>
      <c r="F3468" s="9">
        <v>0</v>
      </c>
    </row>
    <row r="3469" spans="1:6" x14ac:dyDescent="0.25">
      <c r="A3469" s="8" t="s">
        <v>7</v>
      </c>
      <c r="B3469" s="10">
        <v>39030</v>
      </c>
      <c r="C3469" s="5">
        <f t="shared" si="94"/>
        <v>2006</v>
      </c>
      <c r="D3469" s="5">
        <f t="shared" si="95"/>
        <v>11</v>
      </c>
      <c r="E3469" s="4" t="s">
        <v>37</v>
      </c>
      <c r="F3469" s="9">
        <v>6400</v>
      </c>
    </row>
    <row r="3470" spans="1:6" x14ac:dyDescent="0.25">
      <c r="A3470" s="8" t="s">
        <v>16</v>
      </c>
      <c r="B3470" s="10">
        <v>39174</v>
      </c>
      <c r="C3470" s="5">
        <f t="shared" si="94"/>
        <v>2007</v>
      </c>
      <c r="D3470" s="5">
        <f t="shared" si="95"/>
        <v>4</v>
      </c>
      <c r="E3470" s="4" t="s">
        <v>38</v>
      </c>
      <c r="F3470" s="9">
        <f>28000+3600</f>
        <v>31600</v>
      </c>
    </row>
    <row r="3471" spans="1:6" x14ac:dyDescent="0.25">
      <c r="A3471" s="8" t="s">
        <v>16</v>
      </c>
      <c r="B3471" s="10">
        <v>39174</v>
      </c>
      <c r="C3471" s="5">
        <f t="shared" si="94"/>
        <v>2007</v>
      </c>
      <c r="D3471" s="5">
        <f t="shared" si="95"/>
        <v>4</v>
      </c>
      <c r="E3471" s="4" t="s">
        <v>4</v>
      </c>
      <c r="F3471" s="9">
        <v>0</v>
      </c>
    </row>
    <row r="3472" spans="1:6" x14ac:dyDescent="0.25">
      <c r="A3472" s="8" t="s">
        <v>16</v>
      </c>
      <c r="B3472" s="10">
        <v>39174</v>
      </c>
      <c r="C3472" s="5">
        <f t="shared" si="94"/>
        <v>2007</v>
      </c>
      <c r="D3472" s="5">
        <f t="shared" si="95"/>
        <v>4</v>
      </c>
      <c r="E3472" s="4" t="s">
        <v>37</v>
      </c>
      <c r="F3472" s="9">
        <v>13500</v>
      </c>
    </row>
    <row r="3473" spans="1:6" x14ac:dyDescent="0.25">
      <c r="A3473" s="8" t="s">
        <v>5</v>
      </c>
      <c r="B3473" s="10">
        <v>39188</v>
      </c>
      <c r="C3473" s="5">
        <f t="shared" si="94"/>
        <v>2007</v>
      </c>
      <c r="D3473" s="5">
        <f t="shared" si="95"/>
        <v>4</v>
      </c>
      <c r="E3473" s="4" t="s">
        <v>38</v>
      </c>
      <c r="F3473" s="9">
        <v>36000</v>
      </c>
    </row>
    <row r="3474" spans="1:6" x14ac:dyDescent="0.25">
      <c r="A3474" s="8" t="s">
        <v>5</v>
      </c>
      <c r="B3474" s="10">
        <v>39188</v>
      </c>
      <c r="C3474" s="5">
        <f t="shared" si="94"/>
        <v>2007</v>
      </c>
      <c r="D3474" s="5">
        <f t="shared" si="95"/>
        <v>4</v>
      </c>
      <c r="E3474" s="4" t="s">
        <v>4</v>
      </c>
      <c r="F3474" s="9">
        <v>0</v>
      </c>
    </row>
    <row r="3475" spans="1:6" x14ac:dyDescent="0.25">
      <c r="A3475" s="8" t="s">
        <v>5</v>
      </c>
      <c r="B3475" s="10">
        <v>39188</v>
      </c>
      <c r="C3475" s="5">
        <f t="shared" si="94"/>
        <v>2007</v>
      </c>
      <c r="D3475" s="5">
        <f t="shared" si="95"/>
        <v>4</v>
      </c>
      <c r="E3475" s="4" t="s">
        <v>37</v>
      </c>
      <c r="F3475" s="9">
        <v>17000</v>
      </c>
    </row>
    <row r="3476" spans="1:6" x14ac:dyDescent="0.25">
      <c r="A3476" s="8" t="s">
        <v>8</v>
      </c>
      <c r="B3476" s="10">
        <v>39189</v>
      </c>
      <c r="C3476" s="5">
        <f t="shared" si="94"/>
        <v>2007</v>
      </c>
      <c r="D3476" s="5">
        <f t="shared" si="95"/>
        <v>4</v>
      </c>
      <c r="E3476" s="4" t="s">
        <v>38</v>
      </c>
      <c r="F3476" s="9">
        <v>12965</v>
      </c>
    </row>
    <row r="3477" spans="1:6" x14ac:dyDescent="0.25">
      <c r="A3477" s="8" t="s">
        <v>8</v>
      </c>
      <c r="B3477" s="10">
        <v>39189</v>
      </c>
      <c r="C3477" s="5">
        <f t="shared" si="94"/>
        <v>2007</v>
      </c>
      <c r="D3477" s="5">
        <f t="shared" si="95"/>
        <v>4</v>
      </c>
      <c r="E3477" s="4" t="s">
        <v>4</v>
      </c>
      <c r="F3477" s="9">
        <v>0</v>
      </c>
    </row>
    <row r="3478" spans="1:6" x14ac:dyDescent="0.25">
      <c r="A3478" s="8" t="s">
        <v>8</v>
      </c>
      <c r="B3478" s="10">
        <v>39189</v>
      </c>
      <c r="C3478" s="5">
        <f t="shared" si="94"/>
        <v>2007</v>
      </c>
      <c r="D3478" s="5">
        <f t="shared" si="95"/>
        <v>4</v>
      </c>
      <c r="E3478" s="4" t="s">
        <v>37</v>
      </c>
      <c r="F3478" s="9">
        <v>5700</v>
      </c>
    </row>
    <row r="3479" spans="1:6" x14ac:dyDescent="0.25">
      <c r="A3479" s="8" t="s">
        <v>8</v>
      </c>
      <c r="B3479" s="10">
        <v>39190</v>
      </c>
      <c r="C3479" s="5">
        <f t="shared" si="94"/>
        <v>2007</v>
      </c>
      <c r="D3479" s="5">
        <f t="shared" si="95"/>
        <v>4</v>
      </c>
      <c r="E3479" s="4" t="s">
        <v>38</v>
      </c>
      <c r="F3479" s="9">
        <v>200</v>
      </c>
    </row>
    <row r="3480" spans="1:6" x14ac:dyDescent="0.25">
      <c r="A3480" t="s">
        <v>13</v>
      </c>
      <c r="B3480" s="10">
        <v>39190</v>
      </c>
      <c r="C3480" s="5">
        <f t="shared" si="94"/>
        <v>2007</v>
      </c>
      <c r="D3480" s="5">
        <f t="shared" si="95"/>
        <v>4</v>
      </c>
      <c r="E3480" s="4" t="s">
        <v>38</v>
      </c>
      <c r="F3480" s="9">
        <v>100</v>
      </c>
    </row>
    <row r="3481" spans="1:6" x14ac:dyDescent="0.25">
      <c r="A3481" s="8" t="s">
        <v>8</v>
      </c>
      <c r="B3481" s="10">
        <v>39190</v>
      </c>
      <c r="C3481" s="5">
        <f t="shared" si="94"/>
        <v>2007</v>
      </c>
      <c r="D3481" s="5">
        <f t="shared" si="95"/>
        <v>4</v>
      </c>
      <c r="E3481" s="4" t="s">
        <v>4</v>
      </c>
      <c r="F3481" s="9">
        <v>0</v>
      </c>
    </row>
    <row r="3482" spans="1:6" x14ac:dyDescent="0.25">
      <c r="A3482" t="s">
        <v>13</v>
      </c>
      <c r="B3482" s="10">
        <v>39190</v>
      </c>
      <c r="C3482" s="5">
        <f t="shared" si="94"/>
        <v>2007</v>
      </c>
      <c r="D3482" s="5">
        <f t="shared" si="95"/>
        <v>4</v>
      </c>
      <c r="E3482" s="4" t="s">
        <v>4</v>
      </c>
      <c r="F3482" s="9">
        <v>0</v>
      </c>
    </row>
    <row r="3483" spans="1:6" x14ac:dyDescent="0.25">
      <c r="A3483" s="8" t="s">
        <v>8</v>
      </c>
      <c r="B3483" s="10">
        <v>39190</v>
      </c>
      <c r="C3483" s="5">
        <f t="shared" si="94"/>
        <v>2007</v>
      </c>
      <c r="D3483" s="5">
        <f t="shared" si="95"/>
        <v>4</v>
      </c>
      <c r="E3483" s="4" t="s">
        <v>37</v>
      </c>
      <c r="F3483" s="9">
        <v>1865</v>
      </c>
    </row>
    <row r="3484" spans="1:6" x14ac:dyDescent="0.25">
      <c r="A3484" t="s">
        <v>13</v>
      </c>
      <c r="B3484" s="10">
        <v>39190</v>
      </c>
      <c r="C3484" s="5">
        <f t="shared" si="94"/>
        <v>2007</v>
      </c>
      <c r="D3484" s="5">
        <f t="shared" si="95"/>
        <v>4</v>
      </c>
      <c r="E3484" s="4" t="s">
        <v>37</v>
      </c>
      <c r="F3484" s="9">
        <v>700</v>
      </c>
    </row>
    <row r="3485" spans="1:6" x14ac:dyDescent="0.25">
      <c r="A3485" s="8" t="s">
        <v>8</v>
      </c>
      <c r="B3485" s="10">
        <v>39191</v>
      </c>
      <c r="C3485" s="5">
        <f t="shared" si="94"/>
        <v>2007</v>
      </c>
      <c r="D3485" s="5">
        <f t="shared" si="95"/>
        <v>4</v>
      </c>
      <c r="E3485" s="4" t="s">
        <v>38</v>
      </c>
      <c r="F3485" s="9">
        <v>900</v>
      </c>
    </row>
    <row r="3486" spans="1:6" x14ac:dyDescent="0.25">
      <c r="A3486" s="8" t="s">
        <v>20</v>
      </c>
      <c r="B3486" s="10">
        <v>39191</v>
      </c>
      <c r="C3486" s="5">
        <f t="shared" si="94"/>
        <v>2007</v>
      </c>
      <c r="D3486" s="5">
        <f t="shared" si="95"/>
        <v>4</v>
      </c>
      <c r="E3486" s="4" t="s">
        <v>38</v>
      </c>
      <c r="F3486" s="9">
        <f>4200+16700+20300</f>
        <v>41200</v>
      </c>
    </row>
    <row r="3487" spans="1:6" x14ac:dyDescent="0.25">
      <c r="A3487" s="8" t="s">
        <v>8</v>
      </c>
      <c r="B3487" s="10">
        <v>39191</v>
      </c>
      <c r="C3487" s="5">
        <f t="shared" si="94"/>
        <v>2007</v>
      </c>
      <c r="D3487" s="5">
        <f t="shared" si="95"/>
        <v>4</v>
      </c>
      <c r="E3487" s="4" t="s">
        <v>4</v>
      </c>
      <c r="F3487" s="9">
        <v>0</v>
      </c>
    </row>
    <row r="3488" spans="1:6" x14ac:dyDescent="0.25">
      <c r="A3488" s="8" t="s">
        <v>20</v>
      </c>
      <c r="B3488" s="10">
        <v>39191</v>
      </c>
      <c r="C3488" s="5">
        <f t="shared" si="94"/>
        <v>2007</v>
      </c>
      <c r="D3488" s="5">
        <f t="shared" si="95"/>
        <v>4</v>
      </c>
      <c r="E3488" s="4" t="s">
        <v>4</v>
      </c>
      <c r="F3488" s="9">
        <v>8100</v>
      </c>
    </row>
    <row r="3489" spans="1:6" x14ac:dyDescent="0.25">
      <c r="A3489" s="8" t="s">
        <v>8</v>
      </c>
      <c r="B3489" s="10">
        <v>39191</v>
      </c>
      <c r="C3489" s="5">
        <f t="shared" si="94"/>
        <v>2007</v>
      </c>
      <c r="D3489" s="5">
        <f t="shared" si="95"/>
        <v>4</v>
      </c>
      <c r="E3489" s="4" t="s">
        <v>37</v>
      </c>
      <c r="F3489" s="9">
        <v>6400</v>
      </c>
    </row>
    <row r="3490" spans="1:6" x14ac:dyDescent="0.25">
      <c r="A3490" s="8" t="s">
        <v>20</v>
      </c>
      <c r="B3490" s="10">
        <v>39191</v>
      </c>
      <c r="C3490" s="5">
        <f t="shared" si="94"/>
        <v>2007</v>
      </c>
      <c r="D3490" s="5">
        <f t="shared" si="95"/>
        <v>4</v>
      </c>
      <c r="E3490" s="4" t="s">
        <v>37</v>
      </c>
      <c r="F3490" s="9">
        <v>18500</v>
      </c>
    </row>
    <row r="3491" spans="1:6" x14ac:dyDescent="0.25">
      <c r="A3491" s="8" t="s">
        <v>8</v>
      </c>
      <c r="B3491" s="10">
        <v>39192</v>
      </c>
      <c r="C3491" s="5">
        <f t="shared" si="94"/>
        <v>2007</v>
      </c>
      <c r="D3491" s="5">
        <f t="shared" si="95"/>
        <v>4</v>
      </c>
      <c r="E3491" s="4" t="s">
        <v>38</v>
      </c>
      <c r="F3491" s="9">
        <v>1335</v>
      </c>
    </row>
    <row r="3492" spans="1:6" x14ac:dyDescent="0.25">
      <c r="A3492" s="8" t="s">
        <v>8</v>
      </c>
      <c r="B3492" s="10">
        <v>39192</v>
      </c>
      <c r="C3492" s="5">
        <f t="shared" si="94"/>
        <v>2007</v>
      </c>
      <c r="D3492" s="5">
        <f t="shared" si="95"/>
        <v>4</v>
      </c>
      <c r="E3492" s="4" t="s">
        <v>4</v>
      </c>
      <c r="F3492" s="9">
        <v>0</v>
      </c>
    </row>
    <row r="3493" spans="1:6" x14ac:dyDescent="0.25">
      <c r="A3493" s="8" t="s">
        <v>8</v>
      </c>
      <c r="B3493" s="10">
        <v>39192</v>
      </c>
      <c r="C3493" s="5">
        <f t="shared" si="94"/>
        <v>2007</v>
      </c>
      <c r="D3493" s="5">
        <f t="shared" si="95"/>
        <v>4</v>
      </c>
      <c r="E3493" s="4" t="s">
        <v>37</v>
      </c>
      <c r="F3493" s="9">
        <v>115</v>
      </c>
    </row>
    <row r="3494" spans="1:6" x14ac:dyDescent="0.25">
      <c r="A3494" s="8" t="s">
        <v>20</v>
      </c>
      <c r="B3494" s="10">
        <v>39195</v>
      </c>
      <c r="C3494" s="5">
        <f t="shared" si="94"/>
        <v>2007</v>
      </c>
      <c r="D3494" s="5">
        <f t="shared" si="95"/>
        <v>4</v>
      </c>
      <c r="E3494" s="4" t="s">
        <v>38</v>
      </c>
      <c r="F3494" s="9">
        <v>9200</v>
      </c>
    </row>
    <row r="3495" spans="1:6" x14ac:dyDescent="0.25">
      <c r="A3495" s="8" t="s">
        <v>20</v>
      </c>
      <c r="B3495" s="10">
        <v>39195</v>
      </c>
      <c r="C3495" s="5">
        <f t="shared" si="94"/>
        <v>2007</v>
      </c>
      <c r="D3495" s="5">
        <f t="shared" si="95"/>
        <v>4</v>
      </c>
      <c r="E3495" s="4" t="s">
        <v>4</v>
      </c>
      <c r="F3495" s="9">
        <v>6700</v>
      </c>
    </row>
    <row r="3496" spans="1:6" x14ac:dyDescent="0.25">
      <c r="A3496" s="8" t="s">
        <v>20</v>
      </c>
      <c r="B3496" s="10">
        <v>39195</v>
      </c>
      <c r="C3496" s="5">
        <f t="shared" si="94"/>
        <v>2007</v>
      </c>
      <c r="D3496" s="5">
        <f t="shared" si="95"/>
        <v>4</v>
      </c>
      <c r="E3496" s="4" t="s">
        <v>37</v>
      </c>
      <c r="F3496" s="9">
        <v>5500</v>
      </c>
    </row>
    <row r="3497" spans="1:6" x14ac:dyDescent="0.25">
      <c r="A3497" s="8" t="s">
        <v>20</v>
      </c>
      <c r="B3497" s="10">
        <v>39196</v>
      </c>
      <c r="C3497" s="5">
        <f t="shared" si="94"/>
        <v>2007</v>
      </c>
      <c r="D3497" s="5">
        <f t="shared" si="95"/>
        <v>4</v>
      </c>
      <c r="E3497" s="4" t="s">
        <v>38</v>
      </c>
      <c r="F3497" s="9">
        <v>36500</v>
      </c>
    </row>
    <row r="3498" spans="1:6" x14ac:dyDescent="0.25">
      <c r="A3498" s="8" t="s">
        <v>20</v>
      </c>
      <c r="B3498" s="10">
        <v>39196</v>
      </c>
      <c r="C3498" s="5">
        <f t="shared" si="94"/>
        <v>2007</v>
      </c>
      <c r="D3498" s="5">
        <f t="shared" si="95"/>
        <v>4</v>
      </c>
      <c r="E3498" s="4" t="s">
        <v>4</v>
      </c>
      <c r="F3498" s="9">
        <v>7500</v>
      </c>
    </row>
    <row r="3499" spans="1:6" x14ac:dyDescent="0.25">
      <c r="A3499" s="8" t="s">
        <v>20</v>
      </c>
      <c r="B3499" s="10">
        <v>39196</v>
      </c>
      <c r="C3499" s="5">
        <f t="shared" si="94"/>
        <v>2007</v>
      </c>
      <c r="D3499" s="5">
        <f t="shared" si="95"/>
        <v>4</v>
      </c>
      <c r="E3499" s="4" t="s">
        <v>37</v>
      </c>
      <c r="F3499" s="9">
        <v>18400</v>
      </c>
    </row>
    <row r="3500" spans="1:6" x14ac:dyDescent="0.25">
      <c r="A3500" s="8" t="s">
        <v>20</v>
      </c>
      <c r="B3500" s="10">
        <v>39198</v>
      </c>
      <c r="C3500" s="5">
        <f t="shared" si="94"/>
        <v>2007</v>
      </c>
      <c r="D3500" s="5">
        <f t="shared" si="95"/>
        <v>4</v>
      </c>
      <c r="E3500" s="4" t="s">
        <v>38</v>
      </c>
      <c r="F3500" s="9">
        <v>2400</v>
      </c>
    </row>
    <row r="3501" spans="1:6" x14ac:dyDescent="0.25">
      <c r="A3501" s="8" t="s">
        <v>20</v>
      </c>
      <c r="B3501" s="10">
        <v>39198</v>
      </c>
      <c r="C3501" s="5">
        <f t="shared" si="94"/>
        <v>2007</v>
      </c>
      <c r="D3501" s="5">
        <f t="shared" si="95"/>
        <v>4</v>
      </c>
      <c r="E3501" s="4" t="s">
        <v>4</v>
      </c>
      <c r="F3501" s="9">
        <v>6500</v>
      </c>
    </row>
    <row r="3502" spans="1:6" x14ac:dyDescent="0.25">
      <c r="A3502" s="8" t="s">
        <v>20</v>
      </c>
      <c r="B3502" s="10">
        <v>39198</v>
      </c>
      <c r="C3502" s="5">
        <f t="shared" si="94"/>
        <v>2007</v>
      </c>
      <c r="D3502" s="5">
        <f t="shared" si="95"/>
        <v>4</v>
      </c>
      <c r="E3502" s="4" t="s">
        <v>37</v>
      </c>
      <c r="F3502" s="9">
        <v>13000</v>
      </c>
    </row>
    <row r="3503" spans="1:6" x14ac:dyDescent="0.25">
      <c r="A3503" s="8" t="s">
        <v>20</v>
      </c>
      <c r="B3503" s="10">
        <v>39202</v>
      </c>
      <c r="C3503" s="5">
        <f t="shared" si="94"/>
        <v>2007</v>
      </c>
      <c r="D3503" s="5">
        <f t="shared" si="95"/>
        <v>4</v>
      </c>
      <c r="E3503" s="4" t="s">
        <v>38</v>
      </c>
      <c r="F3503" s="9">
        <v>37300</v>
      </c>
    </row>
    <row r="3504" spans="1:6" x14ac:dyDescent="0.25">
      <c r="A3504" s="8" t="s">
        <v>20</v>
      </c>
      <c r="B3504" s="10">
        <v>39202</v>
      </c>
      <c r="C3504" s="5">
        <f t="shared" si="94"/>
        <v>2007</v>
      </c>
      <c r="D3504" s="5">
        <f t="shared" si="95"/>
        <v>4</v>
      </c>
      <c r="E3504" s="4" t="s">
        <v>4</v>
      </c>
      <c r="F3504" s="9">
        <v>9700</v>
      </c>
    </row>
    <row r="3505" spans="1:6" x14ac:dyDescent="0.25">
      <c r="A3505" s="8" t="s">
        <v>20</v>
      </c>
      <c r="B3505" s="10">
        <v>39202</v>
      </c>
      <c r="C3505" s="5">
        <f t="shared" si="94"/>
        <v>2007</v>
      </c>
      <c r="D3505" s="5">
        <f t="shared" si="95"/>
        <v>4</v>
      </c>
      <c r="E3505" s="4" t="s">
        <v>37</v>
      </c>
      <c r="F3505" s="9">
        <v>11800</v>
      </c>
    </row>
    <row r="3506" spans="1:6" x14ac:dyDescent="0.25">
      <c r="A3506" s="8" t="s">
        <v>20</v>
      </c>
      <c r="B3506" s="10">
        <v>39205</v>
      </c>
      <c r="C3506" s="5">
        <f t="shared" si="94"/>
        <v>2007</v>
      </c>
      <c r="D3506" s="5">
        <f t="shared" si="95"/>
        <v>5</v>
      </c>
      <c r="E3506" s="4" t="s">
        <v>38</v>
      </c>
      <c r="F3506" s="9">
        <v>17900</v>
      </c>
    </row>
    <row r="3507" spans="1:6" x14ac:dyDescent="0.25">
      <c r="A3507" s="8" t="s">
        <v>20</v>
      </c>
      <c r="B3507" s="10">
        <v>39205</v>
      </c>
      <c r="C3507" s="5">
        <f t="shared" si="94"/>
        <v>2007</v>
      </c>
      <c r="D3507" s="5">
        <f t="shared" si="95"/>
        <v>5</v>
      </c>
      <c r="E3507" s="4" t="s">
        <v>4</v>
      </c>
      <c r="F3507" s="9">
        <v>4600</v>
      </c>
    </row>
    <row r="3508" spans="1:6" x14ac:dyDescent="0.25">
      <c r="A3508" s="8" t="s">
        <v>20</v>
      </c>
      <c r="B3508" s="10">
        <v>39205</v>
      </c>
      <c r="C3508" s="5">
        <f t="shared" si="94"/>
        <v>2007</v>
      </c>
      <c r="D3508" s="5">
        <f t="shared" si="95"/>
        <v>5</v>
      </c>
      <c r="E3508" s="4" t="s">
        <v>37</v>
      </c>
      <c r="F3508" s="9">
        <v>12700</v>
      </c>
    </row>
    <row r="3509" spans="1:6" x14ac:dyDescent="0.25">
      <c r="A3509" s="8" t="s">
        <v>19</v>
      </c>
      <c r="B3509" s="10">
        <v>39209</v>
      </c>
      <c r="C3509" s="5">
        <f t="shared" si="94"/>
        <v>2007</v>
      </c>
      <c r="D3509" s="5">
        <f t="shared" si="95"/>
        <v>5</v>
      </c>
      <c r="E3509" s="4" t="s">
        <v>38</v>
      </c>
      <c r="F3509" s="9">
        <v>19600</v>
      </c>
    </row>
    <row r="3510" spans="1:6" x14ac:dyDescent="0.25">
      <c r="A3510" s="8" t="s">
        <v>19</v>
      </c>
      <c r="B3510" s="10">
        <v>39209</v>
      </c>
      <c r="C3510" s="5">
        <f t="shared" si="94"/>
        <v>2007</v>
      </c>
      <c r="D3510" s="5">
        <f t="shared" si="95"/>
        <v>5</v>
      </c>
      <c r="E3510" s="4" t="s">
        <v>4</v>
      </c>
      <c r="F3510" s="9">
        <v>9300</v>
      </c>
    </row>
    <row r="3511" spans="1:6" x14ac:dyDescent="0.25">
      <c r="A3511" s="8" t="s">
        <v>19</v>
      </c>
      <c r="B3511" s="10">
        <v>39209</v>
      </c>
      <c r="C3511" s="5">
        <f t="shared" si="94"/>
        <v>2007</v>
      </c>
      <c r="D3511" s="5">
        <f t="shared" si="95"/>
        <v>5</v>
      </c>
      <c r="E3511" s="4" t="s">
        <v>37</v>
      </c>
      <c r="F3511" s="9">
        <v>22400</v>
      </c>
    </row>
    <row r="3512" spans="1:6" x14ac:dyDescent="0.25">
      <c r="A3512" s="8" t="s">
        <v>20</v>
      </c>
      <c r="B3512" s="10">
        <v>39210</v>
      </c>
      <c r="C3512" s="5">
        <f t="shared" si="94"/>
        <v>2007</v>
      </c>
      <c r="D3512" s="5">
        <f t="shared" si="95"/>
        <v>5</v>
      </c>
      <c r="E3512" s="4" t="s">
        <v>38</v>
      </c>
      <c r="F3512" s="9">
        <v>16300</v>
      </c>
    </row>
    <row r="3513" spans="1:6" x14ac:dyDescent="0.25">
      <c r="A3513" s="8" t="s">
        <v>20</v>
      </c>
      <c r="B3513" s="10">
        <v>39210</v>
      </c>
      <c r="C3513" s="5">
        <f t="shared" si="94"/>
        <v>2007</v>
      </c>
      <c r="D3513" s="5">
        <f t="shared" si="95"/>
        <v>5</v>
      </c>
      <c r="E3513" s="4" t="s">
        <v>4</v>
      </c>
      <c r="F3513" s="9">
        <v>7500</v>
      </c>
    </row>
    <row r="3514" spans="1:6" x14ac:dyDescent="0.25">
      <c r="A3514" s="8" t="s">
        <v>20</v>
      </c>
      <c r="B3514" s="10">
        <v>39210</v>
      </c>
      <c r="C3514" s="5">
        <f t="shared" si="94"/>
        <v>2007</v>
      </c>
      <c r="D3514" s="5">
        <f t="shared" si="95"/>
        <v>5</v>
      </c>
      <c r="E3514" s="4" t="s">
        <v>37</v>
      </c>
      <c r="F3514" s="9">
        <v>16300</v>
      </c>
    </row>
    <row r="3515" spans="1:6" x14ac:dyDescent="0.25">
      <c r="A3515" s="8" t="s">
        <v>20</v>
      </c>
      <c r="B3515" s="10">
        <v>39211</v>
      </c>
      <c r="C3515" s="5">
        <f t="shared" si="94"/>
        <v>2007</v>
      </c>
      <c r="D3515" s="5">
        <f t="shared" si="95"/>
        <v>5</v>
      </c>
      <c r="E3515" s="4" t="s">
        <v>38</v>
      </c>
      <c r="F3515" s="9">
        <v>3500</v>
      </c>
    </row>
    <row r="3516" spans="1:6" x14ac:dyDescent="0.25">
      <c r="A3516" s="8" t="s">
        <v>20</v>
      </c>
      <c r="B3516" s="10">
        <v>39211</v>
      </c>
      <c r="C3516" s="5">
        <f t="shared" si="94"/>
        <v>2007</v>
      </c>
      <c r="D3516" s="5">
        <f t="shared" si="95"/>
        <v>5</v>
      </c>
      <c r="E3516" s="4" t="s">
        <v>4</v>
      </c>
      <c r="F3516" s="9">
        <v>9500</v>
      </c>
    </row>
    <row r="3517" spans="1:6" x14ac:dyDescent="0.25">
      <c r="A3517" s="8" t="s">
        <v>20</v>
      </c>
      <c r="B3517" s="10">
        <v>39211</v>
      </c>
      <c r="C3517" s="5">
        <f t="shared" si="94"/>
        <v>2007</v>
      </c>
      <c r="D3517" s="5">
        <f t="shared" si="95"/>
        <v>5</v>
      </c>
      <c r="E3517" s="4" t="s">
        <v>37</v>
      </c>
      <c r="F3517" s="9">
        <v>17200</v>
      </c>
    </row>
    <row r="3518" spans="1:6" x14ac:dyDescent="0.25">
      <c r="A3518" s="8" t="s">
        <v>19</v>
      </c>
      <c r="B3518" s="10">
        <v>39212</v>
      </c>
      <c r="C3518" s="5">
        <f t="shared" si="94"/>
        <v>2007</v>
      </c>
      <c r="D3518" s="5">
        <f t="shared" si="95"/>
        <v>5</v>
      </c>
      <c r="E3518" s="4" t="s">
        <v>38</v>
      </c>
      <c r="F3518" s="9">
        <v>3600</v>
      </c>
    </row>
    <row r="3519" spans="1:6" x14ac:dyDescent="0.25">
      <c r="A3519" s="8" t="s">
        <v>19</v>
      </c>
      <c r="B3519" s="10">
        <v>39212</v>
      </c>
      <c r="C3519" s="5">
        <f t="shared" si="94"/>
        <v>2007</v>
      </c>
      <c r="D3519" s="5">
        <f t="shared" si="95"/>
        <v>5</v>
      </c>
      <c r="E3519" s="4" t="s">
        <v>4</v>
      </c>
      <c r="F3519" s="9">
        <v>7400</v>
      </c>
    </row>
    <row r="3520" spans="1:6" x14ac:dyDescent="0.25">
      <c r="A3520" s="8" t="s">
        <v>19</v>
      </c>
      <c r="B3520" s="10">
        <v>39212</v>
      </c>
      <c r="C3520" s="5">
        <f t="shared" ref="C3520:C3583" si="96">YEAR(B3520)</f>
        <v>2007</v>
      </c>
      <c r="D3520" s="5">
        <f t="shared" ref="D3520:D3583" si="97">MONTH(B3520)</f>
        <v>5</v>
      </c>
      <c r="E3520" s="4" t="s">
        <v>37</v>
      </c>
      <c r="F3520" s="9">
        <v>9500</v>
      </c>
    </row>
    <row r="3521" spans="1:6" x14ac:dyDescent="0.25">
      <c r="A3521" s="8" t="s">
        <v>18</v>
      </c>
      <c r="B3521" s="10">
        <v>39217</v>
      </c>
      <c r="C3521" s="5">
        <f t="shared" si="96"/>
        <v>2007</v>
      </c>
      <c r="D3521" s="5">
        <f t="shared" si="97"/>
        <v>5</v>
      </c>
      <c r="E3521" s="4" t="s">
        <v>38</v>
      </c>
      <c r="F3521" s="9">
        <v>4200</v>
      </c>
    </row>
    <row r="3522" spans="1:6" x14ac:dyDescent="0.25">
      <c r="A3522" s="8" t="s">
        <v>18</v>
      </c>
      <c r="B3522" s="10">
        <v>39217</v>
      </c>
      <c r="C3522" s="5">
        <f t="shared" si="96"/>
        <v>2007</v>
      </c>
      <c r="D3522" s="5">
        <f t="shared" si="97"/>
        <v>5</v>
      </c>
      <c r="E3522" s="4" t="s">
        <v>4</v>
      </c>
      <c r="F3522" s="9">
        <v>0</v>
      </c>
    </row>
    <row r="3523" spans="1:6" x14ac:dyDescent="0.25">
      <c r="A3523" s="8" t="s">
        <v>18</v>
      </c>
      <c r="B3523" s="10">
        <v>39217</v>
      </c>
      <c r="C3523" s="5">
        <f t="shared" si="96"/>
        <v>2007</v>
      </c>
      <c r="D3523" s="5">
        <f t="shared" si="97"/>
        <v>5</v>
      </c>
      <c r="E3523" s="4" t="s">
        <v>37</v>
      </c>
      <c r="F3523" s="9">
        <v>6600</v>
      </c>
    </row>
    <row r="3524" spans="1:6" x14ac:dyDescent="0.25">
      <c r="A3524" s="8" t="s">
        <v>30</v>
      </c>
      <c r="B3524" s="10">
        <v>39340</v>
      </c>
      <c r="C3524" s="5">
        <f t="shared" si="96"/>
        <v>2007</v>
      </c>
      <c r="D3524" s="5">
        <f t="shared" si="97"/>
        <v>9</v>
      </c>
      <c r="E3524" s="4" t="s">
        <v>38</v>
      </c>
      <c r="F3524" s="9">
        <v>11900</v>
      </c>
    </row>
    <row r="3525" spans="1:6" x14ac:dyDescent="0.25">
      <c r="A3525" s="8" t="s">
        <v>30</v>
      </c>
      <c r="B3525" s="10">
        <v>39340</v>
      </c>
      <c r="C3525" s="5">
        <f t="shared" si="96"/>
        <v>2007</v>
      </c>
      <c r="D3525" s="5">
        <f t="shared" si="97"/>
        <v>9</v>
      </c>
      <c r="E3525" s="4" t="s">
        <v>4</v>
      </c>
      <c r="F3525" s="9">
        <v>0</v>
      </c>
    </row>
    <row r="3526" spans="1:6" x14ac:dyDescent="0.25">
      <c r="A3526" s="8" t="s">
        <v>30</v>
      </c>
      <c r="B3526" s="10">
        <v>39340</v>
      </c>
      <c r="C3526" s="5">
        <f t="shared" si="96"/>
        <v>2007</v>
      </c>
      <c r="D3526" s="5">
        <f t="shared" si="97"/>
        <v>9</v>
      </c>
      <c r="E3526" s="4" t="s">
        <v>37</v>
      </c>
      <c r="F3526" s="9">
        <v>1110</v>
      </c>
    </row>
    <row r="3527" spans="1:6" x14ac:dyDescent="0.25">
      <c r="A3527" s="8" t="s">
        <v>30</v>
      </c>
      <c r="B3527" s="10">
        <v>39341</v>
      </c>
      <c r="C3527" s="5">
        <f t="shared" si="96"/>
        <v>2007</v>
      </c>
      <c r="D3527" s="5">
        <f t="shared" si="97"/>
        <v>9</v>
      </c>
      <c r="E3527" s="4" t="s">
        <v>38</v>
      </c>
      <c r="F3527" s="9">
        <v>3200</v>
      </c>
    </row>
    <row r="3528" spans="1:6" x14ac:dyDescent="0.25">
      <c r="A3528" s="8" t="s">
        <v>30</v>
      </c>
      <c r="B3528" s="10">
        <v>39341</v>
      </c>
      <c r="C3528" s="5">
        <f t="shared" si="96"/>
        <v>2007</v>
      </c>
      <c r="D3528" s="5">
        <f t="shared" si="97"/>
        <v>9</v>
      </c>
      <c r="E3528" s="4" t="s">
        <v>4</v>
      </c>
      <c r="F3528" s="9">
        <v>0</v>
      </c>
    </row>
    <row r="3529" spans="1:6" x14ac:dyDescent="0.25">
      <c r="A3529" s="8" t="s">
        <v>30</v>
      </c>
      <c r="B3529" s="10">
        <v>39341</v>
      </c>
      <c r="C3529" s="5">
        <f t="shared" si="96"/>
        <v>2007</v>
      </c>
      <c r="D3529" s="5">
        <f t="shared" si="97"/>
        <v>9</v>
      </c>
      <c r="E3529" s="4" t="s">
        <v>37</v>
      </c>
      <c r="F3529" s="9">
        <v>785</v>
      </c>
    </row>
    <row r="3530" spans="1:6" x14ac:dyDescent="0.25">
      <c r="A3530" s="8" t="s">
        <v>8</v>
      </c>
      <c r="B3530" s="10">
        <v>39353</v>
      </c>
      <c r="C3530" s="5">
        <f t="shared" si="96"/>
        <v>2007</v>
      </c>
      <c r="D3530" s="5">
        <f t="shared" si="97"/>
        <v>9</v>
      </c>
      <c r="E3530" s="4" t="s">
        <v>38</v>
      </c>
      <c r="F3530" s="9">
        <v>0</v>
      </c>
    </row>
    <row r="3531" spans="1:6" x14ac:dyDescent="0.25">
      <c r="A3531" s="8" t="s">
        <v>8</v>
      </c>
      <c r="B3531" s="10">
        <v>39353</v>
      </c>
      <c r="C3531" s="5">
        <f t="shared" si="96"/>
        <v>2007</v>
      </c>
      <c r="D3531" s="5">
        <f t="shared" si="97"/>
        <v>9</v>
      </c>
      <c r="E3531" s="4" t="s">
        <v>4</v>
      </c>
      <c r="F3531" s="9">
        <v>0</v>
      </c>
    </row>
    <row r="3532" spans="1:6" x14ac:dyDescent="0.25">
      <c r="A3532" s="8" t="s">
        <v>8</v>
      </c>
      <c r="B3532" s="10">
        <v>39353</v>
      </c>
      <c r="C3532" s="5">
        <f t="shared" si="96"/>
        <v>2007</v>
      </c>
      <c r="D3532" s="5">
        <f t="shared" si="97"/>
        <v>9</v>
      </c>
      <c r="E3532" s="4" t="s">
        <v>37</v>
      </c>
      <c r="F3532" s="9">
        <v>440</v>
      </c>
    </row>
    <row r="3533" spans="1:6" x14ac:dyDescent="0.25">
      <c r="A3533" s="8" t="s">
        <v>7</v>
      </c>
      <c r="B3533" s="10">
        <v>39354</v>
      </c>
      <c r="C3533" s="5">
        <f t="shared" si="96"/>
        <v>2007</v>
      </c>
      <c r="D3533" s="5">
        <f t="shared" si="97"/>
        <v>9</v>
      </c>
      <c r="E3533" s="4" t="s">
        <v>38</v>
      </c>
      <c r="F3533" s="9">
        <v>6890</v>
      </c>
    </row>
    <row r="3534" spans="1:6" x14ac:dyDescent="0.25">
      <c r="A3534" s="8" t="s">
        <v>7</v>
      </c>
      <c r="B3534" s="10">
        <v>39354</v>
      </c>
      <c r="C3534" s="5">
        <f t="shared" si="96"/>
        <v>2007</v>
      </c>
      <c r="D3534" s="5">
        <f t="shared" si="97"/>
        <v>9</v>
      </c>
      <c r="E3534" s="4" t="s">
        <v>4</v>
      </c>
      <c r="F3534" s="9">
        <v>0</v>
      </c>
    </row>
    <row r="3535" spans="1:6" x14ac:dyDescent="0.25">
      <c r="A3535" s="8" t="s">
        <v>7</v>
      </c>
      <c r="B3535" s="10">
        <v>39354</v>
      </c>
      <c r="C3535" s="5">
        <f t="shared" si="96"/>
        <v>2007</v>
      </c>
      <c r="D3535" s="5">
        <f t="shared" si="97"/>
        <v>9</v>
      </c>
      <c r="E3535" s="4" t="s">
        <v>37</v>
      </c>
      <c r="F3535" s="9">
        <v>250</v>
      </c>
    </row>
    <row r="3536" spans="1:6" x14ac:dyDescent="0.25">
      <c r="A3536" s="8" t="s">
        <v>7</v>
      </c>
      <c r="B3536" s="10">
        <v>39355</v>
      </c>
      <c r="C3536" s="5">
        <f t="shared" si="96"/>
        <v>2007</v>
      </c>
      <c r="D3536" s="5">
        <f t="shared" si="97"/>
        <v>9</v>
      </c>
      <c r="E3536" s="4" t="s">
        <v>38</v>
      </c>
      <c r="F3536" s="9">
        <v>350</v>
      </c>
    </row>
    <row r="3537" spans="1:6" x14ac:dyDescent="0.25">
      <c r="A3537" s="8" t="s">
        <v>7</v>
      </c>
      <c r="B3537" s="10">
        <v>39355</v>
      </c>
      <c r="C3537" s="5">
        <f t="shared" si="96"/>
        <v>2007</v>
      </c>
      <c r="D3537" s="5">
        <f t="shared" si="97"/>
        <v>9</v>
      </c>
      <c r="E3537" s="4" t="s">
        <v>4</v>
      </c>
      <c r="F3537" s="9">
        <v>0</v>
      </c>
    </row>
    <row r="3538" spans="1:6" x14ac:dyDescent="0.25">
      <c r="A3538" s="8" t="s">
        <v>7</v>
      </c>
      <c r="B3538" s="10">
        <v>39355</v>
      </c>
      <c r="C3538" s="5">
        <f t="shared" si="96"/>
        <v>2007</v>
      </c>
      <c r="D3538" s="5">
        <f t="shared" si="97"/>
        <v>9</v>
      </c>
      <c r="E3538" s="4" t="s">
        <v>37</v>
      </c>
      <c r="F3538" s="9">
        <v>940</v>
      </c>
    </row>
    <row r="3539" spans="1:6" x14ac:dyDescent="0.25">
      <c r="A3539" s="8" t="s">
        <v>30</v>
      </c>
      <c r="B3539" s="10">
        <v>39356</v>
      </c>
      <c r="C3539" s="5">
        <f t="shared" si="96"/>
        <v>2007</v>
      </c>
      <c r="D3539" s="5">
        <f t="shared" si="97"/>
        <v>10</v>
      </c>
      <c r="E3539" s="4" t="s">
        <v>38</v>
      </c>
      <c r="F3539" s="9">
        <v>3810</v>
      </c>
    </row>
    <row r="3540" spans="1:6" x14ac:dyDescent="0.25">
      <c r="A3540" s="8" t="s">
        <v>30</v>
      </c>
      <c r="B3540" s="10">
        <v>39356</v>
      </c>
      <c r="C3540" s="5">
        <f t="shared" si="96"/>
        <v>2007</v>
      </c>
      <c r="D3540" s="5">
        <f t="shared" si="97"/>
        <v>10</v>
      </c>
      <c r="E3540" s="4" t="s">
        <v>4</v>
      </c>
      <c r="F3540" s="9">
        <v>0</v>
      </c>
    </row>
    <row r="3541" spans="1:6" x14ac:dyDescent="0.25">
      <c r="A3541" s="8" t="s">
        <v>30</v>
      </c>
      <c r="B3541" s="10">
        <v>39356</v>
      </c>
      <c r="C3541" s="5">
        <f t="shared" si="96"/>
        <v>2007</v>
      </c>
      <c r="D3541" s="5">
        <f t="shared" si="97"/>
        <v>10</v>
      </c>
      <c r="E3541" s="4" t="s">
        <v>37</v>
      </c>
      <c r="F3541" s="9">
        <v>2275</v>
      </c>
    </row>
    <row r="3542" spans="1:6" x14ac:dyDescent="0.25">
      <c r="A3542" s="8" t="s">
        <v>10</v>
      </c>
      <c r="B3542" s="10">
        <v>39357</v>
      </c>
      <c r="C3542" s="5">
        <f t="shared" si="96"/>
        <v>2007</v>
      </c>
      <c r="D3542" s="5">
        <f t="shared" si="97"/>
        <v>10</v>
      </c>
      <c r="E3542" s="4" t="s">
        <v>38</v>
      </c>
      <c r="F3542" s="9">
        <v>33700</v>
      </c>
    </row>
    <row r="3543" spans="1:6" x14ac:dyDescent="0.25">
      <c r="A3543" s="8" t="s">
        <v>10</v>
      </c>
      <c r="B3543" s="10">
        <v>39357</v>
      </c>
      <c r="C3543" s="5">
        <f t="shared" si="96"/>
        <v>2007</v>
      </c>
      <c r="D3543" s="5">
        <f t="shared" si="97"/>
        <v>10</v>
      </c>
      <c r="E3543" s="4" t="s">
        <v>4</v>
      </c>
      <c r="F3543" s="9">
        <v>0</v>
      </c>
    </row>
    <row r="3544" spans="1:6" x14ac:dyDescent="0.25">
      <c r="A3544" s="8" t="s">
        <v>10</v>
      </c>
      <c r="B3544" s="10">
        <v>39357</v>
      </c>
      <c r="C3544" s="5">
        <f t="shared" si="96"/>
        <v>2007</v>
      </c>
      <c r="D3544" s="5">
        <f t="shared" si="97"/>
        <v>10</v>
      </c>
      <c r="E3544" s="4" t="s">
        <v>37</v>
      </c>
      <c r="F3544" s="9">
        <v>3000</v>
      </c>
    </row>
    <row r="3545" spans="1:6" x14ac:dyDescent="0.25">
      <c r="A3545" s="8" t="s">
        <v>28</v>
      </c>
      <c r="B3545" s="10">
        <v>39371</v>
      </c>
      <c r="C3545" s="5">
        <f t="shared" si="96"/>
        <v>2007</v>
      </c>
      <c r="D3545" s="5">
        <f t="shared" si="97"/>
        <v>10</v>
      </c>
      <c r="E3545" s="4" t="s">
        <v>38</v>
      </c>
      <c r="F3545" s="9">
        <v>2500</v>
      </c>
    </row>
    <row r="3546" spans="1:6" x14ac:dyDescent="0.25">
      <c r="A3546" s="8" t="s">
        <v>28</v>
      </c>
      <c r="B3546" s="10">
        <v>39371</v>
      </c>
      <c r="C3546" s="5">
        <f t="shared" si="96"/>
        <v>2007</v>
      </c>
      <c r="D3546" s="5">
        <f t="shared" si="97"/>
        <v>10</v>
      </c>
      <c r="E3546" s="4" t="s">
        <v>4</v>
      </c>
      <c r="F3546" s="9">
        <v>0</v>
      </c>
    </row>
    <row r="3547" spans="1:6" x14ac:dyDescent="0.25">
      <c r="A3547" s="8" t="s">
        <v>28</v>
      </c>
      <c r="B3547" s="10">
        <v>39371</v>
      </c>
      <c r="C3547" s="5">
        <f t="shared" si="96"/>
        <v>2007</v>
      </c>
      <c r="D3547" s="5">
        <f t="shared" si="97"/>
        <v>10</v>
      </c>
      <c r="E3547" s="4" t="s">
        <v>37</v>
      </c>
      <c r="F3547" s="9">
        <v>1000</v>
      </c>
    </row>
    <row r="3548" spans="1:6" x14ac:dyDescent="0.25">
      <c r="A3548" s="8" t="s">
        <v>28</v>
      </c>
      <c r="B3548" s="10">
        <v>39372</v>
      </c>
      <c r="C3548" s="5">
        <f t="shared" si="96"/>
        <v>2007</v>
      </c>
      <c r="D3548" s="5">
        <f t="shared" si="97"/>
        <v>10</v>
      </c>
      <c r="E3548" s="4" t="s">
        <v>38</v>
      </c>
      <c r="F3548" s="9">
        <v>6000</v>
      </c>
    </row>
    <row r="3549" spans="1:6" x14ac:dyDescent="0.25">
      <c r="A3549" s="8" t="s">
        <v>28</v>
      </c>
      <c r="B3549" s="10">
        <v>39372</v>
      </c>
      <c r="C3549" s="5">
        <f t="shared" si="96"/>
        <v>2007</v>
      </c>
      <c r="D3549" s="5">
        <f t="shared" si="97"/>
        <v>10</v>
      </c>
      <c r="E3549" s="4" t="s">
        <v>4</v>
      </c>
      <c r="F3549" s="9">
        <v>0</v>
      </c>
    </row>
    <row r="3550" spans="1:6" x14ac:dyDescent="0.25">
      <c r="A3550" s="8" t="s">
        <v>28</v>
      </c>
      <c r="B3550" s="10">
        <v>39372</v>
      </c>
      <c r="C3550" s="5">
        <f t="shared" si="96"/>
        <v>2007</v>
      </c>
      <c r="D3550" s="5">
        <f t="shared" si="97"/>
        <v>10</v>
      </c>
      <c r="E3550" s="4" t="s">
        <v>37</v>
      </c>
      <c r="F3550" s="9">
        <v>2000</v>
      </c>
    </row>
    <row r="3551" spans="1:6" x14ac:dyDescent="0.25">
      <c r="A3551" s="8" t="s">
        <v>32</v>
      </c>
      <c r="B3551" s="10">
        <v>39381</v>
      </c>
      <c r="C3551" s="5">
        <f t="shared" si="96"/>
        <v>2007</v>
      </c>
      <c r="D3551" s="5">
        <f t="shared" si="97"/>
        <v>10</v>
      </c>
      <c r="E3551" s="4" t="s">
        <v>38</v>
      </c>
      <c r="F3551" s="9">
        <v>13100</v>
      </c>
    </row>
    <row r="3552" spans="1:6" x14ac:dyDescent="0.25">
      <c r="A3552" s="8" t="s">
        <v>32</v>
      </c>
      <c r="B3552" s="10">
        <v>39381</v>
      </c>
      <c r="C3552" s="5">
        <f t="shared" si="96"/>
        <v>2007</v>
      </c>
      <c r="D3552" s="5">
        <f t="shared" si="97"/>
        <v>10</v>
      </c>
      <c r="E3552" s="4" t="s">
        <v>4</v>
      </c>
      <c r="F3552" s="9">
        <v>0</v>
      </c>
    </row>
    <row r="3553" spans="1:6" x14ac:dyDescent="0.25">
      <c r="A3553" s="8" t="s">
        <v>32</v>
      </c>
      <c r="B3553" s="10">
        <v>39381</v>
      </c>
      <c r="C3553" s="5">
        <f t="shared" si="96"/>
        <v>2007</v>
      </c>
      <c r="D3553" s="5">
        <f t="shared" si="97"/>
        <v>10</v>
      </c>
      <c r="E3553" s="4" t="s">
        <v>37</v>
      </c>
      <c r="F3553" s="9">
        <v>1585</v>
      </c>
    </row>
    <row r="3554" spans="1:6" x14ac:dyDescent="0.25">
      <c r="A3554" s="8" t="s">
        <v>7</v>
      </c>
      <c r="B3554" s="10">
        <v>39382</v>
      </c>
      <c r="C3554" s="5">
        <f t="shared" si="96"/>
        <v>2007</v>
      </c>
      <c r="D3554" s="5">
        <f t="shared" si="97"/>
        <v>10</v>
      </c>
      <c r="E3554" s="4" t="s">
        <v>38</v>
      </c>
      <c r="F3554" s="9">
        <v>705</v>
      </c>
    </row>
    <row r="3555" spans="1:6" x14ac:dyDescent="0.25">
      <c r="A3555" s="8" t="s">
        <v>7</v>
      </c>
      <c r="B3555" s="10">
        <v>39382</v>
      </c>
      <c r="C3555" s="5">
        <f t="shared" si="96"/>
        <v>2007</v>
      </c>
      <c r="D3555" s="5">
        <f t="shared" si="97"/>
        <v>10</v>
      </c>
      <c r="E3555" s="4" t="s">
        <v>4</v>
      </c>
      <c r="F3555" s="9">
        <v>0</v>
      </c>
    </row>
    <row r="3556" spans="1:6" x14ac:dyDescent="0.25">
      <c r="A3556" s="8" t="s">
        <v>7</v>
      </c>
      <c r="B3556" s="10">
        <v>39382</v>
      </c>
      <c r="C3556" s="5">
        <f t="shared" si="96"/>
        <v>2007</v>
      </c>
      <c r="D3556" s="5">
        <f t="shared" si="97"/>
        <v>10</v>
      </c>
      <c r="E3556" s="4" t="s">
        <v>37</v>
      </c>
      <c r="F3556" s="9">
        <v>180</v>
      </c>
    </row>
    <row r="3557" spans="1:6" x14ac:dyDescent="0.25">
      <c r="A3557" s="8" t="s">
        <v>7</v>
      </c>
      <c r="B3557" s="10">
        <v>39383</v>
      </c>
      <c r="C3557" s="5">
        <f t="shared" si="96"/>
        <v>2007</v>
      </c>
      <c r="D3557" s="5">
        <f t="shared" si="97"/>
        <v>10</v>
      </c>
      <c r="E3557" s="4" t="s">
        <v>38</v>
      </c>
      <c r="F3557" s="9">
        <v>620</v>
      </c>
    </row>
    <row r="3558" spans="1:6" x14ac:dyDescent="0.25">
      <c r="A3558" s="8" t="s">
        <v>7</v>
      </c>
      <c r="B3558" s="10">
        <v>39383</v>
      </c>
      <c r="C3558" s="5">
        <f t="shared" si="96"/>
        <v>2007</v>
      </c>
      <c r="D3558" s="5">
        <f t="shared" si="97"/>
        <v>10</v>
      </c>
      <c r="E3558" s="4" t="s">
        <v>4</v>
      </c>
      <c r="F3558" s="9">
        <v>0</v>
      </c>
    </row>
    <row r="3559" spans="1:6" x14ac:dyDescent="0.25">
      <c r="A3559" s="8" t="s">
        <v>7</v>
      </c>
      <c r="B3559" s="10">
        <v>39383</v>
      </c>
      <c r="C3559" s="5">
        <f t="shared" si="96"/>
        <v>2007</v>
      </c>
      <c r="D3559" s="5">
        <f t="shared" si="97"/>
        <v>10</v>
      </c>
      <c r="E3559" s="4" t="s">
        <v>37</v>
      </c>
      <c r="F3559" s="9">
        <v>210</v>
      </c>
    </row>
    <row r="3560" spans="1:6" x14ac:dyDescent="0.25">
      <c r="A3560" s="8" t="s">
        <v>32</v>
      </c>
      <c r="B3560" s="10">
        <v>39384</v>
      </c>
      <c r="C3560" s="5">
        <f t="shared" si="96"/>
        <v>2007</v>
      </c>
      <c r="D3560" s="5">
        <f t="shared" si="97"/>
        <v>10</v>
      </c>
      <c r="E3560" s="4" t="s">
        <v>38</v>
      </c>
      <c r="F3560" s="9">
        <v>4930</v>
      </c>
    </row>
    <row r="3561" spans="1:6" x14ac:dyDescent="0.25">
      <c r="A3561" s="8" t="s">
        <v>32</v>
      </c>
      <c r="B3561" s="10">
        <v>39384</v>
      </c>
      <c r="C3561" s="5">
        <f t="shared" si="96"/>
        <v>2007</v>
      </c>
      <c r="D3561" s="5">
        <f t="shared" si="97"/>
        <v>10</v>
      </c>
      <c r="E3561" s="4" t="s">
        <v>4</v>
      </c>
      <c r="F3561" s="9">
        <v>0</v>
      </c>
    </row>
    <row r="3562" spans="1:6" x14ac:dyDescent="0.25">
      <c r="A3562" s="8" t="s">
        <v>32</v>
      </c>
      <c r="B3562" s="10">
        <v>39384</v>
      </c>
      <c r="C3562" s="5">
        <f t="shared" si="96"/>
        <v>2007</v>
      </c>
      <c r="D3562" s="5">
        <f t="shared" si="97"/>
        <v>10</v>
      </c>
      <c r="E3562" s="4" t="s">
        <v>37</v>
      </c>
      <c r="F3562" s="9">
        <v>1135</v>
      </c>
    </row>
    <row r="3563" spans="1:6" x14ac:dyDescent="0.25">
      <c r="A3563" s="8" t="s">
        <v>28</v>
      </c>
      <c r="B3563" s="10">
        <v>39385</v>
      </c>
      <c r="C3563" s="5">
        <f t="shared" si="96"/>
        <v>2007</v>
      </c>
      <c r="D3563" s="5">
        <f t="shared" si="97"/>
        <v>10</v>
      </c>
      <c r="E3563" s="4" t="s">
        <v>38</v>
      </c>
      <c r="F3563" s="9">
        <v>1800</v>
      </c>
    </row>
    <row r="3564" spans="1:6" x14ac:dyDescent="0.25">
      <c r="A3564" s="8" t="s">
        <v>28</v>
      </c>
      <c r="B3564" s="10">
        <v>39385</v>
      </c>
      <c r="C3564" s="5">
        <f t="shared" si="96"/>
        <v>2007</v>
      </c>
      <c r="D3564" s="5">
        <f t="shared" si="97"/>
        <v>10</v>
      </c>
      <c r="E3564" s="4" t="s">
        <v>4</v>
      </c>
      <c r="F3564" s="9">
        <v>0</v>
      </c>
    </row>
    <row r="3565" spans="1:6" x14ac:dyDescent="0.25">
      <c r="A3565" s="8" t="s">
        <v>28</v>
      </c>
      <c r="B3565" s="10">
        <v>39385</v>
      </c>
      <c r="C3565" s="5">
        <f t="shared" si="96"/>
        <v>2007</v>
      </c>
      <c r="D3565" s="5">
        <f t="shared" si="97"/>
        <v>10</v>
      </c>
      <c r="E3565" s="4" t="s">
        <v>37</v>
      </c>
      <c r="F3565" s="9">
        <v>1800</v>
      </c>
    </row>
    <row r="3566" spans="1:6" x14ac:dyDescent="0.25">
      <c r="A3566" s="8" t="s">
        <v>10</v>
      </c>
      <c r="B3566" s="10">
        <v>39386</v>
      </c>
      <c r="C3566" s="5">
        <f t="shared" si="96"/>
        <v>2007</v>
      </c>
      <c r="D3566" s="5">
        <f t="shared" si="97"/>
        <v>10</v>
      </c>
      <c r="E3566" s="4" t="s">
        <v>38</v>
      </c>
      <c r="F3566" s="9">
        <v>500</v>
      </c>
    </row>
    <row r="3567" spans="1:6" x14ac:dyDescent="0.25">
      <c r="A3567" s="8" t="s">
        <v>10</v>
      </c>
      <c r="B3567" s="10">
        <v>39386</v>
      </c>
      <c r="C3567" s="5">
        <f t="shared" si="96"/>
        <v>2007</v>
      </c>
      <c r="D3567" s="5">
        <f t="shared" si="97"/>
        <v>10</v>
      </c>
      <c r="E3567" s="4" t="s">
        <v>4</v>
      </c>
      <c r="F3567" s="9">
        <v>0</v>
      </c>
    </row>
    <row r="3568" spans="1:6" x14ac:dyDescent="0.25">
      <c r="A3568" s="8" t="s">
        <v>10</v>
      </c>
      <c r="B3568" s="10">
        <v>39386</v>
      </c>
      <c r="C3568" s="5">
        <f t="shared" si="96"/>
        <v>2007</v>
      </c>
      <c r="D3568" s="5">
        <f t="shared" si="97"/>
        <v>10</v>
      </c>
      <c r="E3568" s="4" t="s">
        <v>37</v>
      </c>
      <c r="F3568" s="9">
        <v>100</v>
      </c>
    </row>
    <row r="3569" spans="1:6" x14ac:dyDescent="0.25">
      <c r="A3569" s="8" t="s">
        <v>8</v>
      </c>
      <c r="B3569" s="10">
        <v>39559</v>
      </c>
      <c r="C3569" s="5">
        <f t="shared" si="96"/>
        <v>2008</v>
      </c>
      <c r="D3569" s="5">
        <f t="shared" si="97"/>
        <v>4</v>
      </c>
      <c r="E3569" s="4" t="s">
        <v>38</v>
      </c>
      <c r="F3569" s="9">
        <v>2800</v>
      </c>
    </row>
    <row r="3570" spans="1:6" x14ac:dyDescent="0.25">
      <c r="A3570" s="8" t="s">
        <v>20</v>
      </c>
      <c r="B3570" s="10">
        <v>39559</v>
      </c>
      <c r="C3570" s="5">
        <f t="shared" si="96"/>
        <v>2008</v>
      </c>
      <c r="D3570" s="5">
        <f t="shared" si="97"/>
        <v>4</v>
      </c>
      <c r="E3570" s="4" t="s">
        <v>38</v>
      </c>
      <c r="F3570" s="9">
        <v>6100</v>
      </c>
    </row>
    <row r="3571" spans="1:6" x14ac:dyDescent="0.25">
      <c r="A3571" s="8" t="s">
        <v>8</v>
      </c>
      <c r="B3571" s="10">
        <v>39559</v>
      </c>
      <c r="C3571" s="5">
        <f t="shared" si="96"/>
        <v>2008</v>
      </c>
      <c r="D3571" s="5">
        <f t="shared" si="97"/>
        <v>4</v>
      </c>
      <c r="E3571" s="4" t="s">
        <v>4</v>
      </c>
      <c r="F3571" s="9">
        <v>0</v>
      </c>
    </row>
    <row r="3572" spans="1:6" x14ac:dyDescent="0.25">
      <c r="A3572" s="8" t="s">
        <v>20</v>
      </c>
      <c r="B3572" s="10">
        <v>39559</v>
      </c>
      <c r="C3572" s="5">
        <f t="shared" si="96"/>
        <v>2008</v>
      </c>
      <c r="D3572" s="5">
        <f t="shared" si="97"/>
        <v>4</v>
      </c>
      <c r="E3572" s="4" t="s">
        <v>4</v>
      </c>
      <c r="F3572" s="9">
        <v>18400</v>
      </c>
    </row>
    <row r="3573" spans="1:6" x14ac:dyDescent="0.25">
      <c r="A3573" s="8" t="s">
        <v>8</v>
      </c>
      <c r="B3573" s="10">
        <v>39559</v>
      </c>
      <c r="C3573" s="5">
        <f t="shared" si="96"/>
        <v>2008</v>
      </c>
      <c r="D3573" s="5">
        <f t="shared" si="97"/>
        <v>4</v>
      </c>
      <c r="E3573" s="4" t="s">
        <v>37</v>
      </c>
      <c r="F3573" s="9">
        <v>765</v>
      </c>
    </row>
    <row r="3574" spans="1:6" x14ac:dyDescent="0.25">
      <c r="A3574" s="8" t="s">
        <v>20</v>
      </c>
      <c r="B3574" s="10">
        <v>39559</v>
      </c>
      <c r="C3574" s="5">
        <f t="shared" si="96"/>
        <v>2008</v>
      </c>
      <c r="D3574" s="5">
        <f t="shared" si="97"/>
        <v>4</v>
      </c>
      <c r="E3574" s="4" t="s">
        <v>37</v>
      </c>
      <c r="F3574" s="9">
        <v>900</v>
      </c>
    </row>
    <row r="3575" spans="1:6" x14ac:dyDescent="0.25">
      <c r="A3575" s="8" t="s">
        <v>8</v>
      </c>
      <c r="B3575" s="10">
        <v>39560</v>
      </c>
      <c r="C3575" s="5">
        <f t="shared" si="96"/>
        <v>2008</v>
      </c>
      <c r="D3575" s="5">
        <f t="shared" si="97"/>
        <v>4</v>
      </c>
      <c r="E3575" s="4" t="s">
        <v>38</v>
      </c>
      <c r="F3575" s="9">
        <v>43700</v>
      </c>
    </row>
    <row r="3576" spans="1:6" x14ac:dyDescent="0.25">
      <c r="A3576" s="8" t="s">
        <v>20</v>
      </c>
      <c r="B3576" s="10">
        <v>39560</v>
      </c>
      <c r="C3576" s="5">
        <f t="shared" si="96"/>
        <v>2008</v>
      </c>
      <c r="D3576" s="5">
        <f t="shared" si="97"/>
        <v>4</v>
      </c>
      <c r="E3576" s="4" t="s">
        <v>38</v>
      </c>
      <c r="F3576" s="9">
        <v>800</v>
      </c>
    </row>
    <row r="3577" spans="1:6" x14ac:dyDescent="0.25">
      <c r="A3577" s="8" t="s">
        <v>8</v>
      </c>
      <c r="B3577" s="10">
        <v>39560</v>
      </c>
      <c r="C3577" s="5">
        <f t="shared" si="96"/>
        <v>2008</v>
      </c>
      <c r="D3577" s="5">
        <f t="shared" si="97"/>
        <v>4</v>
      </c>
      <c r="E3577" s="4" t="s">
        <v>4</v>
      </c>
      <c r="F3577" s="9">
        <v>0</v>
      </c>
    </row>
    <row r="3578" spans="1:6" x14ac:dyDescent="0.25">
      <c r="A3578" s="8" t="s">
        <v>20</v>
      </c>
      <c r="B3578" s="10">
        <v>39560</v>
      </c>
      <c r="C3578" s="5">
        <f t="shared" si="96"/>
        <v>2008</v>
      </c>
      <c r="D3578" s="5">
        <f t="shared" si="97"/>
        <v>4</v>
      </c>
      <c r="E3578" s="4" t="s">
        <v>4</v>
      </c>
      <c r="F3578" s="9">
        <v>2100</v>
      </c>
    </row>
    <row r="3579" spans="1:6" x14ac:dyDescent="0.25">
      <c r="A3579" s="8" t="s">
        <v>8</v>
      </c>
      <c r="B3579" s="10">
        <v>39560</v>
      </c>
      <c r="C3579" s="5">
        <f t="shared" si="96"/>
        <v>2008</v>
      </c>
      <c r="D3579" s="5">
        <f t="shared" si="97"/>
        <v>4</v>
      </c>
      <c r="E3579" s="4" t="s">
        <v>37</v>
      </c>
      <c r="F3579" s="9">
        <v>2150</v>
      </c>
    </row>
    <row r="3580" spans="1:6" x14ac:dyDescent="0.25">
      <c r="A3580" s="8" t="s">
        <v>20</v>
      </c>
      <c r="B3580" s="10">
        <v>39560</v>
      </c>
      <c r="C3580" s="5">
        <f t="shared" si="96"/>
        <v>2008</v>
      </c>
      <c r="D3580" s="5">
        <f t="shared" si="97"/>
        <v>4</v>
      </c>
      <c r="E3580" s="4" t="s">
        <v>37</v>
      </c>
      <c r="F3580" s="9">
        <v>17200</v>
      </c>
    </row>
    <row r="3581" spans="1:6" x14ac:dyDescent="0.25">
      <c r="A3581" s="8" t="s">
        <v>20</v>
      </c>
      <c r="B3581" s="10">
        <v>39561</v>
      </c>
      <c r="C3581" s="5">
        <f t="shared" si="96"/>
        <v>2008</v>
      </c>
      <c r="D3581" s="5">
        <f t="shared" si="97"/>
        <v>4</v>
      </c>
      <c r="E3581" s="4" t="s">
        <v>38</v>
      </c>
      <c r="F3581" s="9">
        <v>4300</v>
      </c>
    </row>
    <row r="3582" spans="1:6" x14ac:dyDescent="0.25">
      <c r="A3582" s="8" t="s">
        <v>20</v>
      </c>
      <c r="B3582" s="10">
        <v>39561</v>
      </c>
      <c r="C3582" s="5">
        <f t="shared" si="96"/>
        <v>2008</v>
      </c>
      <c r="D3582" s="5">
        <f t="shared" si="97"/>
        <v>4</v>
      </c>
      <c r="E3582" s="4" t="s">
        <v>4</v>
      </c>
      <c r="F3582" s="9">
        <v>3600</v>
      </c>
    </row>
    <row r="3583" spans="1:6" x14ac:dyDescent="0.25">
      <c r="A3583" s="8" t="s">
        <v>20</v>
      </c>
      <c r="B3583" s="10">
        <v>39561</v>
      </c>
      <c r="C3583" s="5">
        <f t="shared" si="96"/>
        <v>2008</v>
      </c>
      <c r="D3583" s="5">
        <f t="shared" si="97"/>
        <v>4</v>
      </c>
      <c r="E3583" s="4" t="s">
        <v>37</v>
      </c>
      <c r="F3583" s="9">
        <v>28000</v>
      </c>
    </row>
    <row r="3584" spans="1:6" x14ac:dyDescent="0.25">
      <c r="A3584" s="8" t="s">
        <v>8</v>
      </c>
      <c r="B3584" s="10">
        <v>39567</v>
      </c>
      <c r="C3584" s="5">
        <f t="shared" ref="C3584:C3647" si="98">YEAR(B3584)</f>
        <v>2008</v>
      </c>
      <c r="D3584" s="5">
        <f t="shared" ref="D3584:D3647" si="99">MONTH(B3584)</f>
        <v>4</v>
      </c>
      <c r="E3584" s="4" t="s">
        <v>38</v>
      </c>
      <c r="F3584" s="9">
        <v>1100</v>
      </c>
    </row>
    <row r="3585" spans="1:6" x14ac:dyDescent="0.25">
      <c r="A3585" s="8" t="s">
        <v>20</v>
      </c>
      <c r="B3585" s="10">
        <v>39567</v>
      </c>
      <c r="C3585" s="5">
        <f t="shared" si="98"/>
        <v>2008</v>
      </c>
      <c r="D3585" s="5">
        <f t="shared" si="99"/>
        <v>4</v>
      </c>
      <c r="E3585" s="4" t="s">
        <v>38</v>
      </c>
      <c r="F3585" s="9">
        <v>800</v>
      </c>
    </row>
    <row r="3586" spans="1:6" x14ac:dyDescent="0.25">
      <c r="A3586" s="8" t="s">
        <v>8</v>
      </c>
      <c r="B3586" s="10">
        <v>39567</v>
      </c>
      <c r="C3586" s="5">
        <f t="shared" si="98"/>
        <v>2008</v>
      </c>
      <c r="D3586" s="5">
        <f t="shared" si="99"/>
        <v>4</v>
      </c>
      <c r="E3586" s="4" t="s">
        <v>4</v>
      </c>
      <c r="F3586" s="9">
        <v>0</v>
      </c>
    </row>
    <row r="3587" spans="1:6" x14ac:dyDescent="0.25">
      <c r="A3587" s="8" t="s">
        <v>20</v>
      </c>
      <c r="B3587" s="10">
        <v>39567</v>
      </c>
      <c r="C3587" s="5">
        <f t="shared" si="98"/>
        <v>2008</v>
      </c>
      <c r="D3587" s="5">
        <f t="shared" si="99"/>
        <v>4</v>
      </c>
      <c r="E3587" s="4" t="s">
        <v>4</v>
      </c>
      <c r="F3587" s="9">
        <v>1700</v>
      </c>
    </row>
    <row r="3588" spans="1:6" x14ac:dyDescent="0.25">
      <c r="A3588" s="8" t="s">
        <v>8</v>
      </c>
      <c r="B3588" s="10">
        <v>39567</v>
      </c>
      <c r="C3588" s="5">
        <f t="shared" si="98"/>
        <v>2008</v>
      </c>
      <c r="D3588" s="5">
        <f t="shared" si="99"/>
        <v>4</v>
      </c>
      <c r="E3588" s="4" t="s">
        <v>37</v>
      </c>
      <c r="F3588" s="9">
        <v>1950</v>
      </c>
    </row>
    <row r="3589" spans="1:6" x14ac:dyDescent="0.25">
      <c r="A3589" s="8" t="s">
        <v>20</v>
      </c>
      <c r="B3589" s="10">
        <v>39567</v>
      </c>
      <c r="C3589" s="5">
        <f t="shared" si="98"/>
        <v>2008</v>
      </c>
      <c r="D3589" s="5">
        <f t="shared" si="99"/>
        <v>4</v>
      </c>
      <c r="E3589" s="4" t="s">
        <v>37</v>
      </c>
      <c r="F3589" s="9">
        <v>22000</v>
      </c>
    </row>
    <row r="3590" spans="1:6" x14ac:dyDescent="0.25">
      <c r="A3590" s="8" t="s">
        <v>20</v>
      </c>
      <c r="B3590" s="10">
        <v>39568</v>
      </c>
      <c r="C3590" s="5">
        <f t="shared" si="98"/>
        <v>2008</v>
      </c>
      <c r="D3590" s="5">
        <f t="shared" si="99"/>
        <v>4</v>
      </c>
      <c r="E3590" s="4" t="s">
        <v>38</v>
      </c>
      <c r="F3590" s="9">
        <v>100</v>
      </c>
    </row>
    <row r="3591" spans="1:6" x14ac:dyDescent="0.25">
      <c r="A3591" s="8" t="s">
        <v>20</v>
      </c>
      <c r="B3591" s="10">
        <v>39568</v>
      </c>
      <c r="C3591" s="5">
        <f t="shared" si="98"/>
        <v>2008</v>
      </c>
      <c r="D3591" s="5">
        <f t="shared" si="99"/>
        <v>4</v>
      </c>
      <c r="E3591" s="4" t="s">
        <v>4</v>
      </c>
      <c r="F3591" s="9">
        <v>50</v>
      </c>
    </row>
    <row r="3592" spans="1:6" x14ac:dyDescent="0.25">
      <c r="A3592" s="8" t="s">
        <v>20</v>
      </c>
      <c r="B3592" s="10">
        <v>39568</v>
      </c>
      <c r="C3592" s="5">
        <f t="shared" si="98"/>
        <v>2008</v>
      </c>
      <c r="D3592" s="5">
        <f t="shared" si="99"/>
        <v>4</v>
      </c>
      <c r="E3592" s="4" t="s">
        <v>37</v>
      </c>
      <c r="F3592" s="9">
        <v>200</v>
      </c>
    </row>
    <row r="3593" spans="1:6" x14ac:dyDescent="0.25">
      <c r="A3593" s="8" t="s">
        <v>19</v>
      </c>
      <c r="B3593" s="10">
        <v>39569</v>
      </c>
      <c r="C3593" s="5">
        <f t="shared" si="98"/>
        <v>2008</v>
      </c>
      <c r="D3593" s="5">
        <f t="shared" si="99"/>
        <v>5</v>
      </c>
      <c r="E3593" s="4" t="s">
        <v>38</v>
      </c>
      <c r="F3593" s="9">
        <v>8700</v>
      </c>
    </row>
    <row r="3594" spans="1:6" x14ac:dyDescent="0.25">
      <c r="A3594" s="8" t="s">
        <v>19</v>
      </c>
      <c r="B3594" s="10">
        <v>39569</v>
      </c>
      <c r="C3594" s="5">
        <f t="shared" si="98"/>
        <v>2008</v>
      </c>
      <c r="D3594" s="5">
        <f t="shared" si="99"/>
        <v>5</v>
      </c>
      <c r="E3594" s="4" t="s">
        <v>38</v>
      </c>
      <c r="F3594" s="9">
        <v>1400</v>
      </c>
    </row>
    <row r="3595" spans="1:6" x14ac:dyDescent="0.25">
      <c r="A3595" s="8" t="s">
        <v>19</v>
      </c>
      <c r="B3595" s="10">
        <v>39569</v>
      </c>
      <c r="C3595" s="5">
        <f t="shared" si="98"/>
        <v>2008</v>
      </c>
      <c r="D3595" s="5">
        <f t="shared" si="99"/>
        <v>5</v>
      </c>
      <c r="E3595" s="4" t="s">
        <v>4</v>
      </c>
      <c r="F3595" s="9">
        <v>12300</v>
      </c>
    </row>
    <row r="3596" spans="1:6" x14ac:dyDescent="0.25">
      <c r="A3596" s="8" t="s">
        <v>19</v>
      </c>
      <c r="B3596" s="10">
        <v>39569</v>
      </c>
      <c r="C3596" s="5">
        <f t="shared" si="98"/>
        <v>2008</v>
      </c>
      <c r="D3596" s="5">
        <f t="shared" si="99"/>
        <v>5</v>
      </c>
      <c r="E3596" s="4" t="s">
        <v>4</v>
      </c>
      <c r="F3596" s="9">
        <v>1100</v>
      </c>
    </row>
    <row r="3597" spans="1:6" x14ac:dyDescent="0.25">
      <c r="A3597" s="8" t="s">
        <v>19</v>
      </c>
      <c r="B3597" s="10">
        <v>39569</v>
      </c>
      <c r="C3597" s="5">
        <f t="shared" si="98"/>
        <v>2008</v>
      </c>
      <c r="D3597" s="5">
        <f t="shared" si="99"/>
        <v>5</v>
      </c>
      <c r="E3597" s="4" t="s">
        <v>37</v>
      </c>
      <c r="F3597" s="9">
        <v>21400</v>
      </c>
    </row>
    <row r="3598" spans="1:6" x14ac:dyDescent="0.25">
      <c r="A3598" s="8" t="s">
        <v>19</v>
      </c>
      <c r="B3598" s="10">
        <v>39569</v>
      </c>
      <c r="C3598" s="5">
        <f t="shared" si="98"/>
        <v>2008</v>
      </c>
      <c r="D3598" s="5">
        <f t="shared" si="99"/>
        <v>5</v>
      </c>
      <c r="E3598" s="4" t="s">
        <v>37</v>
      </c>
      <c r="F3598" s="9">
        <v>2800</v>
      </c>
    </row>
    <row r="3599" spans="1:6" x14ac:dyDescent="0.25">
      <c r="A3599" s="8" t="s">
        <v>20</v>
      </c>
      <c r="B3599" s="10">
        <v>39574</v>
      </c>
      <c r="C3599" s="5">
        <f t="shared" si="98"/>
        <v>2008</v>
      </c>
      <c r="D3599" s="5">
        <f t="shared" si="99"/>
        <v>5</v>
      </c>
      <c r="E3599" s="4" t="s">
        <v>38</v>
      </c>
      <c r="F3599" s="9">
        <v>4800</v>
      </c>
    </row>
    <row r="3600" spans="1:6" x14ac:dyDescent="0.25">
      <c r="A3600" s="8" t="s">
        <v>20</v>
      </c>
      <c r="B3600" s="10">
        <v>39574</v>
      </c>
      <c r="C3600" s="5">
        <f t="shared" si="98"/>
        <v>2008</v>
      </c>
      <c r="D3600" s="5">
        <f t="shared" si="99"/>
        <v>5</v>
      </c>
      <c r="E3600" s="4" t="s">
        <v>4</v>
      </c>
      <c r="F3600" s="9">
        <v>5100</v>
      </c>
    </row>
    <row r="3601" spans="1:6" x14ac:dyDescent="0.25">
      <c r="A3601" s="8" t="s">
        <v>20</v>
      </c>
      <c r="B3601" s="10">
        <v>39574</v>
      </c>
      <c r="C3601" s="5">
        <f t="shared" si="98"/>
        <v>2008</v>
      </c>
      <c r="D3601" s="5">
        <f t="shared" si="99"/>
        <v>5</v>
      </c>
      <c r="E3601" s="4" t="s">
        <v>37</v>
      </c>
      <c r="F3601" s="9">
        <v>500</v>
      </c>
    </row>
    <row r="3602" spans="1:6" x14ac:dyDescent="0.25">
      <c r="A3602" s="8" t="s">
        <v>20</v>
      </c>
      <c r="B3602" s="10">
        <v>39575</v>
      </c>
      <c r="C3602" s="5">
        <f t="shared" si="98"/>
        <v>2008</v>
      </c>
      <c r="D3602" s="5">
        <f t="shared" si="99"/>
        <v>5</v>
      </c>
      <c r="E3602" s="4" t="s">
        <v>38</v>
      </c>
      <c r="F3602" s="9">
        <v>1200</v>
      </c>
    </row>
    <row r="3603" spans="1:6" x14ac:dyDescent="0.25">
      <c r="A3603" s="8" t="s">
        <v>20</v>
      </c>
      <c r="B3603" s="10">
        <v>39575</v>
      </c>
      <c r="C3603" s="5">
        <f t="shared" si="98"/>
        <v>2008</v>
      </c>
      <c r="D3603" s="5">
        <f t="shared" si="99"/>
        <v>5</v>
      </c>
      <c r="E3603" s="4" t="s">
        <v>4</v>
      </c>
      <c r="F3603" s="9">
        <v>5400</v>
      </c>
    </row>
    <row r="3604" spans="1:6" x14ac:dyDescent="0.25">
      <c r="A3604" s="8" t="s">
        <v>20</v>
      </c>
      <c r="B3604" s="10">
        <v>39575</v>
      </c>
      <c r="C3604" s="5">
        <f t="shared" si="98"/>
        <v>2008</v>
      </c>
      <c r="D3604" s="5">
        <f t="shared" si="99"/>
        <v>5</v>
      </c>
      <c r="E3604" s="4" t="s">
        <v>37</v>
      </c>
      <c r="F3604" s="9">
        <v>900</v>
      </c>
    </row>
    <row r="3605" spans="1:6" x14ac:dyDescent="0.25">
      <c r="A3605" s="8" t="s">
        <v>14</v>
      </c>
      <c r="B3605" s="10">
        <v>39576</v>
      </c>
      <c r="C3605" s="5">
        <f t="shared" si="98"/>
        <v>2008</v>
      </c>
      <c r="D3605" s="5">
        <f t="shared" si="99"/>
        <v>5</v>
      </c>
      <c r="E3605" s="4" t="s">
        <v>38</v>
      </c>
      <c r="F3605" s="9">
        <v>38000</v>
      </c>
    </row>
    <row r="3606" spans="1:6" x14ac:dyDescent="0.25">
      <c r="A3606" s="8" t="s">
        <v>14</v>
      </c>
      <c r="B3606" s="10">
        <v>39576</v>
      </c>
      <c r="C3606" s="5">
        <f t="shared" si="98"/>
        <v>2008</v>
      </c>
      <c r="D3606" s="5">
        <f t="shared" si="99"/>
        <v>5</v>
      </c>
      <c r="E3606" s="4" t="s">
        <v>4</v>
      </c>
      <c r="F3606" s="9">
        <v>200</v>
      </c>
    </row>
    <row r="3607" spans="1:6" x14ac:dyDescent="0.25">
      <c r="A3607" s="8" t="s">
        <v>14</v>
      </c>
      <c r="B3607" s="10">
        <v>39576</v>
      </c>
      <c r="C3607" s="5">
        <f t="shared" si="98"/>
        <v>2008</v>
      </c>
      <c r="D3607" s="5">
        <f t="shared" si="99"/>
        <v>5</v>
      </c>
      <c r="E3607" s="4" t="s">
        <v>37</v>
      </c>
      <c r="F3607" s="9">
        <v>41000</v>
      </c>
    </row>
    <row r="3608" spans="1:6" x14ac:dyDescent="0.25">
      <c r="A3608" s="8" t="s">
        <v>18</v>
      </c>
      <c r="B3608" s="10">
        <v>39580</v>
      </c>
      <c r="C3608" s="5">
        <f t="shared" si="98"/>
        <v>2008</v>
      </c>
      <c r="D3608" s="5">
        <f t="shared" si="99"/>
        <v>5</v>
      </c>
      <c r="E3608" s="4" t="s">
        <v>38</v>
      </c>
      <c r="F3608" s="9">
        <v>6600</v>
      </c>
    </row>
    <row r="3609" spans="1:6" x14ac:dyDescent="0.25">
      <c r="A3609" s="8" t="s">
        <v>18</v>
      </c>
      <c r="B3609" s="10">
        <v>39580</v>
      </c>
      <c r="C3609" s="5">
        <f t="shared" si="98"/>
        <v>2008</v>
      </c>
      <c r="D3609" s="5">
        <f t="shared" si="99"/>
        <v>5</v>
      </c>
      <c r="E3609" s="4" t="s">
        <v>38</v>
      </c>
      <c r="F3609" s="9">
        <v>1100</v>
      </c>
    </row>
    <row r="3610" spans="1:6" x14ac:dyDescent="0.25">
      <c r="A3610" s="8" t="s">
        <v>18</v>
      </c>
      <c r="B3610" s="10">
        <v>39580</v>
      </c>
      <c r="C3610" s="5">
        <f t="shared" si="98"/>
        <v>2008</v>
      </c>
      <c r="D3610" s="5">
        <f t="shared" si="99"/>
        <v>5</v>
      </c>
      <c r="E3610" s="4" t="s">
        <v>4</v>
      </c>
      <c r="F3610" s="9">
        <v>0</v>
      </c>
    </row>
    <row r="3611" spans="1:6" x14ac:dyDescent="0.25">
      <c r="A3611" s="8" t="s">
        <v>18</v>
      </c>
      <c r="B3611" s="10">
        <v>39580</v>
      </c>
      <c r="C3611" s="5">
        <f t="shared" si="98"/>
        <v>2008</v>
      </c>
      <c r="D3611" s="5">
        <f t="shared" si="99"/>
        <v>5</v>
      </c>
      <c r="E3611" s="4" t="s">
        <v>4</v>
      </c>
      <c r="F3611" s="9">
        <v>0</v>
      </c>
    </row>
    <row r="3612" spans="1:6" x14ac:dyDescent="0.25">
      <c r="A3612" s="8" t="s">
        <v>18</v>
      </c>
      <c r="B3612" s="10">
        <v>39580</v>
      </c>
      <c r="C3612" s="5">
        <f t="shared" si="98"/>
        <v>2008</v>
      </c>
      <c r="D3612" s="5">
        <f t="shared" si="99"/>
        <v>5</v>
      </c>
      <c r="E3612" s="4" t="s">
        <v>37</v>
      </c>
      <c r="F3612" s="9">
        <v>9400</v>
      </c>
    </row>
    <row r="3613" spans="1:6" x14ac:dyDescent="0.25">
      <c r="A3613" s="8" t="s">
        <v>18</v>
      </c>
      <c r="B3613" s="10">
        <v>39580</v>
      </c>
      <c r="C3613" s="5">
        <f t="shared" si="98"/>
        <v>2008</v>
      </c>
      <c r="D3613" s="5">
        <f t="shared" si="99"/>
        <v>5</v>
      </c>
      <c r="E3613" s="4" t="s">
        <v>37</v>
      </c>
      <c r="F3613" s="9">
        <v>2900</v>
      </c>
    </row>
    <row r="3614" spans="1:6" x14ac:dyDescent="0.25">
      <c r="A3614" s="8" t="s">
        <v>14</v>
      </c>
      <c r="B3614" s="10">
        <v>39581</v>
      </c>
      <c r="C3614" s="5">
        <f t="shared" si="98"/>
        <v>2008</v>
      </c>
      <c r="D3614" s="5">
        <f t="shared" si="99"/>
        <v>5</v>
      </c>
      <c r="E3614" s="4" t="s">
        <v>38</v>
      </c>
      <c r="F3614" s="9">
        <v>16500</v>
      </c>
    </row>
    <row r="3615" spans="1:6" x14ac:dyDescent="0.25">
      <c r="A3615" s="8" t="s">
        <v>14</v>
      </c>
      <c r="B3615" s="10">
        <v>39581</v>
      </c>
      <c r="C3615" s="5">
        <f t="shared" si="98"/>
        <v>2008</v>
      </c>
      <c r="D3615" s="5">
        <f t="shared" si="99"/>
        <v>5</v>
      </c>
      <c r="E3615" s="4" t="s">
        <v>4</v>
      </c>
      <c r="F3615" s="9">
        <v>100</v>
      </c>
    </row>
    <row r="3616" spans="1:6" x14ac:dyDescent="0.25">
      <c r="A3616" s="8" t="s">
        <v>14</v>
      </c>
      <c r="B3616" s="10">
        <v>39581</v>
      </c>
      <c r="C3616" s="5">
        <f t="shared" si="98"/>
        <v>2008</v>
      </c>
      <c r="D3616" s="5">
        <f t="shared" si="99"/>
        <v>5</v>
      </c>
      <c r="E3616" s="4" t="s">
        <v>37</v>
      </c>
      <c r="F3616" s="9">
        <v>20100</v>
      </c>
    </row>
    <row r="3617" spans="1:6" x14ac:dyDescent="0.25">
      <c r="A3617" s="8" t="s">
        <v>20</v>
      </c>
      <c r="B3617" s="10">
        <v>39582</v>
      </c>
      <c r="C3617" s="5">
        <f t="shared" si="98"/>
        <v>2008</v>
      </c>
      <c r="D3617" s="5">
        <f t="shared" si="99"/>
        <v>5</v>
      </c>
      <c r="E3617" s="4" t="s">
        <v>38</v>
      </c>
      <c r="F3617" s="9">
        <v>50</v>
      </c>
    </row>
    <row r="3618" spans="1:6" x14ac:dyDescent="0.25">
      <c r="A3618" s="8" t="s">
        <v>20</v>
      </c>
      <c r="B3618" s="10">
        <v>39582</v>
      </c>
      <c r="C3618" s="5">
        <f t="shared" si="98"/>
        <v>2008</v>
      </c>
      <c r="D3618" s="5">
        <f t="shared" si="99"/>
        <v>5</v>
      </c>
      <c r="E3618" s="4" t="s">
        <v>4</v>
      </c>
      <c r="F3618" s="9">
        <v>100</v>
      </c>
    </row>
    <row r="3619" spans="1:6" x14ac:dyDescent="0.25">
      <c r="A3619" s="8" t="s">
        <v>20</v>
      </c>
      <c r="B3619" s="10">
        <v>39582</v>
      </c>
      <c r="C3619" s="5">
        <f t="shared" si="98"/>
        <v>2008</v>
      </c>
      <c r="D3619" s="5">
        <f t="shared" si="99"/>
        <v>5</v>
      </c>
      <c r="E3619" s="4" t="s">
        <v>37</v>
      </c>
      <c r="F3619" s="9">
        <v>600</v>
      </c>
    </row>
    <row r="3620" spans="1:6" x14ac:dyDescent="0.25">
      <c r="A3620" s="8" t="s">
        <v>14</v>
      </c>
      <c r="B3620" s="10">
        <v>39583</v>
      </c>
      <c r="C3620" s="5">
        <f t="shared" si="98"/>
        <v>2008</v>
      </c>
      <c r="D3620" s="5">
        <f t="shared" si="99"/>
        <v>5</v>
      </c>
      <c r="E3620" s="4" t="s">
        <v>38</v>
      </c>
      <c r="F3620" s="9">
        <v>11300</v>
      </c>
    </row>
    <row r="3621" spans="1:6" x14ac:dyDescent="0.25">
      <c r="A3621" s="8" t="s">
        <v>14</v>
      </c>
      <c r="B3621" s="10">
        <v>39583</v>
      </c>
      <c r="C3621" s="5">
        <f t="shared" si="98"/>
        <v>2008</v>
      </c>
      <c r="D3621" s="5">
        <f t="shared" si="99"/>
        <v>5</v>
      </c>
      <c r="E3621" s="4" t="s">
        <v>4</v>
      </c>
      <c r="F3621" s="9">
        <v>0</v>
      </c>
    </row>
    <row r="3622" spans="1:6" x14ac:dyDescent="0.25">
      <c r="A3622" s="8" t="s">
        <v>14</v>
      </c>
      <c r="B3622" s="10">
        <v>39583</v>
      </c>
      <c r="C3622" s="5">
        <f t="shared" si="98"/>
        <v>2008</v>
      </c>
      <c r="D3622" s="5">
        <f t="shared" si="99"/>
        <v>5</v>
      </c>
      <c r="E3622" s="4" t="s">
        <v>37</v>
      </c>
      <c r="F3622" s="9">
        <v>26500</v>
      </c>
    </row>
    <row r="3623" spans="1:6" x14ac:dyDescent="0.25">
      <c r="A3623" s="8" t="s">
        <v>14</v>
      </c>
      <c r="B3623" s="10">
        <v>39587</v>
      </c>
      <c r="C3623" s="5">
        <f t="shared" si="98"/>
        <v>2008</v>
      </c>
      <c r="D3623" s="5">
        <f t="shared" si="99"/>
        <v>5</v>
      </c>
      <c r="E3623" s="4" t="s">
        <v>38</v>
      </c>
      <c r="F3623" s="9">
        <v>8500</v>
      </c>
    </row>
    <row r="3624" spans="1:6" x14ac:dyDescent="0.25">
      <c r="A3624" s="8" t="s">
        <v>14</v>
      </c>
      <c r="B3624" s="10">
        <v>39587</v>
      </c>
      <c r="C3624" s="5">
        <f t="shared" si="98"/>
        <v>2008</v>
      </c>
      <c r="D3624" s="5">
        <f t="shared" si="99"/>
        <v>5</v>
      </c>
      <c r="E3624" s="4" t="s">
        <v>4</v>
      </c>
      <c r="F3624" s="9">
        <v>100</v>
      </c>
    </row>
    <row r="3625" spans="1:6" x14ac:dyDescent="0.25">
      <c r="A3625" s="8" t="s">
        <v>14</v>
      </c>
      <c r="B3625" s="10">
        <v>39587</v>
      </c>
      <c r="C3625" s="5">
        <f t="shared" si="98"/>
        <v>2008</v>
      </c>
      <c r="D3625" s="5">
        <f t="shared" si="99"/>
        <v>5</v>
      </c>
      <c r="E3625" s="4" t="s">
        <v>37</v>
      </c>
      <c r="F3625" s="9">
        <v>39600</v>
      </c>
    </row>
    <row r="3626" spans="1:6" x14ac:dyDescent="0.25">
      <c r="A3626" s="8" t="s">
        <v>20</v>
      </c>
      <c r="B3626" s="10">
        <v>39590</v>
      </c>
      <c r="C3626" s="5">
        <f t="shared" si="98"/>
        <v>2008</v>
      </c>
      <c r="D3626" s="5">
        <f t="shared" si="99"/>
        <v>5</v>
      </c>
      <c r="E3626" s="4" t="s">
        <v>38</v>
      </c>
      <c r="F3626" s="9">
        <v>3200</v>
      </c>
    </row>
    <row r="3627" spans="1:6" x14ac:dyDescent="0.25">
      <c r="A3627" s="8" t="s">
        <v>20</v>
      </c>
      <c r="B3627" s="10">
        <v>39590</v>
      </c>
      <c r="C3627" s="5">
        <f t="shared" si="98"/>
        <v>2008</v>
      </c>
      <c r="D3627" s="5">
        <f t="shared" si="99"/>
        <v>5</v>
      </c>
      <c r="E3627" s="4" t="s">
        <v>4</v>
      </c>
      <c r="F3627" s="9">
        <v>1600</v>
      </c>
    </row>
    <row r="3628" spans="1:6" x14ac:dyDescent="0.25">
      <c r="A3628" s="8" t="s">
        <v>20</v>
      </c>
      <c r="B3628" s="10">
        <v>39590</v>
      </c>
      <c r="C3628" s="5">
        <f t="shared" si="98"/>
        <v>2008</v>
      </c>
      <c r="D3628" s="5">
        <f t="shared" si="99"/>
        <v>5</v>
      </c>
      <c r="E3628" s="4" t="s">
        <v>37</v>
      </c>
      <c r="F3628" s="9">
        <v>400</v>
      </c>
    </row>
    <row r="3629" spans="1:6" x14ac:dyDescent="0.25">
      <c r="A3629" s="8" t="s">
        <v>17</v>
      </c>
      <c r="B3629" s="10">
        <v>39602</v>
      </c>
      <c r="C3629" s="5">
        <f t="shared" si="98"/>
        <v>2008</v>
      </c>
      <c r="D3629" s="5">
        <f t="shared" si="99"/>
        <v>6</v>
      </c>
      <c r="E3629" s="4" t="s">
        <v>38</v>
      </c>
      <c r="F3629" s="9">
        <v>2200</v>
      </c>
    </row>
    <row r="3630" spans="1:6" x14ac:dyDescent="0.25">
      <c r="A3630" s="8" t="s">
        <v>17</v>
      </c>
      <c r="B3630" s="10">
        <v>39602</v>
      </c>
      <c r="C3630" s="5">
        <f t="shared" si="98"/>
        <v>2008</v>
      </c>
      <c r="D3630" s="5">
        <f t="shared" si="99"/>
        <v>6</v>
      </c>
      <c r="E3630" s="4" t="s">
        <v>38</v>
      </c>
      <c r="F3630" s="9">
        <v>13900</v>
      </c>
    </row>
    <row r="3631" spans="1:6" x14ac:dyDescent="0.25">
      <c r="A3631" s="8" t="s">
        <v>17</v>
      </c>
      <c r="B3631" s="10">
        <v>39602</v>
      </c>
      <c r="C3631" s="5">
        <f t="shared" si="98"/>
        <v>2008</v>
      </c>
      <c r="D3631" s="5">
        <f t="shared" si="99"/>
        <v>6</v>
      </c>
      <c r="E3631" s="4" t="s">
        <v>4</v>
      </c>
      <c r="F3631" s="9">
        <v>0</v>
      </c>
    </row>
    <row r="3632" spans="1:6" x14ac:dyDescent="0.25">
      <c r="A3632" s="8" t="s">
        <v>17</v>
      </c>
      <c r="B3632" s="10">
        <v>39602</v>
      </c>
      <c r="C3632" s="5">
        <f t="shared" si="98"/>
        <v>2008</v>
      </c>
      <c r="D3632" s="5">
        <f t="shared" si="99"/>
        <v>6</v>
      </c>
      <c r="E3632" s="4" t="s">
        <v>4</v>
      </c>
      <c r="F3632" s="9">
        <v>0</v>
      </c>
    </row>
    <row r="3633" spans="1:6" x14ac:dyDescent="0.25">
      <c r="A3633" s="8" t="s">
        <v>17</v>
      </c>
      <c r="B3633" s="10">
        <v>39602</v>
      </c>
      <c r="C3633" s="5">
        <f t="shared" si="98"/>
        <v>2008</v>
      </c>
      <c r="D3633" s="5">
        <f t="shared" si="99"/>
        <v>6</v>
      </c>
      <c r="E3633" s="4" t="s">
        <v>37</v>
      </c>
      <c r="F3633" s="9">
        <v>6700</v>
      </c>
    </row>
    <row r="3634" spans="1:6" x14ac:dyDescent="0.25">
      <c r="A3634" s="8" t="s">
        <v>17</v>
      </c>
      <c r="B3634" s="10">
        <v>39602</v>
      </c>
      <c r="C3634" s="5">
        <f t="shared" si="98"/>
        <v>2008</v>
      </c>
      <c r="D3634" s="5">
        <f t="shared" si="99"/>
        <v>6</v>
      </c>
      <c r="E3634" s="4" t="s">
        <v>37</v>
      </c>
      <c r="F3634" s="9">
        <v>3700</v>
      </c>
    </row>
    <row r="3635" spans="1:6" x14ac:dyDescent="0.25">
      <c r="A3635" s="8" t="s">
        <v>30</v>
      </c>
      <c r="B3635" s="10">
        <v>39694</v>
      </c>
      <c r="C3635" s="5">
        <f t="shared" si="98"/>
        <v>2008</v>
      </c>
      <c r="D3635" s="5">
        <f t="shared" si="99"/>
        <v>9</v>
      </c>
      <c r="E3635" s="4" t="s">
        <v>38</v>
      </c>
      <c r="F3635" s="9">
        <v>3195</v>
      </c>
    </row>
    <row r="3636" spans="1:6" x14ac:dyDescent="0.25">
      <c r="A3636" s="8" t="s">
        <v>30</v>
      </c>
      <c r="B3636" s="10">
        <v>39694</v>
      </c>
      <c r="C3636" s="5">
        <f t="shared" si="98"/>
        <v>2008</v>
      </c>
      <c r="D3636" s="5">
        <f t="shared" si="99"/>
        <v>9</v>
      </c>
      <c r="E3636" s="4" t="s">
        <v>4</v>
      </c>
      <c r="F3636" s="9">
        <v>0</v>
      </c>
    </row>
    <row r="3637" spans="1:6" x14ac:dyDescent="0.25">
      <c r="A3637" s="8" t="s">
        <v>30</v>
      </c>
      <c r="B3637" s="10">
        <v>39694</v>
      </c>
      <c r="C3637" s="5">
        <f t="shared" si="98"/>
        <v>2008</v>
      </c>
      <c r="D3637" s="5">
        <f t="shared" si="99"/>
        <v>9</v>
      </c>
      <c r="E3637" s="4" t="s">
        <v>37</v>
      </c>
      <c r="F3637" s="9">
        <v>900</v>
      </c>
    </row>
    <row r="3638" spans="1:6" x14ac:dyDescent="0.25">
      <c r="A3638" s="8" t="s">
        <v>30</v>
      </c>
      <c r="B3638" s="10">
        <v>39695</v>
      </c>
      <c r="C3638" s="5">
        <f t="shared" si="98"/>
        <v>2008</v>
      </c>
      <c r="D3638" s="5">
        <f t="shared" si="99"/>
        <v>9</v>
      </c>
      <c r="E3638" s="4" t="s">
        <v>38</v>
      </c>
      <c r="F3638" s="9">
        <v>11530</v>
      </c>
    </row>
    <row r="3639" spans="1:6" x14ac:dyDescent="0.25">
      <c r="A3639" s="8" t="s">
        <v>30</v>
      </c>
      <c r="B3639" s="10">
        <v>39695</v>
      </c>
      <c r="C3639" s="5">
        <f t="shared" si="98"/>
        <v>2008</v>
      </c>
      <c r="D3639" s="5">
        <f t="shared" si="99"/>
        <v>9</v>
      </c>
      <c r="E3639" s="4" t="s">
        <v>4</v>
      </c>
      <c r="F3639" s="9">
        <v>0</v>
      </c>
    </row>
    <row r="3640" spans="1:6" x14ac:dyDescent="0.25">
      <c r="A3640" s="8" t="s">
        <v>30</v>
      </c>
      <c r="B3640" s="10">
        <v>39695</v>
      </c>
      <c r="C3640" s="5">
        <f t="shared" si="98"/>
        <v>2008</v>
      </c>
      <c r="D3640" s="5">
        <f t="shared" si="99"/>
        <v>9</v>
      </c>
      <c r="E3640" s="4" t="s">
        <v>37</v>
      </c>
      <c r="F3640" s="9">
        <v>795</v>
      </c>
    </row>
    <row r="3641" spans="1:6" x14ac:dyDescent="0.25">
      <c r="A3641" s="8" t="s">
        <v>16</v>
      </c>
      <c r="B3641" s="10">
        <v>39696</v>
      </c>
      <c r="C3641" s="5">
        <f t="shared" si="98"/>
        <v>2008</v>
      </c>
      <c r="D3641" s="5">
        <f t="shared" si="99"/>
        <v>9</v>
      </c>
      <c r="E3641" s="4" t="s">
        <v>38</v>
      </c>
      <c r="F3641" s="9">
        <v>1575</v>
      </c>
    </row>
    <row r="3642" spans="1:6" x14ac:dyDescent="0.25">
      <c r="A3642" s="8" t="s">
        <v>16</v>
      </c>
      <c r="B3642" s="10">
        <v>39696</v>
      </c>
      <c r="C3642" s="5">
        <f t="shared" si="98"/>
        <v>2008</v>
      </c>
      <c r="D3642" s="5">
        <f t="shared" si="99"/>
        <v>9</v>
      </c>
      <c r="E3642" s="4" t="s">
        <v>4</v>
      </c>
      <c r="F3642" s="9">
        <v>0</v>
      </c>
    </row>
    <row r="3643" spans="1:6" x14ac:dyDescent="0.25">
      <c r="A3643" s="8" t="s">
        <v>16</v>
      </c>
      <c r="B3643" s="10">
        <v>39696</v>
      </c>
      <c r="C3643" s="5">
        <f t="shared" si="98"/>
        <v>2008</v>
      </c>
      <c r="D3643" s="5">
        <f t="shared" si="99"/>
        <v>9</v>
      </c>
      <c r="E3643" s="4" t="s">
        <v>37</v>
      </c>
      <c r="F3643" s="9">
        <v>425</v>
      </c>
    </row>
    <row r="3644" spans="1:6" x14ac:dyDescent="0.25">
      <c r="A3644" s="8" t="s">
        <v>32</v>
      </c>
      <c r="B3644" s="10">
        <v>39721</v>
      </c>
      <c r="C3644" s="5">
        <f t="shared" si="98"/>
        <v>2008</v>
      </c>
      <c r="D3644" s="5">
        <f t="shared" si="99"/>
        <v>9</v>
      </c>
      <c r="E3644" s="4" t="s">
        <v>38</v>
      </c>
      <c r="F3644" s="9">
        <v>7400</v>
      </c>
    </row>
    <row r="3645" spans="1:6" x14ac:dyDescent="0.25">
      <c r="A3645" s="8" t="s">
        <v>32</v>
      </c>
      <c r="B3645" s="10">
        <v>39721</v>
      </c>
      <c r="C3645" s="5">
        <f t="shared" si="98"/>
        <v>2008</v>
      </c>
      <c r="D3645" s="5">
        <f t="shared" si="99"/>
        <v>9</v>
      </c>
      <c r="E3645" s="4" t="s">
        <v>4</v>
      </c>
      <c r="F3645" s="9">
        <v>0</v>
      </c>
    </row>
    <row r="3646" spans="1:6" x14ac:dyDescent="0.25">
      <c r="A3646" s="8" t="s">
        <v>32</v>
      </c>
      <c r="B3646" s="10">
        <v>39721</v>
      </c>
      <c r="C3646" s="5">
        <f t="shared" si="98"/>
        <v>2008</v>
      </c>
      <c r="D3646" s="5">
        <f t="shared" si="99"/>
        <v>9</v>
      </c>
      <c r="E3646" s="4" t="s">
        <v>37</v>
      </c>
      <c r="F3646" s="9">
        <v>4900</v>
      </c>
    </row>
    <row r="3647" spans="1:6" x14ac:dyDescent="0.25">
      <c r="A3647" s="8" t="s">
        <v>32</v>
      </c>
      <c r="B3647" s="10">
        <v>39722</v>
      </c>
      <c r="C3647" s="5">
        <f t="shared" si="98"/>
        <v>2008</v>
      </c>
      <c r="D3647" s="5">
        <f t="shared" si="99"/>
        <v>10</v>
      </c>
      <c r="E3647" s="4" t="s">
        <v>38</v>
      </c>
      <c r="F3647" s="9">
        <v>6065</v>
      </c>
    </row>
    <row r="3648" spans="1:6" x14ac:dyDescent="0.25">
      <c r="A3648" s="8" t="s">
        <v>32</v>
      </c>
      <c r="B3648" s="10">
        <v>39722</v>
      </c>
      <c r="C3648" s="5">
        <f t="shared" ref="C3648:C3711" si="100">YEAR(B3648)</f>
        <v>2008</v>
      </c>
      <c r="D3648" s="5">
        <f t="shared" ref="D3648:D3711" si="101">MONTH(B3648)</f>
        <v>10</v>
      </c>
      <c r="E3648" s="4" t="s">
        <v>4</v>
      </c>
      <c r="F3648" s="9">
        <v>0</v>
      </c>
    </row>
    <row r="3649" spans="1:6" x14ac:dyDescent="0.25">
      <c r="A3649" s="8" t="s">
        <v>32</v>
      </c>
      <c r="B3649" s="10">
        <v>39722</v>
      </c>
      <c r="C3649" s="5">
        <f t="shared" si="100"/>
        <v>2008</v>
      </c>
      <c r="D3649" s="5">
        <f t="shared" si="101"/>
        <v>10</v>
      </c>
      <c r="E3649" s="4" t="s">
        <v>37</v>
      </c>
      <c r="F3649" s="9">
        <v>7100</v>
      </c>
    </row>
    <row r="3650" spans="1:6" x14ac:dyDescent="0.25">
      <c r="A3650" s="8" t="s">
        <v>16</v>
      </c>
      <c r="B3650" s="10">
        <v>39723</v>
      </c>
      <c r="C3650" s="5">
        <f t="shared" si="100"/>
        <v>2008</v>
      </c>
      <c r="D3650" s="5">
        <f t="shared" si="101"/>
        <v>10</v>
      </c>
      <c r="E3650" s="4" t="s">
        <v>38</v>
      </c>
      <c r="F3650" s="9">
        <v>4500</v>
      </c>
    </row>
    <row r="3651" spans="1:6" x14ac:dyDescent="0.25">
      <c r="A3651" s="8" t="s">
        <v>16</v>
      </c>
      <c r="B3651" s="10">
        <v>39723</v>
      </c>
      <c r="C3651" s="5">
        <f t="shared" si="100"/>
        <v>2008</v>
      </c>
      <c r="D3651" s="5">
        <f t="shared" si="101"/>
        <v>10</v>
      </c>
      <c r="E3651" s="4" t="s">
        <v>4</v>
      </c>
      <c r="F3651" s="9">
        <v>0</v>
      </c>
    </row>
    <row r="3652" spans="1:6" x14ac:dyDescent="0.25">
      <c r="A3652" s="8" t="s">
        <v>16</v>
      </c>
      <c r="B3652" s="10">
        <v>39723</v>
      </c>
      <c r="C3652" s="5">
        <f t="shared" si="100"/>
        <v>2008</v>
      </c>
      <c r="D3652" s="5">
        <f t="shared" si="101"/>
        <v>10</v>
      </c>
      <c r="E3652" s="4" t="s">
        <v>37</v>
      </c>
      <c r="F3652" s="9">
        <v>3550</v>
      </c>
    </row>
    <row r="3653" spans="1:6" x14ac:dyDescent="0.25">
      <c r="A3653" s="8" t="s">
        <v>7</v>
      </c>
      <c r="B3653" s="10">
        <v>39744</v>
      </c>
      <c r="C3653" s="5">
        <f t="shared" si="100"/>
        <v>2008</v>
      </c>
      <c r="D3653" s="5">
        <f t="shared" si="101"/>
        <v>10</v>
      </c>
      <c r="E3653" s="4" t="s">
        <v>38</v>
      </c>
      <c r="F3653" s="9">
        <v>875</v>
      </c>
    </row>
    <row r="3654" spans="1:6" x14ac:dyDescent="0.25">
      <c r="A3654" s="8" t="s">
        <v>7</v>
      </c>
      <c r="B3654" s="10">
        <v>39744</v>
      </c>
      <c r="C3654" s="5">
        <f t="shared" si="100"/>
        <v>2008</v>
      </c>
      <c r="D3654" s="5">
        <f t="shared" si="101"/>
        <v>10</v>
      </c>
      <c r="E3654" s="4" t="s">
        <v>4</v>
      </c>
      <c r="F3654" s="9">
        <v>0</v>
      </c>
    </row>
    <row r="3655" spans="1:6" x14ac:dyDescent="0.25">
      <c r="A3655" s="8" t="s">
        <v>7</v>
      </c>
      <c r="B3655" s="10">
        <v>39744</v>
      </c>
      <c r="C3655" s="5">
        <f t="shared" si="100"/>
        <v>2008</v>
      </c>
      <c r="D3655" s="5">
        <f t="shared" si="101"/>
        <v>10</v>
      </c>
      <c r="E3655" s="4" t="s">
        <v>37</v>
      </c>
      <c r="F3655" s="9">
        <v>750</v>
      </c>
    </row>
    <row r="3656" spans="1:6" x14ac:dyDescent="0.25">
      <c r="A3656" s="8" t="s">
        <v>7</v>
      </c>
      <c r="B3656" s="10">
        <v>39745</v>
      </c>
      <c r="C3656" s="5">
        <f t="shared" si="100"/>
        <v>2008</v>
      </c>
      <c r="D3656" s="5">
        <f t="shared" si="101"/>
        <v>10</v>
      </c>
      <c r="E3656" s="4" t="s">
        <v>38</v>
      </c>
      <c r="F3656" s="9">
        <v>0</v>
      </c>
    </row>
    <row r="3657" spans="1:6" x14ac:dyDescent="0.25">
      <c r="A3657" s="8" t="s">
        <v>7</v>
      </c>
      <c r="B3657" s="10">
        <v>39745</v>
      </c>
      <c r="C3657" s="5">
        <f t="shared" si="100"/>
        <v>2008</v>
      </c>
      <c r="D3657" s="5">
        <f t="shared" si="101"/>
        <v>10</v>
      </c>
      <c r="E3657" s="4" t="s">
        <v>4</v>
      </c>
      <c r="F3657" s="9">
        <v>0</v>
      </c>
    </row>
    <row r="3658" spans="1:6" x14ac:dyDescent="0.25">
      <c r="A3658" s="8" t="s">
        <v>7</v>
      </c>
      <c r="B3658" s="10">
        <v>39745</v>
      </c>
      <c r="C3658" s="5">
        <f t="shared" si="100"/>
        <v>2008</v>
      </c>
      <c r="D3658" s="5">
        <f t="shared" si="101"/>
        <v>10</v>
      </c>
      <c r="E3658" s="4" t="s">
        <v>37</v>
      </c>
      <c r="F3658" s="9">
        <v>0</v>
      </c>
    </row>
    <row r="3659" spans="1:6" x14ac:dyDescent="0.25">
      <c r="A3659" s="8" t="s">
        <v>16</v>
      </c>
      <c r="B3659" s="10">
        <v>39746</v>
      </c>
      <c r="C3659" s="5">
        <f t="shared" si="100"/>
        <v>2008</v>
      </c>
      <c r="D3659" s="5">
        <f t="shared" si="101"/>
        <v>10</v>
      </c>
      <c r="E3659" s="4" t="s">
        <v>38</v>
      </c>
      <c r="F3659" s="9">
        <v>850</v>
      </c>
    </row>
    <row r="3660" spans="1:6" x14ac:dyDescent="0.25">
      <c r="A3660" s="8" t="s">
        <v>16</v>
      </c>
      <c r="B3660" s="10">
        <v>39746</v>
      </c>
      <c r="C3660" s="5">
        <f t="shared" si="100"/>
        <v>2008</v>
      </c>
      <c r="D3660" s="5">
        <f t="shared" si="101"/>
        <v>10</v>
      </c>
      <c r="E3660" s="4" t="s">
        <v>4</v>
      </c>
      <c r="F3660" s="9">
        <v>0</v>
      </c>
    </row>
    <row r="3661" spans="1:6" x14ac:dyDescent="0.25">
      <c r="A3661" s="8" t="s">
        <v>16</v>
      </c>
      <c r="B3661" s="10">
        <v>39746</v>
      </c>
      <c r="C3661" s="5">
        <f t="shared" si="100"/>
        <v>2008</v>
      </c>
      <c r="D3661" s="5">
        <f t="shared" si="101"/>
        <v>10</v>
      </c>
      <c r="E3661" s="4" t="s">
        <v>37</v>
      </c>
      <c r="F3661" s="9">
        <v>6850</v>
      </c>
    </row>
    <row r="3662" spans="1:6" x14ac:dyDescent="0.25">
      <c r="A3662" s="8" t="s">
        <v>28</v>
      </c>
      <c r="B3662" s="10">
        <v>39748</v>
      </c>
      <c r="C3662" s="5">
        <f t="shared" si="100"/>
        <v>2008</v>
      </c>
      <c r="D3662" s="5">
        <f t="shared" si="101"/>
        <v>10</v>
      </c>
      <c r="E3662" s="4" t="s">
        <v>38</v>
      </c>
      <c r="F3662" s="9">
        <f>6000+4700</f>
        <v>10700</v>
      </c>
    </row>
    <row r="3663" spans="1:6" x14ac:dyDescent="0.25">
      <c r="A3663" s="8" t="s">
        <v>28</v>
      </c>
      <c r="B3663" s="10">
        <v>39748</v>
      </c>
      <c r="C3663" s="5">
        <f t="shared" si="100"/>
        <v>2008</v>
      </c>
      <c r="D3663" s="5">
        <f t="shared" si="101"/>
        <v>10</v>
      </c>
      <c r="E3663" s="4" t="s">
        <v>4</v>
      </c>
      <c r="F3663" s="9">
        <v>0</v>
      </c>
    </row>
    <row r="3664" spans="1:6" x14ac:dyDescent="0.25">
      <c r="A3664" s="8" t="s">
        <v>28</v>
      </c>
      <c r="B3664" s="10">
        <v>39748</v>
      </c>
      <c r="C3664" s="5">
        <f t="shared" si="100"/>
        <v>2008</v>
      </c>
      <c r="D3664" s="5">
        <f t="shared" si="101"/>
        <v>10</v>
      </c>
      <c r="E3664" s="4" t="s">
        <v>37</v>
      </c>
      <c r="F3664" s="9">
        <v>13500</v>
      </c>
    </row>
    <row r="3665" spans="1:6" x14ac:dyDescent="0.25">
      <c r="A3665" s="8" t="s">
        <v>8</v>
      </c>
      <c r="B3665" s="10">
        <v>39750</v>
      </c>
      <c r="C3665" s="5">
        <f t="shared" si="100"/>
        <v>2008</v>
      </c>
      <c r="D3665" s="5">
        <f t="shared" si="101"/>
        <v>10</v>
      </c>
      <c r="E3665" s="4" t="s">
        <v>38</v>
      </c>
      <c r="F3665" s="9">
        <v>6200</v>
      </c>
    </row>
    <row r="3666" spans="1:6" x14ac:dyDescent="0.25">
      <c r="A3666" s="8" t="s">
        <v>8</v>
      </c>
      <c r="B3666" s="10">
        <v>39750</v>
      </c>
      <c r="C3666" s="5">
        <f t="shared" si="100"/>
        <v>2008</v>
      </c>
      <c r="D3666" s="5">
        <f t="shared" si="101"/>
        <v>10</v>
      </c>
      <c r="E3666" s="4" t="s">
        <v>4</v>
      </c>
      <c r="F3666" s="9">
        <v>0</v>
      </c>
    </row>
    <row r="3667" spans="1:6" x14ac:dyDescent="0.25">
      <c r="A3667" s="8" t="s">
        <v>8</v>
      </c>
      <c r="B3667" s="10">
        <v>39750</v>
      </c>
      <c r="C3667" s="5">
        <f t="shared" si="100"/>
        <v>2008</v>
      </c>
      <c r="D3667" s="5">
        <f t="shared" si="101"/>
        <v>10</v>
      </c>
      <c r="E3667" s="4" t="s">
        <v>37</v>
      </c>
      <c r="F3667" s="9">
        <v>1150</v>
      </c>
    </row>
    <row r="3668" spans="1:6" x14ac:dyDescent="0.25">
      <c r="A3668" s="8" t="s">
        <v>8</v>
      </c>
      <c r="B3668" s="10">
        <v>39751</v>
      </c>
      <c r="C3668" s="5">
        <f t="shared" si="100"/>
        <v>2008</v>
      </c>
      <c r="D3668" s="5">
        <f t="shared" si="101"/>
        <v>10</v>
      </c>
      <c r="E3668" s="4" t="s">
        <v>38</v>
      </c>
      <c r="F3668" s="9">
        <v>7100</v>
      </c>
    </row>
    <row r="3669" spans="1:6" x14ac:dyDescent="0.25">
      <c r="A3669" s="8" t="s">
        <v>8</v>
      </c>
      <c r="B3669" s="10">
        <v>39751</v>
      </c>
      <c r="C3669" s="5">
        <f t="shared" si="100"/>
        <v>2008</v>
      </c>
      <c r="D3669" s="5">
        <f t="shared" si="101"/>
        <v>10</v>
      </c>
      <c r="E3669" s="4" t="s">
        <v>4</v>
      </c>
      <c r="F3669" s="9">
        <v>0</v>
      </c>
    </row>
    <row r="3670" spans="1:6" x14ac:dyDescent="0.25">
      <c r="A3670" s="8" t="s">
        <v>8</v>
      </c>
      <c r="B3670" s="10">
        <v>39751</v>
      </c>
      <c r="C3670" s="5">
        <f t="shared" si="100"/>
        <v>2008</v>
      </c>
      <c r="D3670" s="5">
        <f t="shared" si="101"/>
        <v>10</v>
      </c>
      <c r="E3670" s="4" t="s">
        <v>37</v>
      </c>
      <c r="F3670" s="9">
        <v>105</v>
      </c>
    </row>
    <row r="3671" spans="1:6" x14ac:dyDescent="0.25">
      <c r="A3671" s="8" t="s">
        <v>28</v>
      </c>
      <c r="B3671" s="10">
        <v>39755</v>
      </c>
      <c r="C3671" s="5">
        <f t="shared" si="100"/>
        <v>2008</v>
      </c>
      <c r="D3671" s="5">
        <f t="shared" si="101"/>
        <v>11</v>
      </c>
      <c r="E3671" s="4" t="s">
        <v>38</v>
      </c>
      <c r="F3671" s="9">
        <v>7000</v>
      </c>
    </row>
    <row r="3672" spans="1:6" x14ac:dyDescent="0.25">
      <c r="A3672" s="8" t="s">
        <v>28</v>
      </c>
      <c r="B3672" s="10">
        <v>39755</v>
      </c>
      <c r="C3672" s="5">
        <f t="shared" si="100"/>
        <v>2008</v>
      </c>
      <c r="D3672" s="5">
        <f t="shared" si="101"/>
        <v>11</v>
      </c>
      <c r="E3672" s="4" t="s">
        <v>4</v>
      </c>
      <c r="F3672" s="9">
        <v>0</v>
      </c>
    </row>
    <row r="3673" spans="1:6" x14ac:dyDescent="0.25">
      <c r="A3673" s="8" t="s">
        <v>28</v>
      </c>
      <c r="B3673" s="10">
        <v>39755</v>
      </c>
      <c r="C3673" s="5">
        <f t="shared" si="100"/>
        <v>2008</v>
      </c>
      <c r="D3673" s="5">
        <f t="shared" si="101"/>
        <v>11</v>
      </c>
      <c r="E3673" s="4" t="s">
        <v>37</v>
      </c>
      <c r="F3673" s="9">
        <v>14400</v>
      </c>
    </row>
    <row r="3674" spans="1:6" x14ac:dyDescent="0.25">
      <c r="A3674" s="8" t="s">
        <v>22</v>
      </c>
      <c r="B3674" s="10">
        <v>39874</v>
      </c>
      <c r="C3674" s="5">
        <f t="shared" si="100"/>
        <v>2009</v>
      </c>
      <c r="D3674" s="5">
        <f t="shared" si="101"/>
        <v>3</v>
      </c>
      <c r="E3674" s="4" t="s">
        <v>38</v>
      </c>
      <c r="F3674" s="11">
        <v>6800</v>
      </c>
    </row>
    <row r="3675" spans="1:6" x14ac:dyDescent="0.25">
      <c r="A3675" s="8" t="s">
        <v>22</v>
      </c>
      <c r="B3675" s="10">
        <v>39874</v>
      </c>
      <c r="C3675" s="5">
        <f t="shared" si="100"/>
        <v>2009</v>
      </c>
      <c r="D3675" s="5">
        <f t="shared" si="101"/>
        <v>3</v>
      </c>
      <c r="E3675" s="4" t="s">
        <v>4</v>
      </c>
      <c r="F3675" s="11">
        <v>2100</v>
      </c>
    </row>
    <row r="3676" spans="1:6" x14ac:dyDescent="0.25">
      <c r="A3676" s="8" t="s">
        <v>22</v>
      </c>
      <c r="B3676" s="10">
        <v>39874</v>
      </c>
      <c r="C3676" s="5">
        <f t="shared" si="100"/>
        <v>2009</v>
      </c>
      <c r="D3676" s="5">
        <f t="shared" si="101"/>
        <v>3</v>
      </c>
      <c r="E3676" s="4" t="s">
        <v>37</v>
      </c>
      <c r="F3676" s="11">
        <v>27200</v>
      </c>
    </row>
    <row r="3677" spans="1:6" x14ac:dyDescent="0.25">
      <c r="A3677" s="8" t="s">
        <v>20</v>
      </c>
      <c r="B3677" s="10">
        <v>39875</v>
      </c>
      <c r="C3677" s="5">
        <f t="shared" si="100"/>
        <v>2009</v>
      </c>
      <c r="D3677" s="5">
        <f t="shared" si="101"/>
        <v>3</v>
      </c>
      <c r="E3677" s="4" t="s">
        <v>38</v>
      </c>
      <c r="F3677" s="11">
        <v>7200</v>
      </c>
    </row>
    <row r="3678" spans="1:6" x14ac:dyDescent="0.25">
      <c r="A3678" s="8" t="s">
        <v>20</v>
      </c>
      <c r="B3678" s="10">
        <v>39875</v>
      </c>
      <c r="C3678" s="5">
        <f t="shared" si="100"/>
        <v>2009</v>
      </c>
      <c r="D3678" s="5">
        <f t="shared" si="101"/>
        <v>3</v>
      </c>
      <c r="E3678" s="4" t="s">
        <v>4</v>
      </c>
      <c r="F3678" s="11">
        <v>14100</v>
      </c>
    </row>
    <row r="3679" spans="1:6" x14ac:dyDescent="0.25">
      <c r="A3679" s="8" t="s">
        <v>20</v>
      </c>
      <c r="B3679" s="10">
        <v>39875</v>
      </c>
      <c r="C3679" s="5">
        <f t="shared" si="100"/>
        <v>2009</v>
      </c>
      <c r="D3679" s="5">
        <f t="shared" si="101"/>
        <v>3</v>
      </c>
      <c r="E3679" s="4" t="s">
        <v>37</v>
      </c>
      <c r="F3679" s="11">
        <v>12900</v>
      </c>
    </row>
    <row r="3680" spans="1:6" x14ac:dyDescent="0.25">
      <c r="A3680" s="8" t="s">
        <v>20</v>
      </c>
      <c r="B3680" s="10">
        <v>39876</v>
      </c>
      <c r="C3680" s="5">
        <f t="shared" si="100"/>
        <v>2009</v>
      </c>
      <c r="D3680" s="5">
        <f t="shared" si="101"/>
        <v>3</v>
      </c>
      <c r="E3680" s="4" t="s">
        <v>38</v>
      </c>
      <c r="F3680" s="11">
        <v>6400</v>
      </c>
    </row>
    <row r="3681" spans="1:6" x14ac:dyDescent="0.25">
      <c r="A3681" s="8" t="s">
        <v>20</v>
      </c>
      <c r="B3681" s="10">
        <v>39876</v>
      </c>
      <c r="C3681" s="5">
        <f t="shared" si="100"/>
        <v>2009</v>
      </c>
      <c r="D3681" s="5">
        <f t="shared" si="101"/>
        <v>3</v>
      </c>
      <c r="E3681" s="4" t="s">
        <v>4</v>
      </c>
      <c r="F3681" s="11">
        <v>16400</v>
      </c>
    </row>
    <row r="3682" spans="1:6" x14ac:dyDescent="0.25">
      <c r="A3682" s="8" t="s">
        <v>20</v>
      </c>
      <c r="B3682" s="10">
        <v>39876</v>
      </c>
      <c r="C3682" s="5">
        <f t="shared" si="100"/>
        <v>2009</v>
      </c>
      <c r="D3682" s="5">
        <f t="shared" si="101"/>
        <v>3</v>
      </c>
      <c r="E3682" s="4" t="s">
        <v>37</v>
      </c>
      <c r="F3682" s="11">
        <v>31700</v>
      </c>
    </row>
    <row r="3683" spans="1:6" x14ac:dyDescent="0.25">
      <c r="A3683" s="8" t="s">
        <v>22</v>
      </c>
      <c r="B3683" s="10">
        <v>39877</v>
      </c>
      <c r="C3683" s="5">
        <f t="shared" si="100"/>
        <v>2009</v>
      </c>
      <c r="D3683" s="5">
        <f t="shared" si="101"/>
        <v>3</v>
      </c>
      <c r="E3683" s="4" t="s">
        <v>38</v>
      </c>
      <c r="F3683" s="9">
        <v>1500</v>
      </c>
    </row>
    <row r="3684" spans="1:6" x14ac:dyDescent="0.25">
      <c r="A3684" s="8" t="s">
        <v>22</v>
      </c>
      <c r="B3684" s="10">
        <v>39877</v>
      </c>
      <c r="C3684" s="5">
        <f t="shared" si="100"/>
        <v>2009</v>
      </c>
      <c r="D3684" s="5">
        <f t="shared" si="101"/>
        <v>3</v>
      </c>
      <c r="E3684" s="4" t="s">
        <v>4</v>
      </c>
      <c r="F3684" s="9">
        <v>100</v>
      </c>
    </row>
    <row r="3685" spans="1:6" x14ac:dyDescent="0.25">
      <c r="A3685" s="8" t="s">
        <v>22</v>
      </c>
      <c r="B3685" s="10">
        <v>39877</v>
      </c>
      <c r="C3685" s="5">
        <f t="shared" si="100"/>
        <v>2009</v>
      </c>
      <c r="D3685" s="5">
        <f t="shared" si="101"/>
        <v>3</v>
      </c>
      <c r="E3685" s="4" t="s">
        <v>37</v>
      </c>
      <c r="F3685" s="9">
        <v>300</v>
      </c>
    </row>
    <row r="3686" spans="1:6" x14ac:dyDescent="0.25">
      <c r="A3686" s="8" t="s">
        <v>20</v>
      </c>
      <c r="B3686" s="10">
        <v>39917</v>
      </c>
      <c r="C3686" s="5">
        <f t="shared" si="100"/>
        <v>2009</v>
      </c>
      <c r="D3686" s="5">
        <f t="shared" si="101"/>
        <v>4</v>
      </c>
      <c r="E3686" s="4" t="s">
        <v>38</v>
      </c>
      <c r="F3686" s="9">
        <v>7200</v>
      </c>
    </row>
    <row r="3687" spans="1:6" x14ac:dyDescent="0.25">
      <c r="A3687" s="8" t="s">
        <v>20</v>
      </c>
      <c r="B3687" s="10">
        <v>39917</v>
      </c>
      <c r="C3687" s="5">
        <f t="shared" si="100"/>
        <v>2009</v>
      </c>
      <c r="D3687" s="5">
        <f t="shared" si="101"/>
        <v>4</v>
      </c>
      <c r="E3687" s="4" t="s">
        <v>4</v>
      </c>
      <c r="F3687" s="9">
        <v>6300</v>
      </c>
    </row>
    <row r="3688" spans="1:6" x14ac:dyDescent="0.25">
      <c r="A3688" s="8" t="s">
        <v>20</v>
      </c>
      <c r="B3688" s="10">
        <v>39917</v>
      </c>
      <c r="C3688" s="5">
        <f t="shared" si="100"/>
        <v>2009</v>
      </c>
      <c r="D3688" s="5">
        <f t="shared" si="101"/>
        <v>4</v>
      </c>
      <c r="E3688" s="4" t="s">
        <v>37</v>
      </c>
      <c r="F3688" s="9">
        <v>12500</v>
      </c>
    </row>
    <row r="3689" spans="1:6" x14ac:dyDescent="0.25">
      <c r="A3689" s="8" t="s">
        <v>5</v>
      </c>
      <c r="B3689" s="10">
        <v>39918</v>
      </c>
      <c r="C3689" s="5">
        <f t="shared" si="100"/>
        <v>2009</v>
      </c>
      <c r="D3689" s="5">
        <f t="shared" si="101"/>
        <v>4</v>
      </c>
      <c r="E3689" s="4" t="s">
        <v>38</v>
      </c>
      <c r="F3689" s="9">
        <v>15200</v>
      </c>
    </row>
    <row r="3690" spans="1:6" x14ac:dyDescent="0.25">
      <c r="A3690" s="8" t="s">
        <v>5</v>
      </c>
      <c r="B3690" s="10">
        <v>39918</v>
      </c>
      <c r="C3690" s="5">
        <f t="shared" si="100"/>
        <v>2009</v>
      </c>
      <c r="D3690" s="5">
        <f t="shared" si="101"/>
        <v>4</v>
      </c>
      <c r="E3690" s="4" t="s">
        <v>4</v>
      </c>
      <c r="F3690" s="9">
        <v>0</v>
      </c>
    </row>
    <row r="3691" spans="1:6" x14ac:dyDescent="0.25">
      <c r="A3691" s="8" t="s">
        <v>5</v>
      </c>
      <c r="B3691" s="10">
        <v>39918</v>
      </c>
      <c r="C3691" s="5">
        <f t="shared" si="100"/>
        <v>2009</v>
      </c>
      <c r="D3691" s="5">
        <f t="shared" si="101"/>
        <v>4</v>
      </c>
      <c r="E3691" s="4" t="s">
        <v>37</v>
      </c>
      <c r="F3691" s="9">
        <v>55600</v>
      </c>
    </row>
    <row r="3692" spans="1:6" x14ac:dyDescent="0.25">
      <c r="A3692" s="8" t="s">
        <v>17</v>
      </c>
      <c r="B3692" s="10">
        <v>39923</v>
      </c>
      <c r="C3692" s="5">
        <f t="shared" si="100"/>
        <v>2009</v>
      </c>
      <c r="D3692" s="5">
        <f t="shared" si="101"/>
        <v>4</v>
      </c>
      <c r="E3692" s="4" t="s">
        <v>38</v>
      </c>
      <c r="F3692" s="9">
        <v>6500</v>
      </c>
    </row>
    <row r="3693" spans="1:6" x14ac:dyDescent="0.25">
      <c r="A3693" s="8" t="s">
        <v>17</v>
      </c>
      <c r="B3693" s="10">
        <v>39923</v>
      </c>
      <c r="C3693" s="5">
        <f t="shared" si="100"/>
        <v>2009</v>
      </c>
      <c r="D3693" s="5">
        <f t="shared" si="101"/>
        <v>4</v>
      </c>
      <c r="E3693" s="4" t="s">
        <v>4</v>
      </c>
      <c r="F3693" s="9">
        <v>0</v>
      </c>
    </row>
    <row r="3694" spans="1:6" x14ac:dyDescent="0.25">
      <c r="A3694" s="8" t="s">
        <v>17</v>
      </c>
      <c r="B3694" s="10">
        <v>39923</v>
      </c>
      <c r="C3694" s="5">
        <f t="shared" si="100"/>
        <v>2009</v>
      </c>
      <c r="D3694" s="5">
        <f t="shared" si="101"/>
        <v>4</v>
      </c>
      <c r="E3694" s="4" t="s">
        <v>37</v>
      </c>
      <c r="F3694" s="9">
        <v>32300</v>
      </c>
    </row>
    <row r="3695" spans="1:6" x14ac:dyDescent="0.25">
      <c r="A3695" s="12" t="s">
        <v>5</v>
      </c>
      <c r="B3695" s="10">
        <v>39924</v>
      </c>
      <c r="C3695" s="5">
        <f t="shared" si="100"/>
        <v>2009</v>
      </c>
      <c r="D3695" s="5">
        <f t="shared" si="101"/>
        <v>4</v>
      </c>
      <c r="E3695" s="4" t="s">
        <v>38</v>
      </c>
      <c r="F3695" s="9">
        <v>14100</v>
      </c>
    </row>
    <row r="3696" spans="1:6" x14ac:dyDescent="0.25">
      <c r="A3696" s="12" t="s">
        <v>5</v>
      </c>
      <c r="B3696" s="10">
        <v>39924</v>
      </c>
      <c r="C3696" s="5">
        <f t="shared" si="100"/>
        <v>2009</v>
      </c>
      <c r="D3696" s="5">
        <f t="shared" si="101"/>
        <v>4</v>
      </c>
      <c r="E3696" s="4" t="s">
        <v>4</v>
      </c>
      <c r="F3696" s="9">
        <v>0</v>
      </c>
    </row>
    <row r="3697" spans="1:6" x14ac:dyDescent="0.25">
      <c r="A3697" s="12" t="s">
        <v>5</v>
      </c>
      <c r="B3697" s="10">
        <v>39924</v>
      </c>
      <c r="C3697" s="5">
        <f t="shared" si="100"/>
        <v>2009</v>
      </c>
      <c r="D3697" s="5">
        <f t="shared" si="101"/>
        <v>4</v>
      </c>
      <c r="E3697" s="4" t="s">
        <v>37</v>
      </c>
      <c r="F3697" s="9">
        <v>27900</v>
      </c>
    </row>
    <row r="3698" spans="1:6" x14ac:dyDescent="0.25">
      <c r="A3698" s="8" t="s">
        <v>20</v>
      </c>
      <c r="B3698" s="10">
        <v>39926</v>
      </c>
      <c r="C3698" s="5">
        <f t="shared" si="100"/>
        <v>2009</v>
      </c>
      <c r="D3698" s="5">
        <f t="shared" si="101"/>
        <v>4</v>
      </c>
      <c r="E3698" s="4" t="s">
        <v>38</v>
      </c>
      <c r="F3698" s="9">
        <v>1500</v>
      </c>
    </row>
    <row r="3699" spans="1:6" x14ac:dyDescent="0.25">
      <c r="A3699" s="8" t="s">
        <v>20</v>
      </c>
      <c r="B3699" s="10">
        <v>39926</v>
      </c>
      <c r="C3699" s="5">
        <f t="shared" si="100"/>
        <v>2009</v>
      </c>
      <c r="D3699" s="5">
        <f t="shared" si="101"/>
        <v>4</v>
      </c>
      <c r="E3699" s="4" t="s">
        <v>4</v>
      </c>
      <c r="F3699" s="9">
        <v>900</v>
      </c>
    </row>
    <row r="3700" spans="1:6" x14ac:dyDescent="0.25">
      <c r="A3700" s="8" t="s">
        <v>20</v>
      </c>
      <c r="B3700" s="10">
        <v>39926</v>
      </c>
      <c r="C3700" s="5">
        <f t="shared" si="100"/>
        <v>2009</v>
      </c>
      <c r="D3700" s="5">
        <f t="shared" si="101"/>
        <v>4</v>
      </c>
      <c r="E3700" s="4" t="s">
        <v>37</v>
      </c>
      <c r="F3700" s="9">
        <v>16400</v>
      </c>
    </row>
    <row r="3701" spans="1:6" x14ac:dyDescent="0.25">
      <c r="A3701" s="8" t="s">
        <v>8</v>
      </c>
      <c r="B3701" s="10">
        <v>39927</v>
      </c>
      <c r="C3701" s="5">
        <f t="shared" si="100"/>
        <v>2009</v>
      </c>
      <c r="D3701" s="5">
        <f t="shared" si="101"/>
        <v>4</v>
      </c>
      <c r="E3701" s="4" t="s">
        <v>38</v>
      </c>
      <c r="F3701" s="9">
        <v>20110</v>
      </c>
    </row>
    <row r="3702" spans="1:6" x14ac:dyDescent="0.25">
      <c r="A3702" s="8" t="s">
        <v>8</v>
      </c>
      <c r="B3702" s="10">
        <v>39927</v>
      </c>
      <c r="C3702" s="5">
        <f t="shared" si="100"/>
        <v>2009</v>
      </c>
      <c r="D3702" s="5">
        <f t="shared" si="101"/>
        <v>4</v>
      </c>
      <c r="E3702" s="4" t="s">
        <v>4</v>
      </c>
      <c r="F3702" s="9">
        <v>0</v>
      </c>
    </row>
    <row r="3703" spans="1:6" x14ac:dyDescent="0.25">
      <c r="A3703" s="8" t="s">
        <v>8</v>
      </c>
      <c r="B3703" s="10">
        <v>39927</v>
      </c>
      <c r="C3703" s="5">
        <f t="shared" si="100"/>
        <v>2009</v>
      </c>
      <c r="D3703" s="5">
        <f t="shared" si="101"/>
        <v>4</v>
      </c>
      <c r="E3703" s="4" t="s">
        <v>37</v>
      </c>
      <c r="F3703" s="9">
        <v>495</v>
      </c>
    </row>
    <row r="3704" spans="1:6" x14ac:dyDescent="0.25">
      <c r="A3704" s="8" t="s">
        <v>14</v>
      </c>
      <c r="B3704" s="10">
        <v>39931</v>
      </c>
      <c r="C3704" s="5">
        <f t="shared" si="100"/>
        <v>2009</v>
      </c>
      <c r="D3704" s="5">
        <f t="shared" si="101"/>
        <v>4</v>
      </c>
      <c r="E3704" s="4" t="s">
        <v>38</v>
      </c>
      <c r="F3704" s="9">
        <v>1600</v>
      </c>
    </row>
    <row r="3705" spans="1:6" x14ac:dyDescent="0.25">
      <c r="A3705" s="8" t="s">
        <v>14</v>
      </c>
      <c r="B3705" s="10">
        <v>39931</v>
      </c>
      <c r="C3705" s="5">
        <f t="shared" si="100"/>
        <v>2009</v>
      </c>
      <c r="D3705" s="5">
        <f t="shared" si="101"/>
        <v>4</v>
      </c>
      <c r="E3705" s="4" t="s">
        <v>4</v>
      </c>
      <c r="F3705" s="9">
        <v>50</v>
      </c>
    </row>
    <row r="3706" spans="1:6" x14ac:dyDescent="0.25">
      <c r="A3706" s="8" t="s">
        <v>14</v>
      </c>
      <c r="B3706" s="10">
        <v>39931</v>
      </c>
      <c r="C3706" s="5">
        <f t="shared" si="100"/>
        <v>2009</v>
      </c>
      <c r="D3706" s="5">
        <f t="shared" si="101"/>
        <v>4</v>
      </c>
      <c r="E3706" s="4" t="s">
        <v>37</v>
      </c>
      <c r="F3706" s="9">
        <v>13700</v>
      </c>
    </row>
    <row r="3707" spans="1:6" x14ac:dyDescent="0.25">
      <c r="A3707" s="8" t="s">
        <v>5</v>
      </c>
      <c r="B3707" s="10">
        <v>39932</v>
      </c>
      <c r="C3707" s="5">
        <f t="shared" si="100"/>
        <v>2009</v>
      </c>
      <c r="D3707" s="5">
        <f t="shared" si="101"/>
        <v>4</v>
      </c>
      <c r="E3707" s="4" t="s">
        <v>38</v>
      </c>
      <c r="F3707" s="9">
        <v>5600</v>
      </c>
    </row>
    <row r="3708" spans="1:6" x14ac:dyDescent="0.25">
      <c r="A3708" s="8" t="s">
        <v>5</v>
      </c>
      <c r="B3708" s="10">
        <v>39932</v>
      </c>
      <c r="C3708" s="5">
        <f t="shared" si="100"/>
        <v>2009</v>
      </c>
      <c r="D3708" s="5">
        <f t="shared" si="101"/>
        <v>4</v>
      </c>
      <c r="E3708" s="4" t="s">
        <v>4</v>
      </c>
      <c r="F3708" s="9">
        <v>0</v>
      </c>
    </row>
    <row r="3709" spans="1:6" x14ac:dyDescent="0.25">
      <c r="A3709" s="8" t="s">
        <v>5</v>
      </c>
      <c r="B3709" s="10">
        <v>39932</v>
      </c>
      <c r="C3709" s="5">
        <f t="shared" si="100"/>
        <v>2009</v>
      </c>
      <c r="D3709" s="5">
        <f t="shared" si="101"/>
        <v>4</v>
      </c>
      <c r="E3709" s="4" t="s">
        <v>37</v>
      </c>
      <c r="F3709" s="9">
        <v>18200</v>
      </c>
    </row>
    <row r="3710" spans="1:6" x14ac:dyDescent="0.25">
      <c r="A3710" s="8" t="s">
        <v>17</v>
      </c>
      <c r="B3710" s="10">
        <v>39937</v>
      </c>
      <c r="C3710" s="5">
        <f t="shared" si="100"/>
        <v>2009</v>
      </c>
      <c r="D3710" s="5">
        <f t="shared" si="101"/>
        <v>5</v>
      </c>
      <c r="E3710" s="4" t="s">
        <v>38</v>
      </c>
      <c r="F3710" s="9">
        <v>7400</v>
      </c>
    </row>
    <row r="3711" spans="1:6" x14ac:dyDescent="0.25">
      <c r="A3711" s="8" t="s">
        <v>17</v>
      </c>
      <c r="B3711" s="10">
        <v>39937</v>
      </c>
      <c r="C3711" s="5">
        <f t="shared" si="100"/>
        <v>2009</v>
      </c>
      <c r="D3711" s="5">
        <f t="shared" si="101"/>
        <v>5</v>
      </c>
      <c r="E3711" s="4" t="s">
        <v>4</v>
      </c>
      <c r="F3711" s="9">
        <v>0</v>
      </c>
    </row>
    <row r="3712" spans="1:6" x14ac:dyDescent="0.25">
      <c r="A3712" s="8" t="s">
        <v>17</v>
      </c>
      <c r="B3712" s="10">
        <v>39937</v>
      </c>
      <c r="C3712" s="5">
        <f t="shared" ref="C3712:C3775" si="102">YEAR(B3712)</f>
        <v>2009</v>
      </c>
      <c r="D3712" s="5">
        <f t="shared" ref="D3712:D3775" si="103">MONTH(B3712)</f>
        <v>5</v>
      </c>
      <c r="E3712" s="4" t="s">
        <v>37</v>
      </c>
      <c r="F3712" s="9">
        <v>18100</v>
      </c>
    </row>
    <row r="3713" spans="1:6" x14ac:dyDescent="0.25">
      <c r="A3713" s="8" t="s">
        <v>14</v>
      </c>
      <c r="B3713" s="10">
        <v>39938</v>
      </c>
      <c r="C3713" s="5">
        <f t="shared" si="102"/>
        <v>2009</v>
      </c>
      <c r="D3713" s="5">
        <f t="shared" si="103"/>
        <v>5</v>
      </c>
      <c r="E3713" s="4" t="s">
        <v>38</v>
      </c>
      <c r="F3713" s="9">
        <v>3500</v>
      </c>
    </row>
    <row r="3714" spans="1:6" x14ac:dyDescent="0.25">
      <c r="A3714" s="8" t="s">
        <v>14</v>
      </c>
      <c r="B3714" s="10">
        <v>39938</v>
      </c>
      <c r="C3714" s="5">
        <f t="shared" si="102"/>
        <v>2009</v>
      </c>
      <c r="D3714" s="5">
        <f t="shared" si="103"/>
        <v>5</v>
      </c>
      <c r="E3714" s="4" t="s">
        <v>4</v>
      </c>
      <c r="F3714" s="9">
        <v>0</v>
      </c>
    </row>
    <row r="3715" spans="1:6" x14ac:dyDescent="0.25">
      <c r="A3715" s="8" t="s">
        <v>14</v>
      </c>
      <c r="B3715" s="10">
        <v>39938</v>
      </c>
      <c r="C3715" s="5">
        <f t="shared" si="102"/>
        <v>2009</v>
      </c>
      <c r="D3715" s="5">
        <f t="shared" si="103"/>
        <v>5</v>
      </c>
      <c r="E3715" s="4" t="s">
        <v>37</v>
      </c>
      <c r="F3715" s="9">
        <v>28300</v>
      </c>
    </row>
    <row r="3716" spans="1:6" x14ac:dyDescent="0.25">
      <c r="A3716" s="8" t="s">
        <v>14</v>
      </c>
      <c r="B3716" s="10">
        <v>39939</v>
      </c>
      <c r="C3716" s="5">
        <f t="shared" si="102"/>
        <v>2009</v>
      </c>
      <c r="D3716" s="5">
        <f t="shared" si="103"/>
        <v>5</v>
      </c>
      <c r="E3716" s="4" t="s">
        <v>38</v>
      </c>
      <c r="F3716" s="9">
        <v>16700</v>
      </c>
    </row>
    <row r="3717" spans="1:6" x14ac:dyDescent="0.25">
      <c r="A3717" s="8" t="s">
        <v>14</v>
      </c>
      <c r="B3717" s="10">
        <v>39939</v>
      </c>
      <c r="C3717" s="5">
        <f t="shared" si="102"/>
        <v>2009</v>
      </c>
      <c r="D3717" s="5">
        <f t="shared" si="103"/>
        <v>5</v>
      </c>
      <c r="E3717" s="4" t="s">
        <v>4</v>
      </c>
      <c r="F3717" s="9">
        <v>200</v>
      </c>
    </row>
    <row r="3718" spans="1:6" x14ac:dyDescent="0.25">
      <c r="A3718" s="8" t="s">
        <v>14</v>
      </c>
      <c r="B3718" s="10">
        <v>39939</v>
      </c>
      <c r="C3718" s="5">
        <f t="shared" si="102"/>
        <v>2009</v>
      </c>
      <c r="D3718" s="5">
        <f t="shared" si="103"/>
        <v>5</v>
      </c>
      <c r="E3718" s="4" t="s">
        <v>37</v>
      </c>
      <c r="F3718" s="9">
        <v>48900</v>
      </c>
    </row>
    <row r="3719" spans="1:6" x14ac:dyDescent="0.25">
      <c r="A3719" s="8" t="s">
        <v>14</v>
      </c>
      <c r="B3719" s="10">
        <v>39944</v>
      </c>
      <c r="C3719" s="5">
        <f t="shared" si="102"/>
        <v>2009</v>
      </c>
      <c r="D3719" s="5">
        <f t="shared" si="103"/>
        <v>5</v>
      </c>
      <c r="E3719" s="4" t="s">
        <v>38</v>
      </c>
      <c r="F3719" s="9">
        <v>1500</v>
      </c>
    </row>
    <row r="3720" spans="1:6" x14ac:dyDescent="0.25">
      <c r="A3720" s="8" t="s">
        <v>14</v>
      </c>
      <c r="B3720" s="10">
        <v>39944</v>
      </c>
      <c r="C3720" s="5">
        <f t="shared" si="102"/>
        <v>2009</v>
      </c>
      <c r="D3720" s="5">
        <f t="shared" si="103"/>
        <v>5</v>
      </c>
      <c r="E3720" s="4" t="s">
        <v>4</v>
      </c>
      <c r="F3720" s="9">
        <v>50</v>
      </c>
    </row>
    <row r="3721" spans="1:6" x14ac:dyDescent="0.25">
      <c r="A3721" s="8" t="s">
        <v>14</v>
      </c>
      <c r="B3721" s="10">
        <v>39944</v>
      </c>
      <c r="C3721" s="5">
        <f t="shared" si="102"/>
        <v>2009</v>
      </c>
      <c r="D3721" s="5">
        <f t="shared" si="103"/>
        <v>5</v>
      </c>
      <c r="E3721" s="4" t="s">
        <v>37</v>
      </c>
      <c r="F3721" s="9">
        <v>13900</v>
      </c>
    </row>
    <row r="3722" spans="1:6" x14ac:dyDescent="0.25">
      <c r="A3722" s="8" t="s">
        <v>20</v>
      </c>
      <c r="B3722" s="10">
        <v>39945</v>
      </c>
      <c r="C3722" s="5">
        <f t="shared" si="102"/>
        <v>2009</v>
      </c>
      <c r="D3722" s="5">
        <f t="shared" si="103"/>
        <v>5</v>
      </c>
      <c r="E3722" s="4" t="s">
        <v>38</v>
      </c>
      <c r="F3722" s="9">
        <v>11400</v>
      </c>
    </row>
    <row r="3723" spans="1:6" x14ac:dyDescent="0.25">
      <c r="A3723" s="8" t="s">
        <v>20</v>
      </c>
      <c r="B3723" s="10">
        <v>39945</v>
      </c>
      <c r="C3723" s="5">
        <f t="shared" si="102"/>
        <v>2009</v>
      </c>
      <c r="D3723" s="5">
        <f t="shared" si="103"/>
        <v>5</v>
      </c>
      <c r="E3723" s="4" t="s">
        <v>4</v>
      </c>
      <c r="F3723" s="9">
        <v>5800</v>
      </c>
    </row>
    <row r="3724" spans="1:6" x14ac:dyDescent="0.25">
      <c r="A3724" s="8" t="s">
        <v>20</v>
      </c>
      <c r="B3724" s="10">
        <v>39945</v>
      </c>
      <c r="C3724" s="5">
        <f t="shared" si="102"/>
        <v>2009</v>
      </c>
      <c r="D3724" s="5">
        <f t="shared" si="103"/>
        <v>5</v>
      </c>
      <c r="E3724" s="4" t="s">
        <v>37</v>
      </c>
      <c r="F3724" s="9">
        <v>1500</v>
      </c>
    </row>
    <row r="3725" spans="1:6" x14ac:dyDescent="0.25">
      <c r="A3725" s="8" t="s">
        <v>19</v>
      </c>
      <c r="B3725" s="10">
        <v>39947</v>
      </c>
      <c r="C3725" s="5">
        <f t="shared" si="102"/>
        <v>2009</v>
      </c>
      <c r="D3725" s="5">
        <f t="shared" si="103"/>
        <v>5</v>
      </c>
      <c r="E3725" s="4" t="s">
        <v>38</v>
      </c>
      <c r="F3725" s="9">
        <v>3500</v>
      </c>
    </row>
    <row r="3726" spans="1:6" x14ac:dyDescent="0.25">
      <c r="A3726" s="8" t="s">
        <v>19</v>
      </c>
      <c r="B3726" s="10">
        <v>39947</v>
      </c>
      <c r="C3726" s="5">
        <f t="shared" si="102"/>
        <v>2009</v>
      </c>
      <c r="D3726" s="5">
        <f t="shared" si="103"/>
        <v>5</v>
      </c>
      <c r="E3726" s="4" t="s">
        <v>4</v>
      </c>
      <c r="F3726" s="9">
        <v>5400</v>
      </c>
    </row>
    <row r="3727" spans="1:6" x14ac:dyDescent="0.25">
      <c r="A3727" s="8" t="s">
        <v>19</v>
      </c>
      <c r="B3727" s="10">
        <v>39947</v>
      </c>
      <c r="C3727" s="5">
        <f t="shared" si="102"/>
        <v>2009</v>
      </c>
      <c r="D3727" s="5">
        <f t="shared" si="103"/>
        <v>5</v>
      </c>
      <c r="E3727" s="4" t="s">
        <v>37</v>
      </c>
      <c r="F3727" s="9">
        <v>20500</v>
      </c>
    </row>
    <row r="3728" spans="1:6" x14ac:dyDescent="0.25">
      <c r="A3728" s="8" t="s">
        <v>8</v>
      </c>
      <c r="B3728" s="10">
        <v>40064</v>
      </c>
      <c r="C3728" s="5">
        <f t="shared" si="102"/>
        <v>2009</v>
      </c>
      <c r="D3728" s="5">
        <f t="shared" si="103"/>
        <v>9</v>
      </c>
      <c r="E3728" s="4" t="s">
        <v>38</v>
      </c>
      <c r="F3728" s="9">
        <v>18202</v>
      </c>
    </row>
    <row r="3729" spans="1:6" x14ac:dyDescent="0.25">
      <c r="A3729" s="8" t="s">
        <v>8</v>
      </c>
      <c r="B3729" s="10">
        <v>40064</v>
      </c>
      <c r="C3729" s="5">
        <f t="shared" si="102"/>
        <v>2009</v>
      </c>
      <c r="D3729" s="5">
        <f t="shared" si="103"/>
        <v>9</v>
      </c>
      <c r="E3729" s="4" t="s">
        <v>4</v>
      </c>
      <c r="F3729" s="9">
        <v>0</v>
      </c>
    </row>
    <row r="3730" spans="1:6" x14ac:dyDescent="0.25">
      <c r="A3730" s="8" t="s">
        <v>8</v>
      </c>
      <c r="B3730" s="10">
        <v>40064</v>
      </c>
      <c r="C3730" s="5">
        <f t="shared" si="102"/>
        <v>2009</v>
      </c>
      <c r="D3730" s="5">
        <f t="shared" si="103"/>
        <v>9</v>
      </c>
      <c r="E3730" s="4" t="s">
        <v>37</v>
      </c>
      <c r="F3730" s="9">
        <v>327</v>
      </c>
    </row>
    <row r="3731" spans="1:6" x14ac:dyDescent="0.25">
      <c r="A3731" s="8" t="s">
        <v>10</v>
      </c>
      <c r="B3731" s="10">
        <v>40065</v>
      </c>
      <c r="C3731" s="5">
        <f t="shared" si="102"/>
        <v>2009</v>
      </c>
      <c r="D3731" s="5">
        <f t="shared" si="103"/>
        <v>9</v>
      </c>
      <c r="E3731" s="4" t="s">
        <v>38</v>
      </c>
      <c r="F3731" s="9">
        <f>9100*2</f>
        <v>18200</v>
      </c>
    </row>
    <row r="3732" spans="1:6" x14ac:dyDescent="0.25">
      <c r="A3732" s="8" t="s">
        <v>10</v>
      </c>
      <c r="B3732" s="10">
        <v>40065</v>
      </c>
      <c r="C3732" s="5">
        <f t="shared" si="102"/>
        <v>2009</v>
      </c>
      <c r="D3732" s="5">
        <f t="shared" si="103"/>
        <v>9</v>
      </c>
      <c r="E3732" s="4" t="s">
        <v>4</v>
      </c>
      <c r="F3732" s="9">
        <v>0</v>
      </c>
    </row>
    <row r="3733" spans="1:6" x14ac:dyDescent="0.25">
      <c r="A3733" s="8" t="s">
        <v>10</v>
      </c>
      <c r="B3733" s="10">
        <v>40065</v>
      </c>
      <c r="C3733" s="5">
        <f t="shared" si="102"/>
        <v>2009</v>
      </c>
      <c r="D3733" s="5">
        <f t="shared" si="103"/>
        <v>9</v>
      </c>
      <c r="E3733" s="4" t="s">
        <v>37</v>
      </c>
      <c r="F3733" s="9">
        <v>17400</v>
      </c>
    </row>
    <row r="3734" spans="1:6" x14ac:dyDescent="0.25">
      <c r="A3734" s="8" t="s">
        <v>8</v>
      </c>
      <c r="B3734" s="10">
        <v>40074</v>
      </c>
      <c r="C3734" s="5">
        <f t="shared" si="102"/>
        <v>2009</v>
      </c>
      <c r="D3734" s="5">
        <f t="shared" si="103"/>
        <v>9</v>
      </c>
      <c r="E3734" s="4" t="s">
        <v>38</v>
      </c>
      <c r="F3734" s="9">
        <v>26820</v>
      </c>
    </row>
    <row r="3735" spans="1:6" x14ac:dyDescent="0.25">
      <c r="A3735" s="8" t="s">
        <v>8</v>
      </c>
      <c r="B3735" s="10">
        <v>40074</v>
      </c>
      <c r="C3735" s="5">
        <f t="shared" si="102"/>
        <v>2009</v>
      </c>
      <c r="D3735" s="5">
        <f t="shared" si="103"/>
        <v>9</v>
      </c>
      <c r="E3735" s="4" t="s">
        <v>4</v>
      </c>
      <c r="F3735" s="9">
        <v>0</v>
      </c>
    </row>
    <row r="3736" spans="1:6" x14ac:dyDescent="0.25">
      <c r="A3736" s="8" t="s">
        <v>8</v>
      </c>
      <c r="B3736" s="10">
        <v>40074</v>
      </c>
      <c r="C3736" s="5">
        <f t="shared" si="102"/>
        <v>2009</v>
      </c>
      <c r="D3736" s="5">
        <f t="shared" si="103"/>
        <v>9</v>
      </c>
      <c r="E3736" s="4" t="s">
        <v>37</v>
      </c>
      <c r="F3736" s="9">
        <v>1050</v>
      </c>
    </row>
    <row r="3737" spans="1:6" x14ac:dyDescent="0.25">
      <c r="A3737" s="8" t="s">
        <v>8</v>
      </c>
      <c r="B3737" s="10">
        <v>40075</v>
      </c>
      <c r="C3737" s="5">
        <f t="shared" si="102"/>
        <v>2009</v>
      </c>
      <c r="D3737" s="5">
        <f t="shared" si="103"/>
        <v>9</v>
      </c>
      <c r="E3737" s="4" t="s">
        <v>38</v>
      </c>
      <c r="F3737" s="9">
        <v>4120</v>
      </c>
    </row>
    <row r="3738" spans="1:6" x14ac:dyDescent="0.25">
      <c r="A3738" s="8" t="s">
        <v>8</v>
      </c>
      <c r="B3738" s="10">
        <v>40075</v>
      </c>
      <c r="C3738" s="5">
        <f t="shared" si="102"/>
        <v>2009</v>
      </c>
      <c r="D3738" s="5">
        <f t="shared" si="103"/>
        <v>9</v>
      </c>
      <c r="E3738" s="4" t="s">
        <v>4</v>
      </c>
      <c r="F3738" s="9">
        <v>0</v>
      </c>
    </row>
    <row r="3739" spans="1:6" x14ac:dyDescent="0.25">
      <c r="A3739" s="8" t="s">
        <v>8</v>
      </c>
      <c r="B3739" s="10">
        <v>40075</v>
      </c>
      <c r="C3739" s="5">
        <f t="shared" si="102"/>
        <v>2009</v>
      </c>
      <c r="D3739" s="5">
        <f t="shared" si="103"/>
        <v>9</v>
      </c>
      <c r="E3739" s="4" t="s">
        <v>37</v>
      </c>
      <c r="F3739" s="9">
        <v>2000</v>
      </c>
    </row>
    <row r="3740" spans="1:6" x14ac:dyDescent="0.25">
      <c r="A3740" s="8" t="s">
        <v>10</v>
      </c>
      <c r="B3740" s="10">
        <v>40077</v>
      </c>
      <c r="C3740" s="5">
        <f t="shared" si="102"/>
        <v>2009</v>
      </c>
      <c r="D3740" s="5">
        <f t="shared" si="103"/>
        <v>9</v>
      </c>
      <c r="E3740" s="4" t="s">
        <v>38</v>
      </c>
      <c r="F3740" s="9">
        <v>1500</v>
      </c>
    </row>
    <row r="3741" spans="1:6" x14ac:dyDescent="0.25">
      <c r="A3741" s="8" t="s">
        <v>10</v>
      </c>
      <c r="B3741" s="10">
        <v>40077</v>
      </c>
      <c r="C3741" s="5">
        <f t="shared" si="102"/>
        <v>2009</v>
      </c>
      <c r="D3741" s="5">
        <f t="shared" si="103"/>
        <v>9</v>
      </c>
      <c r="E3741" s="4" t="s">
        <v>4</v>
      </c>
      <c r="F3741" s="9">
        <v>0</v>
      </c>
    </row>
    <row r="3742" spans="1:6" x14ac:dyDescent="0.25">
      <c r="A3742" s="8" t="s">
        <v>10</v>
      </c>
      <c r="B3742" s="10">
        <v>40077</v>
      </c>
      <c r="C3742" s="5">
        <f t="shared" si="102"/>
        <v>2009</v>
      </c>
      <c r="D3742" s="5">
        <f t="shared" si="103"/>
        <v>9</v>
      </c>
      <c r="E3742" s="4" t="s">
        <v>37</v>
      </c>
      <c r="F3742" s="9">
        <v>5800</v>
      </c>
    </row>
    <row r="3743" spans="1:6" x14ac:dyDescent="0.25">
      <c r="A3743" s="8" t="s">
        <v>28</v>
      </c>
      <c r="B3743" s="10">
        <v>40078</v>
      </c>
      <c r="C3743" s="5">
        <f t="shared" si="102"/>
        <v>2009</v>
      </c>
      <c r="D3743" s="5">
        <f t="shared" si="103"/>
        <v>9</v>
      </c>
      <c r="E3743" s="4" t="s">
        <v>38</v>
      </c>
      <c r="F3743" s="9">
        <f>875*2</f>
        <v>1750</v>
      </c>
    </row>
    <row r="3744" spans="1:6" x14ac:dyDescent="0.25">
      <c r="A3744" s="8" t="s">
        <v>28</v>
      </c>
      <c r="B3744" s="10">
        <v>40078</v>
      </c>
      <c r="C3744" s="5">
        <f t="shared" si="102"/>
        <v>2009</v>
      </c>
      <c r="D3744" s="5">
        <f t="shared" si="103"/>
        <v>9</v>
      </c>
      <c r="E3744" s="4" t="s">
        <v>4</v>
      </c>
      <c r="F3744" s="9">
        <v>0</v>
      </c>
    </row>
    <row r="3745" spans="1:6" x14ac:dyDescent="0.25">
      <c r="A3745" s="8" t="s">
        <v>28</v>
      </c>
      <c r="B3745" s="10">
        <v>40078</v>
      </c>
      <c r="C3745" s="5">
        <f t="shared" si="102"/>
        <v>2009</v>
      </c>
      <c r="D3745" s="5">
        <f t="shared" si="103"/>
        <v>9</v>
      </c>
      <c r="E3745" s="4" t="s">
        <v>37</v>
      </c>
      <c r="F3745" s="9">
        <f>7125*2</f>
        <v>14250</v>
      </c>
    </row>
    <row r="3746" spans="1:6" x14ac:dyDescent="0.25">
      <c r="A3746" s="8" t="s">
        <v>30</v>
      </c>
      <c r="B3746" s="10">
        <v>40090</v>
      </c>
      <c r="C3746" s="5">
        <f t="shared" si="102"/>
        <v>2009</v>
      </c>
      <c r="D3746" s="5">
        <f t="shared" si="103"/>
        <v>10</v>
      </c>
      <c r="E3746" s="4" t="s">
        <v>38</v>
      </c>
      <c r="F3746" s="9">
        <v>3785</v>
      </c>
    </row>
    <row r="3747" spans="1:6" x14ac:dyDescent="0.25">
      <c r="A3747" s="8" t="s">
        <v>30</v>
      </c>
      <c r="B3747" s="10">
        <v>40090</v>
      </c>
      <c r="C3747" s="5">
        <f t="shared" si="102"/>
        <v>2009</v>
      </c>
      <c r="D3747" s="5">
        <f t="shared" si="103"/>
        <v>10</v>
      </c>
      <c r="E3747" s="4" t="s">
        <v>4</v>
      </c>
      <c r="F3747" s="9">
        <v>0</v>
      </c>
    </row>
    <row r="3748" spans="1:6" x14ac:dyDescent="0.25">
      <c r="A3748" s="8" t="s">
        <v>30</v>
      </c>
      <c r="B3748" s="10">
        <v>40090</v>
      </c>
      <c r="C3748" s="5">
        <f t="shared" si="102"/>
        <v>2009</v>
      </c>
      <c r="D3748" s="5">
        <f t="shared" si="103"/>
        <v>10</v>
      </c>
      <c r="E3748" s="4" t="s">
        <v>37</v>
      </c>
      <c r="F3748" s="9">
        <v>1200</v>
      </c>
    </row>
    <row r="3749" spans="1:6" x14ac:dyDescent="0.25">
      <c r="A3749" s="8" t="s">
        <v>8</v>
      </c>
      <c r="B3749" s="10">
        <v>40091</v>
      </c>
      <c r="C3749" s="5">
        <f t="shared" si="102"/>
        <v>2009</v>
      </c>
      <c r="D3749" s="5">
        <f t="shared" si="103"/>
        <v>10</v>
      </c>
      <c r="E3749" s="4" t="s">
        <v>38</v>
      </c>
      <c r="F3749" s="9">
        <v>850</v>
      </c>
    </row>
    <row r="3750" spans="1:6" x14ac:dyDescent="0.25">
      <c r="A3750" s="8" t="s">
        <v>8</v>
      </c>
      <c r="B3750" s="10">
        <v>40091</v>
      </c>
      <c r="C3750" s="5">
        <f t="shared" si="102"/>
        <v>2009</v>
      </c>
      <c r="D3750" s="5">
        <f t="shared" si="103"/>
        <v>10</v>
      </c>
      <c r="E3750" s="4" t="s">
        <v>4</v>
      </c>
      <c r="F3750" s="9">
        <v>0</v>
      </c>
    </row>
    <row r="3751" spans="1:6" x14ac:dyDescent="0.25">
      <c r="A3751" s="8" t="s">
        <v>8</v>
      </c>
      <c r="B3751" s="10">
        <v>40091</v>
      </c>
      <c r="C3751" s="5">
        <f t="shared" si="102"/>
        <v>2009</v>
      </c>
      <c r="D3751" s="5">
        <f t="shared" si="103"/>
        <v>10</v>
      </c>
      <c r="E3751" s="4" t="s">
        <v>37</v>
      </c>
      <c r="F3751" s="9">
        <v>525</v>
      </c>
    </row>
    <row r="3752" spans="1:6" x14ac:dyDescent="0.25">
      <c r="A3752" s="8" t="s">
        <v>7</v>
      </c>
      <c r="B3752" s="10">
        <v>40092</v>
      </c>
      <c r="C3752" s="5">
        <f t="shared" si="102"/>
        <v>2009</v>
      </c>
      <c r="D3752" s="5">
        <f t="shared" si="103"/>
        <v>10</v>
      </c>
      <c r="E3752" s="4" t="s">
        <v>38</v>
      </c>
      <c r="F3752" s="9">
        <v>180</v>
      </c>
    </row>
    <row r="3753" spans="1:6" x14ac:dyDescent="0.25">
      <c r="A3753" s="8" t="s">
        <v>8</v>
      </c>
      <c r="B3753" s="10">
        <v>40092</v>
      </c>
      <c r="C3753" s="5">
        <f t="shared" si="102"/>
        <v>2009</v>
      </c>
      <c r="D3753" s="5">
        <f t="shared" si="103"/>
        <v>10</v>
      </c>
      <c r="E3753" s="4" t="s">
        <v>38</v>
      </c>
      <c r="F3753" s="9">
        <v>12240</v>
      </c>
    </row>
    <row r="3754" spans="1:6" x14ac:dyDescent="0.25">
      <c r="A3754" s="8" t="s">
        <v>7</v>
      </c>
      <c r="B3754" s="10">
        <v>40092</v>
      </c>
      <c r="C3754" s="5">
        <f t="shared" si="102"/>
        <v>2009</v>
      </c>
      <c r="D3754" s="5">
        <f t="shared" si="103"/>
        <v>10</v>
      </c>
      <c r="E3754" s="4" t="s">
        <v>4</v>
      </c>
      <c r="F3754" s="9">
        <v>0</v>
      </c>
    </row>
    <row r="3755" spans="1:6" x14ac:dyDescent="0.25">
      <c r="A3755" s="8" t="s">
        <v>8</v>
      </c>
      <c r="B3755" s="10">
        <v>40092</v>
      </c>
      <c r="C3755" s="5">
        <f t="shared" si="102"/>
        <v>2009</v>
      </c>
      <c r="D3755" s="5">
        <f t="shared" si="103"/>
        <v>10</v>
      </c>
      <c r="E3755" s="4" t="s">
        <v>4</v>
      </c>
      <c r="F3755" s="9">
        <v>0</v>
      </c>
    </row>
    <row r="3756" spans="1:6" x14ac:dyDescent="0.25">
      <c r="A3756" s="8" t="s">
        <v>7</v>
      </c>
      <c r="B3756" s="10">
        <v>40092</v>
      </c>
      <c r="C3756" s="5">
        <f t="shared" si="102"/>
        <v>2009</v>
      </c>
      <c r="D3756" s="5">
        <f t="shared" si="103"/>
        <v>10</v>
      </c>
      <c r="E3756" s="4" t="s">
        <v>37</v>
      </c>
      <c r="F3756" s="9">
        <v>31840</v>
      </c>
    </row>
    <row r="3757" spans="1:6" x14ac:dyDescent="0.25">
      <c r="A3757" s="8" t="s">
        <v>8</v>
      </c>
      <c r="B3757" s="10">
        <v>40092</v>
      </c>
      <c r="C3757" s="5">
        <f t="shared" si="102"/>
        <v>2009</v>
      </c>
      <c r="D3757" s="5">
        <f t="shared" si="103"/>
        <v>10</v>
      </c>
      <c r="E3757" s="4" t="s">
        <v>37</v>
      </c>
      <c r="F3757" s="9">
        <v>85</v>
      </c>
    </row>
    <row r="3758" spans="1:6" x14ac:dyDescent="0.25">
      <c r="A3758" s="8" t="s">
        <v>16</v>
      </c>
      <c r="B3758" s="10">
        <v>40112</v>
      </c>
      <c r="C3758" s="5">
        <f t="shared" si="102"/>
        <v>2009</v>
      </c>
      <c r="D3758" s="5">
        <f t="shared" si="103"/>
        <v>10</v>
      </c>
      <c r="E3758" s="4" t="s">
        <v>38</v>
      </c>
      <c r="F3758" s="9">
        <v>8611</v>
      </c>
    </row>
    <row r="3759" spans="1:6" x14ac:dyDescent="0.25">
      <c r="A3759" s="8" t="s">
        <v>16</v>
      </c>
      <c r="B3759" s="10">
        <v>40112</v>
      </c>
      <c r="C3759" s="5">
        <f t="shared" si="102"/>
        <v>2009</v>
      </c>
      <c r="D3759" s="5">
        <f t="shared" si="103"/>
        <v>10</v>
      </c>
      <c r="E3759" s="4" t="s">
        <v>4</v>
      </c>
      <c r="F3759" s="9">
        <v>0</v>
      </c>
    </row>
    <row r="3760" spans="1:6" x14ac:dyDescent="0.25">
      <c r="A3760" s="8" t="s">
        <v>16</v>
      </c>
      <c r="B3760" s="10">
        <v>40112</v>
      </c>
      <c r="C3760" s="5">
        <f t="shared" si="102"/>
        <v>2009</v>
      </c>
      <c r="D3760" s="5">
        <f t="shared" si="103"/>
        <v>10</v>
      </c>
      <c r="E3760" s="4" t="s">
        <v>37</v>
      </c>
      <c r="F3760" s="9">
        <v>11345</v>
      </c>
    </row>
    <row r="3761" spans="1:6" x14ac:dyDescent="0.25">
      <c r="A3761" s="8" t="s">
        <v>16</v>
      </c>
      <c r="B3761" s="10">
        <v>40113</v>
      </c>
      <c r="C3761" s="5">
        <f t="shared" si="102"/>
        <v>2009</v>
      </c>
      <c r="D3761" s="5">
        <f t="shared" si="103"/>
        <v>10</v>
      </c>
      <c r="E3761" s="4" t="s">
        <v>38</v>
      </c>
      <c r="F3761" s="9">
        <v>13839</v>
      </c>
    </row>
    <row r="3762" spans="1:6" x14ac:dyDescent="0.25">
      <c r="A3762" s="8" t="s">
        <v>16</v>
      </c>
      <c r="B3762" s="10">
        <v>40113</v>
      </c>
      <c r="C3762" s="5">
        <f t="shared" si="102"/>
        <v>2009</v>
      </c>
      <c r="D3762" s="5">
        <f t="shared" si="103"/>
        <v>10</v>
      </c>
      <c r="E3762" s="4" t="s">
        <v>4</v>
      </c>
      <c r="F3762" s="9">
        <v>0</v>
      </c>
    </row>
    <row r="3763" spans="1:6" x14ac:dyDescent="0.25">
      <c r="A3763" s="8" t="s">
        <v>16</v>
      </c>
      <c r="B3763" s="10">
        <v>40113</v>
      </c>
      <c r="C3763" s="5">
        <f t="shared" si="102"/>
        <v>2009</v>
      </c>
      <c r="D3763" s="5">
        <f t="shared" si="103"/>
        <v>10</v>
      </c>
      <c r="E3763" s="4" t="s">
        <v>37</v>
      </c>
      <c r="F3763" s="9">
        <v>8775</v>
      </c>
    </row>
    <row r="3764" spans="1:6" x14ac:dyDescent="0.25">
      <c r="A3764" s="8" t="s">
        <v>28</v>
      </c>
      <c r="B3764" s="10">
        <v>40134</v>
      </c>
      <c r="C3764" s="5">
        <f t="shared" si="102"/>
        <v>2009</v>
      </c>
      <c r="D3764" s="5">
        <f t="shared" si="103"/>
        <v>11</v>
      </c>
      <c r="E3764" s="4" t="s">
        <v>38</v>
      </c>
      <c r="F3764" s="9">
        <f>1250+1250</f>
        <v>2500</v>
      </c>
    </row>
    <row r="3765" spans="1:6" x14ac:dyDescent="0.25">
      <c r="A3765" s="8" t="s">
        <v>28</v>
      </c>
      <c r="B3765" s="10">
        <v>40134</v>
      </c>
      <c r="C3765" s="5">
        <f t="shared" si="102"/>
        <v>2009</v>
      </c>
      <c r="D3765" s="5">
        <f t="shared" si="103"/>
        <v>11</v>
      </c>
      <c r="E3765" s="4" t="s">
        <v>4</v>
      </c>
      <c r="F3765" s="9">
        <v>0</v>
      </c>
    </row>
    <row r="3766" spans="1:6" x14ac:dyDescent="0.25">
      <c r="A3766" s="8" t="s">
        <v>28</v>
      </c>
      <c r="B3766" s="10">
        <v>40134</v>
      </c>
      <c r="C3766" s="5">
        <f t="shared" si="102"/>
        <v>2009</v>
      </c>
      <c r="D3766" s="5">
        <f t="shared" si="103"/>
        <v>11</v>
      </c>
      <c r="E3766" s="4" t="s">
        <v>37</v>
      </c>
      <c r="F3766" s="9">
        <v>50</v>
      </c>
    </row>
    <row r="3767" spans="1:6" x14ac:dyDescent="0.25">
      <c r="A3767" s="8" t="s">
        <v>28</v>
      </c>
      <c r="B3767" s="10">
        <v>40135</v>
      </c>
      <c r="C3767" s="5">
        <f t="shared" si="102"/>
        <v>2009</v>
      </c>
      <c r="D3767" s="5">
        <f t="shared" si="103"/>
        <v>11</v>
      </c>
      <c r="E3767" s="4" t="s">
        <v>38</v>
      </c>
      <c r="F3767" s="9">
        <f>1575+1575</f>
        <v>3150</v>
      </c>
    </row>
    <row r="3768" spans="1:6" x14ac:dyDescent="0.25">
      <c r="A3768" s="8" t="s">
        <v>28</v>
      </c>
      <c r="B3768" s="10">
        <v>40135</v>
      </c>
      <c r="C3768" s="5">
        <f t="shared" si="102"/>
        <v>2009</v>
      </c>
      <c r="D3768" s="5">
        <f t="shared" si="103"/>
        <v>11</v>
      </c>
      <c r="E3768" s="4" t="s">
        <v>4</v>
      </c>
      <c r="F3768" s="9">
        <v>0</v>
      </c>
    </row>
    <row r="3769" spans="1:6" x14ac:dyDescent="0.25">
      <c r="A3769" s="8" t="s">
        <v>28</v>
      </c>
      <c r="B3769" s="10">
        <v>40135</v>
      </c>
      <c r="C3769" s="5">
        <f t="shared" si="102"/>
        <v>2009</v>
      </c>
      <c r="D3769" s="5">
        <f t="shared" si="103"/>
        <v>11</v>
      </c>
      <c r="E3769" s="4" t="s">
        <v>37</v>
      </c>
      <c r="F3769" s="9">
        <v>0</v>
      </c>
    </row>
    <row r="3770" spans="1:6" x14ac:dyDescent="0.25">
      <c r="A3770" s="8" t="s">
        <v>14</v>
      </c>
      <c r="B3770" s="10">
        <v>40247</v>
      </c>
      <c r="C3770" s="5">
        <f t="shared" si="102"/>
        <v>2010</v>
      </c>
      <c r="D3770" s="5">
        <f t="shared" si="103"/>
        <v>3</v>
      </c>
      <c r="E3770" s="4" t="s">
        <v>38</v>
      </c>
      <c r="F3770" s="9">
        <v>105779</v>
      </c>
    </row>
    <row r="3771" spans="1:6" x14ac:dyDescent="0.25">
      <c r="A3771" s="8" t="s">
        <v>14</v>
      </c>
      <c r="B3771" s="10">
        <v>40247</v>
      </c>
      <c r="C3771" s="5">
        <f t="shared" si="102"/>
        <v>2010</v>
      </c>
      <c r="D3771" s="5">
        <f t="shared" si="103"/>
        <v>3</v>
      </c>
      <c r="E3771" s="4" t="s">
        <v>4</v>
      </c>
      <c r="F3771" s="9">
        <v>100</v>
      </c>
    </row>
    <row r="3772" spans="1:6" x14ac:dyDescent="0.25">
      <c r="A3772" s="8" t="s">
        <v>14</v>
      </c>
      <c r="B3772" s="10">
        <v>40247</v>
      </c>
      <c r="C3772" s="5">
        <f t="shared" si="102"/>
        <v>2010</v>
      </c>
      <c r="D3772" s="5">
        <f t="shared" si="103"/>
        <v>3</v>
      </c>
      <c r="E3772" s="4" t="s">
        <v>37</v>
      </c>
      <c r="F3772" s="9">
        <v>73030</v>
      </c>
    </row>
    <row r="3773" spans="1:6" x14ac:dyDescent="0.25">
      <c r="A3773" s="8" t="s">
        <v>20</v>
      </c>
      <c r="B3773" s="10">
        <v>40288</v>
      </c>
      <c r="C3773" s="5">
        <f t="shared" si="102"/>
        <v>2010</v>
      </c>
      <c r="D3773" s="5">
        <f t="shared" si="103"/>
        <v>4</v>
      </c>
      <c r="E3773" s="4" t="s">
        <v>38</v>
      </c>
      <c r="F3773" s="9">
        <v>19700</v>
      </c>
    </row>
    <row r="3774" spans="1:6" x14ac:dyDescent="0.25">
      <c r="A3774" s="8" t="s">
        <v>20</v>
      </c>
      <c r="B3774" s="10">
        <v>40288</v>
      </c>
      <c r="C3774" s="5">
        <f t="shared" si="102"/>
        <v>2010</v>
      </c>
      <c r="D3774" s="5">
        <f t="shared" si="103"/>
        <v>4</v>
      </c>
      <c r="E3774" s="4" t="s">
        <v>4</v>
      </c>
      <c r="F3774" s="9">
        <v>9500</v>
      </c>
    </row>
    <row r="3775" spans="1:6" x14ac:dyDescent="0.25">
      <c r="A3775" s="8" t="s">
        <v>20</v>
      </c>
      <c r="B3775" s="10">
        <v>40288</v>
      </c>
      <c r="C3775" s="5">
        <f t="shared" si="102"/>
        <v>2010</v>
      </c>
      <c r="D3775" s="5">
        <f t="shared" si="103"/>
        <v>4</v>
      </c>
      <c r="E3775" s="4" t="s">
        <v>37</v>
      </c>
      <c r="F3775" s="9">
        <v>4100</v>
      </c>
    </row>
    <row r="3776" spans="1:6" x14ac:dyDescent="0.25">
      <c r="A3776" s="8" t="s">
        <v>14</v>
      </c>
      <c r="B3776" s="10">
        <v>40289</v>
      </c>
      <c r="C3776" s="5">
        <f t="shared" ref="C3776:C3839" si="104">YEAR(B3776)</f>
        <v>2010</v>
      </c>
      <c r="D3776" s="5">
        <f t="shared" ref="D3776:D3839" si="105">MONTH(B3776)</f>
        <v>4</v>
      </c>
      <c r="E3776" s="4" t="s">
        <v>38</v>
      </c>
      <c r="F3776" s="9">
        <v>22300</v>
      </c>
    </row>
    <row r="3777" spans="1:6" x14ac:dyDescent="0.25">
      <c r="A3777" s="8" t="s">
        <v>14</v>
      </c>
      <c r="B3777" s="10">
        <v>40289</v>
      </c>
      <c r="C3777" s="5">
        <f t="shared" si="104"/>
        <v>2010</v>
      </c>
      <c r="D3777" s="5">
        <f t="shared" si="105"/>
        <v>4</v>
      </c>
      <c r="E3777" s="4" t="s">
        <v>4</v>
      </c>
      <c r="F3777" s="9">
        <v>150</v>
      </c>
    </row>
    <row r="3778" spans="1:6" x14ac:dyDescent="0.25">
      <c r="A3778" s="8" t="s">
        <v>14</v>
      </c>
      <c r="B3778" s="10">
        <v>40289</v>
      </c>
      <c r="C3778" s="5">
        <f t="shared" si="104"/>
        <v>2010</v>
      </c>
      <c r="D3778" s="5">
        <f t="shared" si="105"/>
        <v>4</v>
      </c>
      <c r="E3778" s="4" t="s">
        <v>37</v>
      </c>
      <c r="F3778" s="9">
        <v>24453</v>
      </c>
    </row>
    <row r="3779" spans="1:6" x14ac:dyDescent="0.25">
      <c r="A3779" t="s">
        <v>13</v>
      </c>
      <c r="B3779" s="10">
        <v>40291</v>
      </c>
      <c r="C3779" s="5">
        <f t="shared" si="104"/>
        <v>2010</v>
      </c>
      <c r="D3779" s="5">
        <f t="shared" si="105"/>
        <v>4</v>
      </c>
      <c r="E3779" s="4" t="s">
        <v>38</v>
      </c>
      <c r="F3779" s="9">
        <v>3200</v>
      </c>
    </row>
    <row r="3780" spans="1:6" x14ac:dyDescent="0.25">
      <c r="A3780" t="s">
        <v>13</v>
      </c>
      <c r="B3780" s="10">
        <v>40291</v>
      </c>
      <c r="C3780" s="5">
        <f t="shared" si="104"/>
        <v>2010</v>
      </c>
      <c r="D3780" s="5">
        <f t="shared" si="105"/>
        <v>4</v>
      </c>
      <c r="E3780" s="4" t="s">
        <v>4</v>
      </c>
      <c r="F3780" s="9">
        <v>250</v>
      </c>
    </row>
    <row r="3781" spans="1:6" x14ac:dyDescent="0.25">
      <c r="A3781" t="s">
        <v>13</v>
      </c>
      <c r="B3781" s="10">
        <v>40291</v>
      </c>
      <c r="C3781" s="5">
        <f t="shared" si="104"/>
        <v>2010</v>
      </c>
      <c r="D3781" s="5">
        <f t="shared" si="105"/>
        <v>4</v>
      </c>
      <c r="E3781" s="4" t="s">
        <v>37</v>
      </c>
      <c r="F3781" s="9">
        <v>20400</v>
      </c>
    </row>
    <row r="3782" spans="1:6" x14ac:dyDescent="0.25">
      <c r="A3782" s="8" t="s">
        <v>20</v>
      </c>
      <c r="B3782" s="10">
        <v>40295</v>
      </c>
      <c r="C3782" s="5">
        <f t="shared" si="104"/>
        <v>2010</v>
      </c>
      <c r="D3782" s="5">
        <f t="shared" si="105"/>
        <v>4</v>
      </c>
      <c r="E3782" s="4" t="s">
        <v>38</v>
      </c>
      <c r="F3782" s="9">
        <v>200</v>
      </c>
    </row>
    <row r="3783" spans="1:6" x14ac:dyDescent="0.25">
      <c r="A3783" s="8" t="s">
        <v>20</v>
      </c>
      <c r="B3783" s="10">
        <v>40295</v>
      </c>
      <c r="C3783" s="5">
        <f t="shared" si="104"/>
        <v>2010</v>
      </c>
      <c r="D3783" s="5">
        <f t="shared" si="105"/>
        <v>4</v>
      </c>
      <c r="E3783" s="4" t="s">
        <v>4</v>
      </c>
      <c r="F3783" s="9">
        <v>9800</v>
      </c>
    </row>
    <row r="3784" spans="1:6" x14ac:dyDescent="0.25">
      <c r="A3784" s="8" t="s">
        <v>20</v>
      </c>
      <c r="B3784" s="10">
        <v>40295</v>
      </c>
      <c r="C3784" s="5">
        <f t="shared" si="104"/>
        <v>2010</v>
      </c>
      <c r="D3784" s="5">
        <f t="shared" si="105"/>
        <v>4</v>
      </c>
      <c r="E3784" s="4" t="s">
        <v>37</v>
      </c>
      <c r="F3784" s="9">
        <v>700</v>
      </c>
    </row>
    <row r="3785" spans="1:6" x14ac:dyDescent="0.25">
      <c r="A3785" s="8" t="s">
        <v>14</v>
      </c>
      <c r="B3785" s="10">
        <v>40296</v>
      </c>
      <c r="C3785" s="5">
        <f t="shared" si="104"/>
        <v>2010</v>
      </c>
      <c r="D3785" s="5">
        <f t="shared" si="105"/>
        <v>4</v>
      </c>
      <c r="E3785" s="4" t="s">
        <v>38</v>
      </c>
      <c r="F3785" s="9">
        <v>4400</v>
      </c>
    </row>
    <row r="3786" spans="1:6" x14ac:dyDescent="0.25">
      <c r="A3786" s="8" t="s">
        <v>14</v>
      </c>
      <c r="B3786" s="10">
        <v>40296</v>
      </c>
      <c r="C3786" s="5">
        <f t="shared" si="104"/>
        <v>2010</v>
      </c>
      <c r="D3786" s="5">
        <f t="shared" si="105"/>
        <v>4</v>
      </c>
      <c r="E3786" s="4" t="s">
        <v>4</v>
      </c>
      <c r="F3786" s="9">
        <v>100</v>
      </c>
    </row>
    <row r="3787" spans="1:6" x14ac:dyDescent="0.25">
      <c r="A3787" s="8" t="s">
        <v>14</v>
      </c>
      <c r="B3787" s="10">
        <v>40296</v>
      </c>
      <c r="C3787" s="5">
        <f t="shared" si="104"/>
        <v>2010</v>
      </c>
      <c r="D3787" s="5">
        <f t="shared" si="105"/>
        <v>4</v>
      </c>
      <c r="E3787" s="4" t="s">
        <v>37</v>
      </c>
      <c r="F3787" s="9">
        <v>17494</v>
      </c>
    </row>
    <row r="3788" spans="1:6" x14ac:dyDescent="0.25">
      <c r="A3788" s="8" t="s">
        <v>14</v>
      </c>
      <c r="B3788" s="10">
        <v>40297</v>
      </c>
      <c r="C3788" s="5">
        <f t="shared" si="104"/>
        <v>2010</v>
      </c>
      <c r="D3788" s="5">
        <f t="shared" si="105"/>
        <v>4</v>
      </c>
      <c r="E3788" s="4" t="s">
        <v>38</v>
      </c>
      <c r="F3788" s="9">
        <v>3500</v>
      </c>
    </row>
    <row r="3789" spans="1:6" x14ac:dyDescent="0.25">
      <c r="A3789" s="8" t="s">
        <v>14</v>
      </c>
      <c r="B3789" s="10">
        <v>40297</v>
      </c>
      <c r="C3789" s="5">
        <f t="shared" si="104"/>
        <v>2010</v>
      </c>
      <c r="D3789" s="5">
        <f t="shared" si="105"/>
        <v>4</v>
      </c>
      <c r="E3789" s="4" t="s">
        <v>4</v>
      </c>
      <c r="F3789" s="9">
        <v>0</v>
      </c>
    </row>
    <row r="3790" spans="1:6" x14ac:dyDescent="0.25">
      <c r="A3790" s="8" t="s">
        <v>14</v>
      </c>
      <c r="B3790" s="10">
        <v>40297</v>
      </c>
      <c r="C3790" s="5">
        <f t="shared" si="104"/>
        <v>2010</v>
      </c>
      <c r="D3790" s="5">
        <f t="shared" si="105"/>
        <v>4</v>
      </c>
      <c r="E3790" s="4" t="s">
        <v>37</v>
      </c>
      <c r="F3790" s="9">
        <v>44070</v>
      </c>
    </row>
    <row r="3791" spans="1:6" x14ac:dyDescent="0.25">
      <c r="A3791" s="8" t="s">
        <v>33</v>
      </c>
      <c r="B3791" s="10">
        <v>40301</v>
      </c>
      <c r="C3791" s="5">
        <f t="shared" si="104"/>
        <v>2010</v>
      </c>
      <c r="D3791" s="5">
        <f t="shared" si="105"/>
        <v>5</v>
      </c>
      <c r="E3791" s="4" t="s">
        <v>38</v>
      </c>
      <c r="F3791" s="9">
        <v>300</v>
      </c>
    </row>
    <row r="3792" spans="1:6" x14ac:dyDescent="0.25">
      <c r="A3792" s="8" t="s">
        <v>33</v>
      </c>
      <c r="B3792" s="10">
        <v>40301</v>
      </c>
      <c r="C3792" s="5">
        <f t="shared" si="104"/>
        <v>2010</v>
      </c>
      <c r="D3792" s="5">
        <f t="shared" si="105"/>
        <v>5</v>
      </c>
      <c r="E3792" s="4" t="s">
        <v>4</v>
      </c>
      <c r="F3792" s="9">
        <v>0</v>
      </c>
    </row>
    <row r="3793" spans="1:6" x14ac:dyDescent="0.25">
      <c r="A3793" s="8" t="s">
        <v>33</v>
      </c>
      <c r="B3793" s="10">
        <v>40301</v>
      </c>
      <c r="C3793" s="5">
        <f t="shared" si="104"/>
        <v>2010</v>
      </c>
      <c r="D3793" s="5">
        <f t="shared" si="105"/>
        <v>5</v>
      </c>
      <c r="E3793" s="4" t="s">
        <v>37</v>
      </c>
      <c r="F3793" s="9">
        <v>8250</v>
      </c>
    </row>
    <row r="3794" spans="1:6" x14ac:dyDescent="0.25">
      <c r="A3794" s="8" t="s">
        <v>20</v>
      </c>
      <c r="B3794" s="10">
        <v>40302</v>
      </c>
      <c r="C3794" s="5">
        <f t="shared" si="104"/>
        <v>2010</v>
      </c>
      <c r="D3794" s="5">
        <f t="shared" si="105"/>
        <v>5</v>
      </c>
      <c r="E3794" s="4" t="s">
        <v>38</v>
      </c>
      <c r="F3794" s="9">
        <v>10800</v>
      </c>
    </row>
    <row r="3795" spans="1:6" x14ac:dyDescent="0.25">
      <c r="A3795" s="8" t="s">
        <v>20</v>
      </c>
      <c r="B3795" s="10">
        <v>40302</v>
      </c>
      <c r="C3795" s="5">
        <f t="shared" si="104"/>
        <v>2010</v>
      </c>
      <c r="D3795" s="5">
        <f t="shared" si="105"/>
        <v>5</v>
      </c>
      <c r="E3795" s="4" t="s">
        <v>4</v>
      </c>
      <c r="F3795" s="9">
        <v>8500</v>
      </c>
    </row>
    <row r="3796" spans="1:6" x14ac:dyDescent="0.25">
      <c r="A3796" s="8" t="s">
        <v>20</v>
      </c>
      <c r="B3796" s="10">
        <v>40302</v>
      </c>
      <c r="C3796" s="5">
        <f t="shared" si="104"/>
        <v>2010</v>
      </c>
      <c r="D3796" s="5">
        <f t="shared" si="105"/>
        <v>5</v>
      </c>
      <c r="E3796" s="4" t="s">
        <v>37</v>
      </c>
      <c r="F3796" s="9">
        <v>2300</v>
      </c>
    </row>
    <row r="3797" spans="1:6" x14ac:dyDescent="0.25">
      <c r="A3797" s="8" t="s">
        <v>17</v>
      </c>
      <c r="B3797" s="10">
        <v>40304</v>
      </c>
      <c r="C3797" s="5">
        <f t="shared" si="104"/>
        <v>2010</v>
      </c>
      <c r="D3797" s="5">
        <f t="shared" si="105"/>
        <v>5</v>
      </c>
      <c r="E3797" s="4" t="s">
        <v>38</v>
      </c>
      <c r="F3797" s="9">
        <v>17850</v>
      </c>
    </row>
    <row r="3798" spans="1:6" x14ac:dyDescent="0.25">
      <c r="A3798" s="8" t="s">
        <v>17</v>
      </c>
      <c r="B3798" s="10">
        <v>40304</v>
      </c>
      <c r="C3798" s="5">
        <f t="shared" si="104"/>
        <v>2010</v>
      </c>
      <c r="D3798" s="5">
        <f t="shared" si="105"/>
        <v>5</v>
      </c>
      <c r="E3798" s="4" t="s">
        <v>4</v>
      </c>
      <c r="F3798" s="9">
        <v>100</v>
      </c>
    </row>
    <row r="3799" spans="1:6" x14ac:dyDescent="0.25">
      <c r="A3799" s="8" t="s">
        <v>17</v>
      </c>
      <c r="B3799" s="10">
        <v>40304</v>
      </c>
      <c r="C3799" s="5">
        <f t="shared" si="104"/>
        <v>2010</v>
      </c>
      <c r="D3799" s="5">
        <f t="shared" si="105"/>
        <v>5</v>
      </c>
      <c r="E3799" s="4" t="s">
        <v>37</v>
      </c>
      <c r="F3799" s="9">
        <v>19949</v>
      </c>
    </row>
    <row r="3800" spans="1:6" x14ac:dyDescent="0.25">
      <c r="A3800" s="8" t="s">
        <v>17</v>
      </c>
      <c r="B3800" s="10">
        <v>40308</v>
      </c>
      <c r="C3800" s="5">
        <f t="shared" si="104"/>
        <v>2010</v>
      </c>
      <c r="D3800" s="5">
        <f t="shared" si="105"/>
        <v>5</v>
      </c>
      <c r="E3800" s="4" t="s">
        <v>38</v>
      </c>
      <c r="F3800" s="9">
        <v>1000</v>
      </c>
    </row>
    <row r="3801" spans="1:6" x14ac:dyDescent="0.25">
      <c r="A3801" s="8" t="s">
        <v>17</v>
      </c>
      <c r="B3801" s="10">
        <v>40308</v>
      </c>
      <c r="C3801" s="5">
        <f t="shared" si="104"/>
        <v>2010</v>
      </c>
      <c r="D3801" s="5">
        <f t="shared" si="105"/>
        <v>5</v>
      </c>
      <c r="E3801" s="4" t="s">
        <v>4</v>
      </c>
      <c r="F3801" s="9">
        <v>0</v>
      </c>
    </row>
    <row r="3802" spans="1:6" x14ac:dyDescent="0.25">
      <c r="A3802" s="8" t="s">
        <v>17</v>
      </c>
      <c r="B3802" s="10">
        <v>40308</v>
      </c>
      <c r="C3802" s="5">
        <f t="shared" si="104"/>
        <v>2010</v>
      </c>
      <c r="D3802" s="5">
        <f t="shared" si="105"/>
        <v>5</v>
      </c>
      <c r="E3802" s="4" t="s">
        <v>37</v>
      </c>
      <c r="F3802" s="9">
        <v>550</v>
      </c>
    </row>
    <row r="3803" spans="1:6" x14ac:dyDescent="0.25">
      <c r="A3803" s="8" t="s">
        <v>17</v>
      </c>
      <c r="B3803" s="10">
        <v>40309</v>
      </c>
      <c r="C3803" s="5">
        <f t="shared" si="104"/>
        <v>2010</v>
      </c>
      <c r="D3803" s="5">
        <f t="shared" si="105"/>
        <v>5</v>
      </c>
      <c r="E3803" s="4" t="s">
        <v>38</v>
      </c>
      <c r="F3803" s="9">
        <v>2100</v>
      </c>
    </row>
    <row r="3804" spans="1:6" x14ac:dyDescent="0.25">
      <c r="A3804" s="8" t="s">
        <v>17</v>
      </c>
      <c r="B3804" s="10">
        <v>40309</v>
      </c>
      <c r="C3804" s="5">
        <f t="shared" si="104"/>
        <v>2010</v>
      </c>
      <c r="D3804" s="5">
        <f t="shared" si="105"/>
        <v>5</v>
      </c>
      <c r="E3804" s="4" t="s">
        <v>4</v>
      </c>
      <c r="F3804" s="9">
        <v>0</v>
      </c>
    </row>
    <row r="3805" spans="1:6" x14ac:dyDescent="0.25">
      <c r="A3805" s="8" t="s">
        <v>17</v>
      </c>
      <c r="B3805" s="10">
        <v>40309</v>
      </c>
      <c r="C3805" s="5">
        <f t="shared" si="104"/>
        <v>2010</v>
      </c>
      <c r="D3805" s="5">
        <f t="shared" si="105"/>
        <v>5</v>
      </c>
      <c r="E3805" s="4" t="s">
        <v>37</v>
      </c>
      <c r="F3805" s="9">
        <v>8950</v>
      </c>
    </row>
    <row r="3806" spans="1:6" x14ac:dyDescent="0.25">
      <c r="A3806" s="8" t="s">
        <v>27</v>
      </c>
      <c r="B3806" s="10">
        <v>40311</v>
      </c>
      <c r="C3806" s="5">
        <f t="shared" si="104"/>
        <v>2010</v>
      </c>
      <c r="D3806" s="5">
        <f t="shared" si="105"/>
        <v>5</v>
      </c>
      <c r="E3806" s="4" t="s">
        <v>38</v>
      </c>
      <c r="F3806" s="9">
        <v>4450</v>
      </c>
    </row>
    <row r="3807" spans="1:6" x14ac:dyDescent="0.25">
      <c r="A3807" s="8" t="s">
        <v>27</v>
      </c>
      <c r="B3807" s="10">
        <v>40311</v>
      </c>
      <c r="C3807" s="5">
        <f t="shared" si="104"/>
        <v>2010</v>
      </c>
      <c r="D3807" s="5">
        <f t="shared" si="105"/>
        <v>5</v>
      </c>
      <c r="E3807" s="4" t="s">
        <v>4</v>
      </c>
      <c r="F3807" s="9">
        <v>700</v>
      </c>
    </row>
    <row r="3808" spans="1:6" x14ac:dyDescent="0.25">
      <c r="A3808" s="8" t="s">
        <v>27</v>
      </c>
      <c r="B3808" s="10">
        <v>40311</v>
      </c>
      <c r="C3808" s="5">
        <f t="shared" si="104"/>
        <v>2010</v>
      </c>
      <c r="D3808" s="5">
        <f t="shared" si="105"/>
        <v>5</v>
      </c>
      <c r="E3808" s="4" t="s">
        <v>37</v>
      </c>
      <c r="F3808" s="9">
        <v>28000</v>
      </c>
    </row>
    <row r="3809" spans="1:6" x14ac:dyDescent="0.25">
      <c r="A3809" s="8" t="s">
        <v>19</v>
      </c>
      <c r="B3809" s="10">
        <v>40315</v>
      </c>
      <c r="C3809" s="5">
        <f t="shared" si="104"/>
        <v>2010</v>
      </c>
      <c r="D3809" s="5">
        <f t="shared" si="105"/>
        <v>5</v>
      </c>
      <c r="E3809" s="4" t="s">
        <v>38</v>
      </c>
      <c r="F3809" s="9">
        <v>37000</v>
      </c>
    </row>
    <row r="3810" spans="1:6" x14ac:dyDescent="0.25">
      <c r="A3810" s="8" t="s">
        <v>19</v>
      </c>
      <c r="B3810" s="10">
        <v>40315</v>
      </c>
      <c r="C3810" s="5">
        <f t="shared" si="104"/>
        <v>2010</v>
      </c>
      <c r="D3810" s="5">
        <f t="shared" si="105"/>
        <v>5</v>
      </c>
      <c r="E3810" s="4" t="s">
        <v>4</v>
      </c>
      <c r="F3810" s="9">
        <v>38700</v>
      </c>
    </row>
    <row r="3811" spans="1:6" x14ac:dyDescent="0.25">
      <c r="A3811" s="8" t="s">
        <v>19</v>
      </c>
      <c r="B3811" s="10">
        <v>40315</v>
      </c>
      <c r="C3811" s="5">
        <f t="shared" si="104"/>
        <v>2010</v>
      </c>
      <c r="D3811" s="5">
        <f t="shared" si="105"/>
        <v>5</v>
      </c>
      <c r="E3811" s="4" t="s">
        <v>37</v>
      </c>
      <c r="F3811" s="9">
        <v>4200</v>
      </c>
    </row>
    <row r="3812" spans="1:6" x14ac:dyDescent="0.25">
      <c r="A3812" s="8" t="s">
        <v>20</v>
      </c>
      <c r="B3812" s="10">
        <v>40317</v>
      </c>
      <c r="C3812" s="5">
        <f t="shared" si="104"/>
        <v>2010</v>
      </c>
      <c r="D3812" s="5">
        <f t="shared" si="105"/>
        <v>5</v>
      </c>
      <c r="E3812" s="4" t="s">
        <v>38</v>
      </c>
      <c r="F3812" s="9">
        <v>10400</v>
      </c>
    </row>
    <row r="3813" spans="1:6" x14ac:dyDescent="0.25">
      <c r="A3813" s="8" t="s">
        <v>20</v>
      </c>
      <c r="B3813" s="10">
        <v>40317</v>
      </c>
      <c r="C3813" s="5">
        <f t="shared" si="104"/>
        <v>2010</v>
      </c>
      <c r="D3813" s="5">
        <f t="shared" si="105"/>
        <v>5</v>
      </c>
      <c r="E3813" s="4" t="s">
        <v>4</v>
      </c>
      <c r="F3813" s="9">
        <v>9700</v>
      </c>
    </row>
    <row r="3814" spans="1:6" x14ac:dyDescent="0.25">
      <c r="A3814" s="8" t="s">
        <v>20</v>
      </c>
      <c r="B3814" s="10">
        <v>40317</v>
      </c>
      <c r="C3814" s="5">
        <f t="shared" si="104"/>
        <v>2010</v>
      </c>
      <c r="D3814" s="5">
        <f t="shared" si="105"/>
        <v>5</v>
      </c>
      <c r="E3814" s="4" t="s">
        <v>37</v>
      </c>
      <c r="F3814" s="9">
        <v>300</v>
      </c>
    </row>
    <row r="3815" spans="1:6" x14ac:dyDescent="0.25">
      <c r="A3815" s="8" t="s">
        <v>27</v>
      </c>
      <c r="B3815" s="10">
        <v>40322</v>
      </c>
      <c r="C3815" s="5">
        <f t="shared" si="104"/>
        <v>2010</v>
      </c>
      <c r="D3815" s="5">
        <f t="shared" si="105"/>
        <v>5</v>
      </c>
      <c r="E3815" s="4" t="s">
        <v>38</v>
      </c>
      <c r="F3815" s="9">
        <v>2600</v>
      </c>
    </row>
    <row r="3816" spans="1:6" x14ac:dyDescent="0.25">
      <c r="A3816" s="8" t="s">
        <v>27</v>
      </c>
      <c r="B3816" s="10">
        <v>40322</v>
      </c>
      <c r="C3816" s="5">
        <f t="shared" si="104"/>
        <v>2010</v>
      </c>
      <c r="D3816" s="5">
        <f t="shared" si="105"/>
        <v>5</v>
      </c>
      <c r="E3816" s="4" t="s">
        <v>4</v>
      </c>
      <c r="F3816" s="9">
        <v>700</v>
      </c>
    </row>
    <row r="3817" spans="1:6" x14ac:dyDescent="0.25">
      <c r="A3817" s="8" t="s">
        <v>27</v>
      </c>
      <c r="B3817" s="10">
        <v>40322</v>
      </c>
      <c r="C3817" s="5">
        <f t="shared" si="104"/>
        <v>2010</v>
      </c>
      <c r="D3817" s="5">
        <f t="shared" si="105"/>
        <v>5</v>
      </c>
      <c r="E3817" s="4" t="s">
        <v>37</v>
      </c>
      <c r="F3817" s="9">
        <v>4100</v>
      </c>
    </row>
    <row r="3818" spans="1:6" x14ac:dyDescent="0.25">
      <c r="A3818" s="8" t="s">
        <v>14</v>
      </c>
      <c r="B3818" s="10">
        <v>40323</v>
      </c>
      <c r="C3818" s="5">
        <f t="shared" si="104"/>
        <v>2010</v>
      </c>
      <c r="D3818" s="5">
        <f t="shared" si="105"/>
        <v>5</v>
      </c>
      <c r="E3818" s="4" t="s">
        <v>38</v>
      </c>
      <c r="F3818" s="9">
        <v>10200</v>
      </c>
    </row>
    <row r="3819" spans="1:6" x14ac:dyDescent="0.25">
      <c r="A3819" s="8" t="s">
        <v>14</v>
      </c>
      <c r="B3819" s="10">
        <v>40323</v>
      </c>
      <c r="C3819" s="5">
        <f t="shared" si="104"/>
        <v>2010</v>
      </c>
      <c r="D3819" s="5">
        <f t="shared" si="105"/>
        <v>5</v>
      </c>
      <c r="E3819" s="4" t="s">
        <v>4</v>
      </c>
      <c r="F3819" s="9">
        <v>50</v>
      </c>
    </row>
    <row r="3820" spans="1:6" x14ac:dyDescent="0.25">
      <c r="A3820" s="8" t="s">
        <v>14</v>
      </c>
      <c r="B3820" s="10">
        <v>40323</v>
      </c>
      <c r="C3820" s="5">
        <f t="shared" si="104"/>
        <v>2010</v>
      </c>
      <c r="D3820" s="5">
        <f t="shared" si="105"/>
        <v>5</v>
      </c>
      <c r="E3820" s="4" t="s">
        <v>37</v>
      </c>
      <c r="F3820" s="9">
        <v>38339</v>
      </c>
    </row>
    <row r="3821" spans="1:6" x14ac:dyDescent="0.25">
      <c r="A3821" s="8" t="s">
        <v>34</v>
      </c>
      <c r="B3821" s="10">
        <v>40441</v>
      </c>
      <c r="C3821" s="5">
        <f t="shared" si="104"/>
        <v>2010</v>
      </c>
      <c r="D3821" s="5">
        <f t="shared" si="105"/>
        <v>9</v>
      </c>
      <c r="E3821" s="4" t="s">
        <v>38</v>
      </c>
      <c r="F3821" s="9">
        <v>450</v>
      </c>
    </row>
    <row r="3822" spans="1:6" x14ac:dyDescent="0.25">
      <c r="A3822" s="8" t="s">
        <v>34</v>
      </c>
      <c r="B3822" s="10">
        <v>40441</v>
      </c>
      <c r="C3822" s="5">
        <f t="shared" si="104"/>
        <v>2010</v>
      </c>
      <c r="D3822" s="5">
        <f t="shared" si="105"/>
        <v>9</v>
      </c>
      <c r="E3822" s="4" t="s">
        <v>4</v>
      </c>
      <c r="F3822" s="9">
        <v>0</v>
      </c>
    </row>
    <row r="3823" spans="1:6" x14ac:dyDescent="0.25">
      <c r="A3823" s="8" t="s">
        <v>34</v>
      </c>
      <c r="B3823" s="10">
        <v>40441</v>
      </c>
      <c r="C3823" s="5">
        <f t="shared" si="104"/>
        <v>2010</v>
      </c>
      <c r="D3823" s="5">
        <f t="shared" si="105"/>
        <v>9</v>
      </c>
      <c r="E3823" s="4" t="s">
        <v>37</v>
      </c>
      <c r="F3823" s="9">
        <v>2175</v>
      </c>
    </row>
    <row r="3824" spans="1:6" x14ac:dyDescent="0.25">
      <c r="A3824" s="8" t="s">
        <v>16</v>
      </c>
      <c r="B3824" s="10">
        <v>40442</v>
      </c>
      <c r="C3824" s="5">
        <f t="shared" si="104"/>
        <v>2010</v>
      </c>
      <c r="D3824" s="5">
        <f t="shared" si="105"/>
        <v>9</v>
      </c>
      <c r="E3824" s="4" t="s">
        <v>38</v>
      </c>
      <c r="F3824" s="9">
        <v>5150</v>
      </c>
    </row>
    <row r="3825" spans="1:6" x14ac:dyDescent="0.25">
      <c r="A3825" s="8" t="s">
        <v>7</v>
      </c>
      <c r="B3825" s="10">
        <v>40442</v>
      </c>
      <c r="C3825" s="5">
        <f t="shared" si="104"/>
        <v>2010</v>
      </c>
      <c r="D3825" s="5">
        <f t="shared" si="105"/>
        <v>9</v>
      </c>
      <c r="E3825" s="4" t="s">
        <v>38</v>
      </c>
      <c r="F3825" s="9">
        <v>15200</v>
      </c>
    </row>
    <row r="3826" spans="1:6" x14ac:dyDescent="0.25">
      <c r="A3826" s="8" t="s">
        <v>16</v>
      </c>
      <c r="B3826" s="10">
        <v>40442</v>
      </c>
      <c r="C3826" s="5">
        <f t="shared" si="104"/>
        <v>2010</v>
      </c>
      <c r="D3826" s="5">
        <f t="shared" si="105"/>
        <v>9</v>
      </c>
      <c r="E3826" s="4" t="s">
        <v>4</v>
      </c>
      <c r="F3826" s="9">
        <v>0</v>
      </c>
    </row>
    <row r="3827" spans="1:6" x14ac:dyDescent="0.25">
      <c r="A3827" s="8" t="s">
        <v>7</v>
      </c>
      <c r="B3827" s="10">
        <v>40442</v>
      </c>
      <c r="C3827" s="5">
        <f t="shared" si="104"/>
        <v>2010</v>
      </c>
      <c r="D3827" s="5">
        <f t="shared" si="105"/>
        <v>9</v>
      </c>
      <c r="E3827" s="4" t="s">
        <v>4</v>
      </c>
      <c r="F3827" s="9">
        <v>0</v>
      </c>
    </row>
    <row r="3828" spans="1:6" x14ac:dyDescent="0.25">
      <c r="A3828" s="8" t="s">
        <v>16</v>
      </c>
      <c r="B3828" s="10">
        <v>40442</v>
      </c>
      <c r="C3828" s="5">
        <f t="shared" si="104"/>
        <v>2010</v>
      </c>
      <c r="D3828" s="5">
        <f t="shared" si="105"/>
        <v>9</v>
      </c>
      <c r="E3828" s="4" t="s">
        <v>37</v>
      </c>
      <c r="F3828" s="9">
        <v>785</v>
      </c>
    </row>
    <row r="3829" spans="1:6" x14ac:dyDescent="0.25">
      <c r="A3829" s="8" t="s">
        <v>7</v>
      </c>
      <c r="B3829" s="10">
        <v>40442</v>
      </c>
      <c r="C3829" s="5">
        <f t="shared" si="104"/>
        <v>2010</v>
      </c>
      <c r="D3829" s="5">
        <f t="shared" si="105"/>
        <v>9</v>
      </c>
      <c r="E3829" s="4" t="s">
        <v>37</v>
      </c>
      <c r="F3829" s="9">
        <v>3175</v>
      </c>
    </row>
    <row r="3830" spans="1:6" x14ac:dyDescent="0.25">
      <c r="A3830" t="s">
        <v>11</v>
      </c>
      <c r="B3830" s="10">
        <v>40449</v>
      </c>
      <c r="C3830" s="5">
        <f t="shared" si="104"/>
        <v>2010</v>
      </c>
      <c r="D3830" s="5">
        <f t="shared" si="105"/>
        <v>9</v>
      </c>
      <c r="E3830" s="4" t="s">
        <v>38</v>
      </c>
      <c r="F3830" s="9">
        <v>31800</v>
      </c>
    </row>
    <row r="3831" spans="1:6" x14ac:dyDescent="0.25">
      <c r="A3831" t="s">
        <v>11</v>
      </c>
      <c r="B3831" s="10">
        <v>40449</v>
      </c>
      <c r="C3831" s="5">
        <f t="shared" si="104"/>
        <v>2010</v>
      </c>
      <c r="D3831" s="5">
        <f t="shared" si="105"/>
        <v>9</v>
      </c>
      <c r="E3831" s="4" t="s">
        <v>4</v>
      </c>
      <c r="F3831" s="9">
        <v>0</v>
      </c>
    </row>
    <row r="3832" spans="1:6" x14ac:dyDescent="0.25">
      <c r="A3832" t="s">
        <v>11</v>
      </c>
      <c r="B3832" s="10">
        <v>40449</v>
      </c>
      <c r="C3832" s="5">
        <f t="shared" si="104"/>
        <v>2010</v>
      </c>
      <c r="D3832" s="5">
        <f t="shared" si="105"/>
        <v>9</v>
      </c>
      <c r="E3832" s="4" t="s">
        <v>37</v>
      </c>
      <c r="F3832" s="9">
        <v>27500</v>
      </c>
    </row>
    <row r="3833" spans="1:6" x14ac:dyDescent="0.25">
      <c r="A3833" s="8" t="s">
        <v>32</v>
      </c>
      <c r="B3833" s="10">
        <v>40452</v>
      </c>
      <c r="C3833" s="5">
        <f t="shared" si="104"/>
        <v>2010</v>
      </c>
      <c r="D3833" s="5">
        <f t="shared" si="105"/>
        <v>10</v>
      </c>
      <c r="E3833" s="4" t="s">
        <v>38</v>
      </c>
      <c r="F3833" s="9">
        <v>12250</v>
      </c>
    </row>
    <row r="3834" spans="1:6" x14ac:dyDescent="0.25">
      <c r="A3834" s="8" t="s">
        <v>32</v>
      </c>
      <c r="B3834" s="10">
        <v>40452</v>
      </c>
      <c r="C3834" s="5">
        <f t="shared" si="104"/>
        <v>2010</v>
      </c>
      <c r="D3834" s="5">
        <f t="shared" si="105"/>
        <v>10</v>
      </c>
      <c r="E3834" s="4" t="s">
        <v>4</v>
      </c>
      <c r="F3834" s="9">
        <v>0</v>
      </c>
    </row>
    <row r="3835" spans="1:6" x14ac:dyDescent="0.25">
      <c r="A3835" s="8" t="s">
        <v>32</v>
      </c>
      <c r="B3835" s="10">
        <v>40452</v>
      </c>
      <c r="C3835" s="5">
        <f t="shared" si="104"/>
        <v>2010</v>
      </c>
      <c r="D3835" s="5">
        <f t="shared" si="105"/>
        <v>10</v>
      </c>
      <c r="E3835" s="4" t="s">
        <v>37</v>
      </c>
      <c r="F3835" s="9">
        <v>1525</v>
      </c>
    </row>
    <row r="3836" spans="1:6" x14ac:dyDescent="0.25">
      <c r="A3836" s="8" t="s">
        <v>15</v>
      </c>
      <c r="B3836" s="10">
        <v>40453</v>
      </c>
      <c r="C3836" s="5">
        <f t="shared" si="104"/>
        <v>2010</v>
      </c>
      <c r="D3836" s="5">
        <f t="shared" si="105"/>
        <v>10</v>
      </c>
      <c r="E3836" s="4" t="s">
        <v>38</v>
      </c>
      <c r="F3836" s="9">
        <v>4100</v>
      </c>
    </row>
    <row r="3837" spans="1:6" x14ac:dyDescent="0.25">
      <c r="A3837" s="8" t="s">
        <v>15</v>
      </c>
      <c r="B3837" s="10">
        <v>40453</v>
      </c>
      <c r="C3837" s="5">
        <f t="shared" si="104"/>
        <v>2010</v>
      </c>
      <c r="D3837" s="5">
        <f t="shared" si="105"/>
        <v>10</v>
      </c>
      <c r="E3837" s="4" t="s">
        <v>4</v>
      </c>
      <c r="F3837" s="9">
        <v>0</v>
      </c>
    </row>
    <row r="3838" spans="1:6" x14ac:dyDescent="0.25">
      <c r="A3838" s="8" t="s">
        <v>15</v>
      </c>
      <c r="B3838" s="10">
        <v>40453</v>
      </c>
      <c r="C3838" s="5">
        <f t="shared" si="104"/>
        <v>2010</v>
      </c>
      <c r="D3838" s="5">
        <f t="shared" si="105"/>
        <v>10</v>
      </c>
      <c r="E3838" s="4" t="s">
        <v>37</v>
      </c>
      <c r="F3838" s="9">
        <v>415</v>
      </c>
    </row>
    <row r="3839" spans="1:6" x14ac:dyDescent="0.25">
      <c r="A3839" s="8" t="s">
        <v>28</v>
      </c>
      <c r="B3839" s="10">
        <v>40456</v>
      </c>
      <c r="C3839" s="5">
        <f t="shared" si="104"/>
        <v>2010</v>
      </c>
      <c r="D3839" s="5">
        <f t="shared" si="105"/>
        <v>10</v>
      </c>
      <c r="E3839" s="4" t="s">
        <v>38</v>
      </c>
      <c r="F3839" s="9">
        <v>16950</v>
      </c>
    </row>
    <row r="3840" spans="1:6" x14ac:dyDescent="0.25">
      <c r="A3840" s="8" t="s">
        <v>28</v>
      </c>
      <c r="B3840" s="10">
        <v>40456</v>
      </c>
      <c r="C3840" s="5">
        <f t="shared" ref="C3840:C3903" si="106">YEAR(B3840)</f>
        <v>2010</v>
      </c>
      <c r="D3840" s="5">
        <f t="shared" ref="D3840:D3903" si="107">MONTH(B3840)</f>
        <v>10</v>
      </c>
      <c r="E3840" s="4" t="s">
        <v>4</v>
      </c>
      <c r="F3840" s="9">
        <v>0</v>
      </c>
    </row>
    <row r="3841" spans="1:6" x14ac:dyDescent="0.25">
      <c r="A3841" s="8" t="s">
        <v>28</v>
      </c>
      <c r="B3841" s="10">
        <v>40456</v>
      </c>
      <c r="C3841" s="5">
        <f t="shared" si="106"/>
        <v>2010</v>
      </c>
      <c r="D3841" s="5">
        <f t="shared" si="107"/>
        <v>10</v>
      </c>
      <c r="E3841" s="4" t="s">
        <v>37</v>
      </c>
      <c r="F3841" s="9">
        <v>58500</v>
      </c>
    </row>
    <row r="3842" spans="1:6" x14ac:dyDescent="0.25">
      <c r="A3842" s="8" t="s">
        <v>30</v>
      </c>
      <c r="B3842" s="10">
        <v>40459</v>
      </c>
      <c r="C3842" s="5">
        <f t="shared" si="106"/>
        <v>2010</v>
      </c>
      <c r="D3842" s="5">
        <f t="shared" si="107"/>
        <v>10</v>
      </c>
      <c r="E3842" s="4" t="s">
        <v>38</v>
      </c>
      <c r="F3842" s="9">
        <v>9300</v>
      </c>
    </row>
    <row r="3843" spans="1:6" x14ac:dyDescent="0.25">
      <c r="A3843" s="8" t="s">
        <v>30</v>
      </c>
      <c r="B3843" s="10">
        <v>40459</v>
      </c>
      <c r="C3843" s="5">
        <f t="shared" si="106"/>
        <v>2010</v>
      </c>
      <c r="D3843" s="5">
        <f t="shared" si="107"/>
        <v>10</v>
      </c>
      <c r="E3843" s="4" t="s">
        <v>4</v>
      </c>
      <c r="F3843" s="9">
        <v>0</v>
      </c>
    </row>
    <row r="3844" spans="1:6" x14ac:dyDescent="0.25">
      <c r="A3844" s="8" t="s">
        <v>30</v>
      </c>
      <c r="B3844" s="10">
        <v>40459</v>
      </c>
      <c r="C3844" s="5">
        <f t="shared" si="106"/>
        <v>2010</v>
      </c>
      <c r="D3844" s="5">
        <f t="shared" si="107"/>
        <v>10</v>
      </c>
      <c r="E3844" s="4" t="s">
        <v>37</v>
      </c>
      <c r="F3844" s="9">
        <v>120</v>
      </c>
    </row>
    <row r="3845" spans="1:6" x14ac:dyDescent="0.25">
      <c r="A3845" s="8" t="s">
        <v>16</v>
      </c>
      <c r="B3845" s="10">
        <v>40460</v>
      </c>
      <c r="C3845" s="5">
        <f t="shared" si="106"/>
        <v>2010</v>
      </c>
      <c r="D3845" s="5">
        <f t="shared" si="107"/>
        <v>10</v>
      </c>
      <c r="E3845" s="4" t="s">
        <v>38</v>
      </c>
      <c r="F3845" s="9">
        <v>3550</v>
      </c>
    </row>
    <row r="3846" spans="1:6" x14ac:dyDescent="0.25">
      <c r="A3846" s="8" t="s">
        <v>16</v>
      </c>
      <c r="B3846" s="10">
        <v>40460</v>
      </c>
      <c r="C3846" s="5">
        <f t="shared" si="106"/>
        <v>2010</v>
      </c>
      <c r="D3846" s="5">
        <f t="shared" si="107"/>
        <v>10</v>
      </c>
      <c r="E3846" s="4" t="s">
        <v>4</v>
      </c>
      <c r="F3846" s="9">
        <v>0</v>
      </c>
    </row>
    <row r="3847" spans="1:6" x14ac:dyDescent="0.25">
      <c r="A3847" s="8" t="s">
        <v>16</v>
      </c>
      <c r="B3847" s="10">
        <v>40460</v>
      </c>
      <c r="C3847" s="5">
        <f t="shared" si="106"/>
        <v>2010</v>
      </c>
      <c r="D3847" s="5">
        <f t="shared" si="107"/>
        <v>10</v>
      </c>
      <c r="E3847" s="4" t="s">
        <v>37</v>
      </c>
      <c r="F3847" s="9">
        <v>300</v>
      </c>
    </row>
    <row r="3848" spans="1:6" x14ac:dyDescent="0.25">
      <c r="A3848" s="8" t="s">
        <v>14</v>
      </c>
      <c r="B3848" s="10">
        <v>40462</v>
      </c>
      <c r="C3848" s="5">
        <f t="shared" si="106"/>
        <v>2010</v>
      </c>
      <c r="D3848" s="5">
        <f t="shared" si="107"/>
        <v>10</v>
      </c>
      <c r="E3848" s="4" t="s">
        <v>38</v>
      </c>
      <c r="F3848" s="9">
        <v>29400</v>
      </c>
    </row>
    <row r="3849" spans="1:6" x14ac:dyDescent="0.25">
      <c r="A3849" s="8" t="s">
        <v>14</v>
      </c>
      <c r="B3849" s="10">
        <v>40462</v>
      </c>
      <c r="C3849" s="5">
        <f t="shared" si="106"/>
        <v>2010</v>
      </c>
      <c r="D3849" s="5">
        <f t="shared" si="107"/>
        <v>10</v>
      </c>
      <c r="E3849" s="4" t="s">
        <v>4</v>
      </c>
      <c r="F3849" s="9">
        <v>50</v>
      </c>
    </row>
    <row r="3850" spans="1:6" x14ac:dyDescent="0.25">
      <c r="A3850" s="8" t="s">
        <v>14</v>
      </c>
      <c r="B3850" s="10">
        <v>40462</v>
      </c>
      <c r="C3850" s="5">
        <f t="shared" si="106"/>
        <v>2010</v>
      </c>
      <c r="D3850" s="5">
        <f t="shared" si="107"/>
        <v>10</v>
      </c>
      <c r="E3850" s="4" t="s">
        <v>37</v>
      </c>
      <c r="F3850" s="9">
        <v>48700</v>
      </c>
    </row>
    <row r="3851" spans="1:6" x14ac:dyDescent="0.25">
      <c r="A3851" s="8" t="s">
        <v>10</v>
      </c>
      <c r="B3851" s="10">
        <v>40464</v>
      </c>
      <c r="C3851" s="5">
        <f t="shared" si="106"/>
        <v>2010</v>
      </c>
      <c r="D3851" s="5">
        <f t="shared" si="107"/>
        <v>10</v>
      </c>
      <c r="E3851" s="4" t="s">
        <v>38</v>
      </c>
      <c r="F3851" s="9">
        <v>1450</v>
      </c>
    </row>
    <row r="3852" spans="1:6" x14ac:dyDescent="0.25">
      <c r="A3852" s="8" t="s">
        <v>14</v>
      </c>
      <c r="B3852" s="10">
        <v>40464</v>
      </c>
      <c r="C3852" s="5">
        <f t="shared" si="106"/>
        <v>2010</v>
      </c>
      <c r="D3852" s="5">
        <f t="shared" si="107"/>
        <v>10</v>
      </c>
      <c r="E3852" s="4" t="s">
        <v>38</v>
      </c>
      <c r="F3852" s="9">
        <v>18300</v>
      </c>
    </row>
    <row r="3853" spans="1:6" x14ac:dyDescent="0.25">
      <c r="A3853" s="8" t="s">
        <v>10</v>
      </c>
      <c r="B3853" s="10">
        <v>40464</v>
      </c>
      <c r="C3853" s="5">
        <f t="shared" si="106"/>
        <v>2010</v>
      </c>
      <c r="D3853" s="5">
        <f t="shared" si="107"/>
        <v>10</v>
      </c>
      <c r="E3853" s="4" t="s">
        <v>4</v>
      </c>
      <c r="F3853" s="9">
        <v>0</v>
      </c>
    </row>
    <row r="3854" spans="1:6" x14ac:dyDescent="0.25">
      <c r="A3854" s="8" t="s">
        <v>14</v>
      </c>
      <c r="B3854" s="10">
        <v>40464</v>
      </c>
      <c r="C3854" s="5">
        <f t="shared" si="106"/>
        <v>2010</v>
      </c>
      <c r="D3854" s="5">
        <f t="shared" si="107"/>
        <v>10</v>
      </c>
      <c r="E3854" s="4" t="s">
        <v>4</v>
      </c>
      <c r="F3854" s="9">
        <v>40</v>
      </c>
    </row>
    <row r="3855" spans="1:6" x14ac:dyDescent="0.25">
      <c r="A3855" s="8" t="s">
        <v>10</v>
      </c>
      <c r="B3855" s="10">
        <v>40464</v>
      </c>
      <c r="C3855" s="5">
        <f t="shared" si="106"/>
        <v>2010</v>
      </c>
      <c r="D3855" s="5">
        <f t="shared" si="107"/>
        <v>10</v>
      </c>
      <c r="E3855" s="4" t="s">
        <v>37</v>
      </c>
      <c r="F3855" s="9">
        <v>50</v>
      </c>
    </row>
    <row r="3856" spans="1:6" x14ac:dyDescent="0.25">
      <c r="A3856" s="8" t="s">
        <v>14</v>
      </c>
      <c r="B3856" s="10">
        <v>40464</v>
      </c>
      <c r="C3856" s="5">
        <f t="shared" si="106"/>
        <v>2010</v>
      </c>
      <c r="D3856" s="5">
        <f t="shared" si="107"/>
        <v>10</v>
      </c>
      <c r="E3856" s="4" t="s">
        <v>37</v>
      </c>
      <c r="F3856" s="9">
        <v>24200</v>
      </c>
    </row>
    <row r="3857" spans="1:6" x14ac:dyDescent="0.25">
      <c r="A3857" s="8" t="s">
        <v>28</v>
      </c>
      <c r="B3857" s="10">
        <v>40465</v>
      </c>
      <c r="C3857" s="5">
        <f t="shared" si="106"/>
        <v>2010</v>
      </c>
      <c r="D3857" s="5">
        <f t="shared" si="107"/>
        <v>10</v>
      </c>
      <c r="E3857" s="4" t="s">
        <v>38</v>
      </c>
      <c r="F3857" s="9">
        <v>8400</v>
      </c>
    </row>
    <row r="3858" spans="1:6" x14ac:dyDescent="0.25">
      <c r="A3858" s="8" t="s">
        <v>14</v>
      </c>
      <c r="B3858" s="10">
        <v>40465</v>
      </c>
      <c r="C3858" s="5">
        <f t="shared" si="106"/>
        <v>2010</v>
      </c>
      <c r="D3858" s="5">
        <f t="shared" si="107"/>
        <v>10</v>
      </c>
      <c r="E3858" s="4" t="s">
        <v>38</v>
      </c>
      <c r="F3858" s="9">
        <v>9400</v>
      </c>
    </row>
    <row r="3859" spans="1:6" x14ac:dyDescent="0.25">
      <c r="A3859" s="8" t="s">
        <v>28</v>
      </c>
      <c r="B3859" s="10">
        <v>40465</v>
      </c>
      <c r="C3859" s="5">
        <f t="shared" si="106"/>
        <v>2010</v>
      </c>
      <c r="D3859" s="5">
        <f t="shared" si="107"/>
        <v>10</v>
      </c>
      <c r="E3859" s="4" t="s">
        <v>4</v>
      </c>
      <c r="F3859" s="9">
        <v>0</v>
      </c>
    </row>
    <row r="3860" spans="1:6" x14ac:dyDescent="0.25">
      <c r="A3860" s="8" t="s">
        <v>14</v>
      </c>
      <c r="B3860" s="10">
        <v>40465</v>
      </c>
      <c r="C3860" s="5">
        <f t="shared" si="106"/>
        <v>2010</v>
      </c>
      <c r="D3860" s="5">
        <f t="shared" si="107"/>
        <v>10</v>
      </c>
      <c r="E3860" s="4" t="s">
        <v>4</v>
      </c>
      <c r="F3860" s="9">
        <v>20</v>
      </c>
    </row>
    <row r="3861" spans="1:6" x14ac:dyDescent="0.25">
      <c r="A3861" s="8" t="s">
        <v>28</v>
      </c>
      <c r="B3861" s="10">
        <v>40465</v>
      </c>
      <c r="C3861" s="5">
        <f t="shared" si="106"/>
        <v>2010</v>
      </c>
      <c r="D3861" s="5">
        <f t="shared" si="107"/>
        <v>10</v>
      </c>
      <c r="E3861" s="4" t="s">
        <v>37</v>
      </c>
      <c r="F3861" s="9">
        <v>48050</v>
      </c>
    </row>
    <row r="3862" spans="1:6" x14ac:dyDescent="0.25">
      <c r="A3862" s="8" t="s">
        <v>14</v>
      </c>
      <c r="B3862" s="10">
        <v>40465</v>
      </c>
      <c r="C3862" s="5">
        <f t="shared" si="106"/>
        <v>2010</v>
      </c>
      <c r="D3862" s="5">
        <f t="shared" si="107"/>
        <v>10</v>
      </c>
      <c r="E3862" s="4" t="s">
        <v>37</v>
      </c>
      <c r="F3862" s="9">
        <v>36100</v>
      </c>
    </row>
    <row r="3863" spans="1:6" x14ac:dyDescent="0.25">
      <c r="A3863" s="8" t="s">
        <v>14</v>
      </c>
      <c r="B3863" s="10">
        <v>40469</v>
      </c>
      <c r="C3863" s="5">
        <f t="shared" si="106"/>
        <v>2010</v>
      </c>
      <c r="D3863" s="5">
        <f t="shared" si="107"/>
        <v>10</v>
      </c>
      <c r="E3863" s="4" t="s">
        <v>38</v>
      </c>
      <c r="F3863" s="9">
        <v>3600</v>
      </c>
    </row>
    <row r="3864" spans="1:6" x14ac:dyDescent="0.25">
      <c r="A3864" s="8" t="s">
        <v>14</v>
      </c>
      <c r="B3864" s="10">
        <v>40469</v>
      </c>
      <c r="C3864" s="5">
        <f t="shared" si="106"/>
        <v>2010</v>
      </c>
      <c r="D3864" s="5">
        <f t="shared" si="107"/>
        <v>10</v>
      </c>
      <c r="E3864" s="4" t="s">
        <v>4</v>
      </c>
      <c r="F3864" s="9">
        <v>60</v>
      </c>
    </row>
    <row r="3865" spans="1:6" x14ac:dyDescent="0.25">
      <c r="A3865" s="8" t="s">
        <v>14</v>
      </c>
      <c r="B3865" s="10">
        <v>40469</v>
      </c>
      <c r="C3865" s="5">
        <f t="shared" si="106"/>
        <v>2010</v>
      </c>
      <c r="D3865" s="5">
        <f t="shared" si="107"/>
        <v>10</v>
      </c>
      <c r="E3865" s="4" t="s">
        <v>37</v>
      </c>
      <c r="F3865" s="9">
        <v>14500</v>
      </c>
    </row>
    <row r="3866" spans="1:6" x14ac:dyDescent="0.25">
      <c r="A3866" s="8" t="s">
        <v>14</v>
      </c>
      <c r="B3866" s="10">
        <v>40470</v>
      </c>
      <c r="C3866" s="5">
        <f t="shared" si="106"/>
        <v>2010</v>
      </c>
      <c r="D3866" s="5">
        <f t="shared" si="107"/>
        <v>10</v>
      </c>
      <c r="E3866" s="4" t="s">
        <v>38</v>
      </c>
      <c r="F3866" s="9">
        <v>7100</v>
      </c>
    </row>
    <row r="3867" spans="1:6" x14ac:dyDescent="0.25">
      <c r="A3867" s="8" t="s">
        <v>14</v>
      </c>
      <c r="B3867" s="10">
        <v>40470</v>
      </c>
      <c r="C3867" s="5">
        <f t="shared" si="106"/>
        <v>2010</v>
      </c>
      <c r="D3867" s="5">
        <f t="shared" si="107"/>
        <v>10</v>
      </c>
      <c r="E3867" s="4" t="s">
        <v>4</v>
      </c>
      <c r="F3867" s="9">
        <v>50</v>
      </c>
    </row>
    <row r="3868" spans="1:6" x14ac:dyDescent="0.25">
      <c r="A3868" s="8" t="s">
        <v>14</v>
      </c>
      <c r="B3868" s="10">
        <v>40470</v>
      </c>
      <c r="C3868" s="5">
        <f t="shared" si="106"/>
        <v>2010</v>
      </c>
      <c r="D3868" s="5">
        <f t="shared" si="107"/>
        <v>10</v>
      </c>
      <c r="E3868" s="4" t="s">
        <v>37</v>
      </c>
      <c r="F3868" s="9">
        <v>5600</v>
      </c>
    </row>
    <row r="3869" spans="1:6" x14ac:dyDescent="0.25">
      <c r="A3869" s="13" t="s">
        <v>14</v>
      </c>
      <c r="B3869" s="10">
        <v>40548</v>
      </c>
      <c r="C3869" s="5">
        <f t="shared" si="106"/>
        <v>2011</v>
      </c>
      <c r="D3869" s="5">
        <f t="shared" si="107"/>
        <v>1</v>
      </c>
      <c r="E3869" s="4" t="s">
        <v>38</v>
      </c>
      <c r="F3869" s="9">
        <v>4300</v>
      </c>
    </row>
    <row r="3870" spans="1:6" x14ac:dyDescent="0.25">
      <c r="A3870" s="13" t="s">
        <v>14</v>
      </c>
      <c r="B3870" s="10">
        <v>40548</v>
      </c>
      <c r="C3870" s="5">
        <f t="shared" si="106"/>
        <v>2011</v>
      </c>
      <c r="D3870" s="5">
        <f t="shared" si="107"/>
        <v>1</v>
      </c>
      <c r="E3870" s="4" t="s">
        <v>4</v>
      </c>
      <c r="F3870" s="9">
        <v>50</v>
      </c>
    </row>
    <row r="3871" spans="1:6" x14ac:dyDescent="0.25">
      <c r="A3871" s="13" t="s">
        <v>14</v>
      </c>
      <c r="B3871" s="10">
        <v>40548</v>
      </c>
      <c r="C3871" s="5">
        <f t="shared" si="106"/>
        <v>2011</v>
      </c>
      <c r="D3871" s="5">
        <f t="shared" si="107"/>
        <v>1</v>
      </c>
      <c r="E3871" s="4" t="s">
        <v>37</v>
      </c>
      <c r="F3871" s="9">
        <v>3900</v>
      </c>
    </row>
    <row r="3872" spans="1:6" x14ac:dyDescent="0.25">
      <c r="A3872" s="13" t="s">
        <v>14</v>
      </c>
      <c r="B3872" s="10">
        <v>40549</v>
      </c>
      <c r="C3872" s="5">
        <f t="shared" si="106"/>
        <v>2011</v>
      </c>
      <c r="D3872" s="5">
        <f t="shared" si="107"/>
        <v>1</v>
      </c>
      <c r="E3872" s="4" t="s">
        <v>38</v>
      </c>
      <c r="F3872" s="9">
        <v>132761</v>
      </c>
    </row>
    <row r="3873" spans="1:6" x14ac:dyDescent="0.25">
      <c r="A3873" s="13" t="s">
        <v>14</v>
      </c>
      <c r="B3873" s="10">
        <v>40549</v>
      </c>
      <c r="C3873" s="5">
        <f t="shared" si="106"/>
        <v>2011</v>
      </c>
      <c r="D3873" s="5">
        <f t="shared" si="107"/>
        <v>1</v>
      </c>
      <c r="E3873" s="4" t="s">
        <v>4</v>
      </c>
      <c r="F3873" s="9">
        <v>732</v>
      </c>
    </row>
    <row r="3874" spans="1:6" x14ac:dyDescent="0.25">
      <c r="A3874" s="13" t="s">
        <v>14</v>
      </c>
      <c r="B3874" s="10">
        <v>40549</v>
      </c>
      <c r="C3874" s="5">
        <f t="shared" si="106"/>
        <v>2011</v>
      </c>
      <c r="D3874" s="5">
        <f t="shared" si="107"/>
        <v>1</v>
      </c>
      <c r="E3874" s="4" t="s">
        <v>37</v>
      </c>
      <c r="F3874" s="9">
        <v>98675</v>
      </c>
    </row>
    <row r="3875" spans="1:6" x14ac:dyDescent="0.25">
      <c r="A3875" s="13" t="s">
        <v>14</v>
      </c>
      <c r="B3875" s="10">
        <v>40555</v>
      </c>
      <c r="C3875" s="5">
        <f t="shared" si="106"/>
        <v>2011</v>
      </c>
      <c r="D3875" s="5">
        <f t="shared" si="107"/>
        <v>1</v>
      </c>
      <c r="E3875" s="4" t="s">
        <v>38</v>
      </c>
      <c r="F3875" s="9">
        <v>2200</v>
      </c>
    </row>
    <row r="3876" spans="1:6" x14ac:dyDescent="0.25">
      <c r="A3876" s="13" t="s">
        <v>14</v>
      </c>
      <c r="B3876" s="10">
        <v>40555</v>
      </c>
      <c r="C3876" s="5">
        <f t="shared" si="106"/>
        <v>2011</v>
      </c>
      <c r="D3876" s="5">
        <f t="shared" si="107"/>
        <v>1</v>
      </c>
      <c r="E3876" s="4" t="s">
        <v>4</v>
      </c>
      <c r="F3876" s="9">
        <v>40</v>
      </c>
    </row>
    <row r="3877" spans="1:6" x14ac:dyDescent="0.25">
      <c r="A3877" s="13" t="s">
        <v>14</v>
      </c>
      <c r="B3877" s="10">
        <v>40555</v>
      </c>
      <c r="C3877" s="5">
        <f t="shared" si="106"/>
        <v>2011</v>
      </c>
      <c r="D3877" s="5">
        <f t="shared" si="107"/>
        <v>1</v>
      </c>
      <c r="E3877" s="4" t="s">
        <v>37</v>
      </c>
      <c r="F3877" s="9">
        <v>2800</v>
      </c>
    </row>
    <row r="3878" spans="1:6" x14ac:dyDescent="0.25">
      <c r="A3878" s="13" t="s">
        <v>22</v>
      </c>
      <c r="B3878" s="10">
        <v>40560</v>
      </c>
      <c r="C3878" s="5">
        <f t="shared" si="106"/>
        <v>2011</v>
      </c>
      <c r="D3878" s="5">
        <f t="shared" si="107"/>
        <v>1</v>
      </c>
      <c r="E3878" s="4" t="s">
        <v>38</v>
      </c>
      <c r="F3878" s="9">
        <v>1800</v>
      </c>
    </row>
    <row r="3879" spans="1:6" x14ac:dyDescent="0.25">
      <c r="A3879" s="13" t="s">
        <v>22</v>
      </c>
      <c r="B3879" s="10">
        <v>40560</v>
      </c>
      <c r="C3879" s="5">
        <f t="shared" si="106"/>
        <v>2011</v>
      </c>
      <c r="D3879" s="5">
        <f t="shared" si="107"/>
        <v>1</v>
      </c>
      <c r="E3879" s="4" t="s">
        <v>4</v>
      </c>
      <c r="F3879" s="9">
        <v>0</v>
      </c>
    </row>
    <row r="3880" spans="1:6" x14ac:dyDescent="0.25">
      <c r="A3880" s="13" t="s">
        <v>22</v>
      </c>
      <c r="B3880" s="10">
        <v>40560</v>
      </c>
      <c r="C3880" s="5">
        <f t="shared" si="106"/>
        <v>2011</v>
      </c>
      <c r="D3880" s="5">
        <f t="shared" si="107"/>
        <v>1</v>
      </c>
      <c r="E3880" s="4" t="s">
        <v>37</v>
      </c>
      <c r="F3880" s="9">
        <v>600</v>
      </c>
    </row>
    <row r="3881" spans="1:6" x14ac:dyDescent="0.25">
      <c r="A3881" s="8" t="s">
        <v>17</v>
      </c>
      <c r="B3881" s="10">
        <v>40661</v>
      </c>
      <c r="C3881" s="5">
        <f t="shared" si="106"/>
        <v>2011</v>
      </c>
      <c r="D3881" s="5">
        <f t="shared" si="107"/>
        <v>4</v>
      </c>
      <c r="E3881" s="4" t="s">
        <v>38</v>
      </c>
      <c r="F3881" s="9">
        <v>100</v>
      </c>
    </row>
    <row r="3882" spans="1:6" x14ac:dyDescent="0.25">
      <c r="A3882" s="8" t="s">
        <v>17</v>
      </c>
      <c r="B3882" s="10">
        <v>40661</v>
      </c>
      <c r="C3882" s="5">
        <f t="shared" si="106"/>
        <v>2011</v>
      </c>
      <c r="D3882" s="5">
        <f t="shared" si="107"/>
        <v>4</v>
      </c>
      <c r="E3882" s="4" t="s">
        <v>4</v>
      </c>
      <c r="F3882" s="9">
        <v>0</v>
      </c>
    </row>
    <row r="3883" spans="1:6" x14ac:dyDescent="0.25">
      <c r="A3883" s="8" t="s">
        <v>17</v>
      </c>
      <c r="B3883" s="10">
        <v>40661</v>
      </c>
      <c r="C3883" s="5">
        <f t="shared" si="106"/>
        <v>2011</v>
      </c>
      <c r="D3883" s="5">
        <f t="shared" si="107"/>
        <v>4</v>
      </c>
      <c r="E3883" s="4" t="s">
        <v>37</v>
      </c>
      <c r="F3883" s="9">
        <v>700</v>
      </c>
    </row>
    <row r="3884" spans="1:6" x14ac:dyDescent="0.25">
      <c r="A3884" s="8" t="s">
        <v>20</v>
      </c>
      <c r="B3884" s="10">
        <v>40662</v>
      </c>
      <c r="C3884" s="5">
        <f t="shared" si="106"/>
        <v>2011</v>
      </c>
      <c r="D3884" s="5">
        <f t="shared" si="107"/>
        <v>4</v>
      </c>
      <c r="E3884" s="4" t="s">
        <v>38</v>
      </c>
      <c r="F3884" s="9">
        <v>11000</v>
      </c>
    </row>
    <row r="3885" spans="1:6" x14ac:dyDescent="0.25">
      <c r="A3885" s="8" t="s">
        <v>20</v>
      </c>
      <c r="B3885" s="10">
        <v>40662</v>
      </c>
      <c r="C3885" s="5">
        <f t="shared" si="106"/>
        <v>2011</v>
      </c>
      <c r="D3885" s="5">
        <f t="shared" si="107"/>
        <v>4</v>
      </c>
      <c r="E3885" s="4" t="s">
        <v>4</v>
      </c>
      <c r="F3885" s="9">
        <v>5200</v>
      </c>
    </row>
    <row r="3886" spans="1:6" x14ac:dyDescent="0.25">
      <c r="A3886" s="8" t="s">
        <v>20</v>
      </c>
      <c r="B3886" s="10">
        <v>40662</v>
      </c>
      <c r="C3886" s="5">
        <f t="shared" si="106"/>
        <v>2011</v>
      </c>
      <c r="D3886" s="5">
        <f t="shared" si="107"/>
        <v>4</v>
      </c>
      <c r="E3886" s="4" t="s">
        <v>37</v>
      </c>
      <c r="F3886" s="9">
        <v>11300</v>
      </c>
    </row>
    <row r="3887" spans="1:6" x14ac:dyDescent="0.25">
      <c r="A3887" s="8" t="s">
        <v>17</v>
      </c>
      <c r="B3887" s="10">
        <v>40665</v>
      </c>
      <c r="C3887" s="5">
        <f t="shared" si="106"/>
        <v>2011</v>
      </c>
      <c r="D3887" s="5">
        <f t="shared" si="107"/>
        <v>5</v>
      </c>
      <c r="E3887" s="4" t="s">
        <v>38</v>
      </c>
      <c r="F3887" s="9">
        <v>2100</v>
      </c>
    </row>
    <row r="3888" spans="1:6" x14ac:dyDescent="0.25">
      <c r="A3888" s="8" t="s">
        <v>17</v>
      </c>
      <c r="B3888" s="10">
        <v>40665</v>
      </c>
      <c r="C3888" s="5">
        <f t="shared" si="106"/>
        <v>2011</v>
      </c>
      <c r="D3888" s="5">
        <f t="shared" si="107"/>
        <v>5</v>
      </c>
      <c r="E3888" s="4" t="s">
        <v>4</v>
      </c>
      <c r="F3888" s="9">
        <v>0</v>
      </c>
    </row>
    <row r="3889" spans="1:6" x14ac:dyDescent="0.25">
      <c r="A3889" s="8" t="s">
        <v>17</v>
      </c>
      <c r="B3889" s="10">
        <v>40665</v>
      </c>
      <c r="C3889" s="5">
        <f t="shared" si="106"/>
        <v>2011</v>
      </c>
      <c r="D3889" s="5">
        <f t="shared" si="107"/>
        <v>5</v>
      </c>
      <c r="E3889" s="4" t="s">
        <v>37</v>
      </c>
      <c r="F3889" s="9">
        <v>4700</v>
      </c>
    </row>
    <row r="3890" spans="1:6" x14ac:dyDescent="0.25">
      <c r="A3890" s="8" t="s">
        <v>20</v>
      </c>
      <c r="B3890" s="10">
        <v>40668</v>
      </c>
      <c r="C3890" s="5">
        <f t="shared" si="106"/>
        <v>2011</v>
      </c>
      <c r="D3890" s="5">
        <f t="shared" si="107"/>
        <v>5</v>
      </c>
      <c r="E3890" s="4" t="s">
        <v>38</v>
      </c>
      <c r="F3890" s="9">
        <v>400</v>
      </c>
    </row>
    <row r="3891" spans="1:6" x14ac:dyDescent="0.25">
      <c r="A3891" s="8" t="s">
        <v>20</v>
      </c>
      <c r="B3891" s="10">
        <v>40668</v>
      </c>
      <c r="C3891" s="5">
        <f t="shared" si="106"/>
        <v>2011</v>
      </c>
      <c r="D3891" s="5">
        <f t="shared" si="107"/>
        <v>5</v>
      </c>
      <c r="E3891" s="4" t="s">
        <v>4</v>
      </c>
      <c r="F3891" s="9">
        <v>5300</v>
      </c>
    </row>
    <row r="3892" spans="1:6" x14ac:dyDescent="0.25">
      <c r="A3892" s="8" t="s">
        <v>20</v>
      </c>
      <c r="B3892" s="10">
        <v>40668</v>
      </c>
      <c r="C3892" s="5">
        <f t="shared" si="106"/>
        <v>2011</v>
      </c>
      <c r="D3892" s="5">
        <f t="shared" si="107"/>
        <v>5</v>
      </c>
      <c r="E3892" s="4" t="s">
        <v>37</v>
      </c>
      <c r="F3892" s="9">
        <v>800</v>
      </c>
    </row>
    <row r="3893" spans="1:6" x14ac:dyDescent="0.25">
      <c r="A3893" s="8" t="s">
        <v>27</v>
      </c>
      <c r="B3893" s="10">
        <v>40673</v>
      </c>
      <c r="C3893" s="5">
        <f t="shared" si="106"/>
        <v>2011</v>
      </c>
      <c r="D3893" s="5">
        <f t="shared" si="107"/>
        <v>5</v>
      </c>
      <c r="E3893" s="4" t="s">
        <v>38</v>
      </c>
      <c r="F3893" s="9">
        <v>3500</v>
      </c>
    </row>
    <row r="3894" spans="1:6" x14ac:dyDescent="0.25">
      <c r="A3894" s="8" t="s">
        <v>27</v>
      </c>
      <c r="B3894" s="10">
        <v>40673</v>
      </c>
      <c r="C3894" s="5">
        <f t="shared" si="106"/>
        <v>2011</v>
      </c>
      <c r="D3894" s="5">
        <f t="shared" si="107"/>
        <v>5</v>
      </c>
      <c r="E3894" s="4" t="s">
        <v>4</v>
      </c>
      <c r="F3894" s="9">
        <v>1400</v>
      </c>
    </row>
    <row r="3895" spans="1:6" x14ac:dyDescent="0.25">
      <c r="A3895" s="8" t="s">
        <v>27</v>
      </c>
      <c r="B3895" s="10">
        <v>40673</v>
      </c>
      <c r="C3895" s="5">
        <f t="shared" si="106"/>
        <v>2011</v>
      </c>
      <c r="D3895" s="5">
        <f t="shared" si="107"/>
        <v>5</v>
      </c>
      <c r="E3895" s="4" t="s">
        <v>37</v>
      </c>
      <c r="F3895" s="9">
        <v>10750</v>
      </c>
    </row>
    <row r="3896" spans="1:6" x14ac:dyDescent="0.25">
      <c r="A3896" s="8" t="s">
        <v>12</v>
      </c>
      <c r="B3896" s="10">
        <v>40674</v>
      </c>
      <c r="C3896" s="5">
        <f t="shared" si="106"/>
        <v>2011</v>
      </c>
      <c r="D3896" s="5">
        <f t="shared" si="107"/>
        <v>5</v>
      </c>
      <c r="E3896" s="4" t="s">
        <v>38</v>
      </c>
      <c r="F3896" s="9">
        <v>16800</v>
      </c>
    </row>
    <row r="3897" spans="1:6" x14ac:dyDescent="0.25">
      <c r="A3897" s="8" t="s">
        <v>19</v>
      </c>
      <c r="B3897" s="10">
        <v>40674</v>
      </c>
      <c r="C3897" s="5">
        <f t="shared" si="106"/>
        <v>2011</v>
      </c>
      <c r="D3897" s="5">
        <f t="shared" si="107"/>
        <v>5</v>
      </c>
      <c r="E3897" s="4" t="s">
        <v>38</v>
      </c>
      <c r="F3897" s="9">
        <v>4900</v>
      </c>
    </row>
    <row r="3898" spans="1:6" x14ac:dyDescent="0.25">
      <c r="A3898" s="8" t="s">
        <v>12</v>
      </c>
      <c r="B3898" s="10">
        <v>40674</v>
      </c>
      <c r="C3898" s="5">
        <f t="shared" si="106"/>
        <v>2011</v>
      </c>
      <c r="D3898" s="5">
        <f t="shared" si="107"/>
        <v>5</v>
      </c>
      <c r="E3898" s="4" t="s">
        <v>4</v>
      </c>
      <c r="F3898" s="9">
        <v>6900</v>
      </c>
    </row>
    <row r="3899" spans="1:6" x14ac:dyDescent="0.25">
      <c r="A3899" s="8" t="s">
        <v>19</v>
      </c>
      <c r="B3899" s="10">
        <v>40674</v>
      </c>
      <c r="C3899" s="5">
        <f t="shared" si="106"/>
        <v>2011</v>
      </c>
      <c r="D3899" s="5">
        <f t="shared" si="107"/>
        <v>5</v>
      </c>
      <c r="E3899" s="4" t="s">
        <v>4</v>
      </c>
      <c r="F3899" s="9">
        <v>41300</v>
      </c>
    </row>
    <row r="3900" spans="1:6" x14ac:dyDescent="0.25">
      <c r="A3900" s="8" t="s">
        <v>12</v>
      </c>
      <c r="B3900" s="10">
        <v>40674</v>
      </c>
      <c r="C3900" s="5">
        <f t="shared" si="106"/>
        <v>2011</v>
      </c>
      <c r="D3900" s="5">
        <f t="shared" si="107"/>
        <v>5</v>
      </c>
      <c r="E3900" s="4" t="s">
        <v>37</v>
      </c>
      <c r="F3900" s="9">
        <v>4550</v>
      </c>
    </row>
    <row r="3901" spans="1:6" x14ac:dyDescent="0.25">
      <c r="A3901" s="8" t="s">
        <v>19</v>
      </c>
      <c r="B3901" s="10">
        <v>40674</v>
      </c>
      <c r="C3901" s="5">
        <f t="shared" si="106"/>
        <v>2011</v>
      </c>
      <c r="D3901" s="5">
        <f t="shared" si="107"/>
        <v>5</v>
      </c>
      <c r="E3901" s="4" t="s">
        <v>37</v>
      </c>
      <c r="F3901" s="9">
        <v>6500</v>
      </c>
    </row>
    <row r="3902" spans="1:6" x14ac:dyDescent="0.25">
      <c r="A3902" s="8" t="s">
        <v>20</v>
      </c>
      <c r="B3902" s="10">
        <v>40679</v>
      </c>
      <c r="C3902" s="5">
        <f t="shared" si="106"/>
        <v>2011</v>
      </c>
      <c r="D3902" s="5">
        <f t="shared" si="107"/>
        <v>5</v>
      </c>
      <c r="E3902" s="4" t="s">
        <v>38</v>
      </c>
      <c r="F3902" s="9">
        <v>250</v>
      </c>
    </row>
    <row r="3903" spans="1:6" x14ac:dyDescent="0.25">
      <c r="A3903" s="8" t="s">
        <v>20</v>
      </c>
      <c r="B3903" s="10">
        <v>40679</v>
      </c>
      <c r="C3903" s="5">
        <f t="shared" si="106"/>
        <v>2011</v>
      </c>
      <c r="D3903" s="5">
        <f t="shared" si="107"/>
        <v>5</v>
      </c>
      <c r="E3903" s="4" t="s">
        <v>4</v>
      </c>
      <c r="F3903" s="9">
        <v>1600</v>
      </c>
    </row>
    <row r="3904" spans="1:6" x14ac:dyDescent="0.25">
      <c r="A3904" s="8" t="s">
        <v>20</v>
      </c>
      <c r="B3904" s="10">
        <v>40679</v>
      </c>
      <c r="C3904" s="5">
        <f t="shared" ref="C3904:C3967" si="108">YEAR(B3904)</f>
        <v>2011</v>
      </c>
      <c r="D3904" s="5">
        <f t="shared" ref="D3904:D3967" si="109">MONTH(B3904)</f>
        <v>5</v>
      </c>
      <c r="E3904" s="4" t="s">
        <v>37</v>
      </c>
      <c r="F3904" s="9">
        <v>200</v>
      </c>
    </row>
    <row r="3905" spans="1:6" x14ac:dyDescent="0.25">
      <c r="A3905" s="8" t="s">
        <v>14</v>
      </c>
      <c r="B3905" s="10">
        <v>40681</v>
      </c>
      <c r="C3905" s="5">
        <f t="shared" si="108"/>
        <v>2011</v>
      </c>
      <c r="D3905" s="5">
        <f t="shared" si="109"/>
        <v>5</v>
      </c>
      <c r="E3905" s="4" t="s">
        <v>38</v>
      </c>
      <c r="F3905" s="9">
        <v>20</v>
      </c>
    </row>
    <row r="3906" spans="1:6" x14ac:dyDescent="0.25">
      <c r="A3906" s="8" t="s">
        <v>14</v>
      </c>
      <c r="B3906" s="10">
        <v>40681</v>
      </c>
      <c r="C3906" s="5">
        <f t="shared" si="108"/>
        <v>2011</v>
      </c>
      <c r="D3906" s="5">
        <f t="shared" si="109"/>
        <v>5</v>
      </c>
      <c r="E3906" s="4" t="s">
        <v>4</v>
      </c>
      <c r="F3906" s="9">
        <v>0</v>
      </c>
    </row>
    <row r="3907" spans="1:6" x14ac:dyDescent="0.25">
      <c r="A3907" s="8" t="s">
        <v>14</v>
      </c>
      <c r="B3907" s="10">
        <v>40681</v>
      </c>
      <c r="C3907" s="5">
        <f t="shared" si="108"/>
        <v>2011</v>
      </c>
      <c r="D3907" s="5">
        <f t="shared" si="109"/>
        <v>5</v>
      </c>
      <c r="E3907" s="4" t="s">
        <v>37</v>
      </c>
      <c r="F3907" s="9">
        <v>4300</v>
      </c>
    </row>
    <row r="3908" spans="1:6" x14ac:dyDescent="0.25">
      <c r="A3908" s="8" t="s">
        <v>14</v>
      </c>
      <c r="B3908" s="10">
        <v>40682</v>
      </c>
      <c r="C3908" s="5">
        <f t="shared" si="108"/>
        <v>2011</v>
      </c>
      <c r="D3908" s="5">
        <f t="shared" si="109"/>
        <v>5</v>
      </c>
      <c r="E3908" s="4" t="s">
        <v>38</v>
      </c>
      <c r="F3908" s="9">
        <v>1200</v>
      </c>
    </row>
    <row r="3909" spans="1:6" x14ac:dyDescent="0.25">
      <c r="A3909" s="8" t="s">
        <v>5</v>
      </c>
      <c r="B3909" s="10">
        <v>40682</v>
      </c>
      <c r="C3909" s="5">
        <f t="shared" si="108"/>
        <v>2011</v>
      </c>
      <c r="D3909" s="5">
        <f t="shared" si="109"/>
        <v>5</v>
      </c>
      <c r="E3909" s="4" t="s">
        <v>38</v>
      </c>
      <c r="F3909" s="9">
        <v>1800</v>
      </c>
    </row>
    <row r="3910" spans="1:6" x14ac:dyDescent="0.25">
      <c r="A3910" s="8" t="s">
        <v>14</v>
      </c>
      <c r="B3910" s="10">
        <v>40682</v>
      </c>
      <c r="C3910" s="5">
        <f t="shared" si="108"/>
        <v>2011</v>
      </c>
      <c r="D3910" s="5">
        <f t="shared" si="109"/>
        <v>5</v>
      </c>
      <c r="E3910" s="4" t="s">
        <v>4</v>
      </c>
      <c r="F3910" s="9">
        <v>100</v>
      </c>
    </row>
    <row r="3911" spans="1:6" x14ac:dyDescent="0.25">
      <c r="A3911" s="8" t="s">
        <v>5</v>
      </c>
      <c r="B3911" s="10">
        <v>40682</v>
      </c>
      <c r="C3911" s="5">
        <f t="shared" si="108"/>
        <v>2011</v>
      </c>
      <c r="D3911" s="5">
        <f t="shared" si="109"/>
        <v>5</v>
      </c>
      <c r="E3911" s="4" t="s">
        <v>4</v>
      </c>
      <c r="F3911" s="9">
        <v>0</v>
      </c>
    </row>
    <row r="3912" spans="1:6" x14ac:dyDescent="0.25">
      <c r="A3912" s="8" t="s">
        <v>14</v>
      </c>
      <c r="B3912" s="10">
        <v>40682</v>
      </c>
      <c r="C3912" s="5">
        <f t="shared" si="108"/>
        <v>2011</v>
      </c>
      <c r="D3912" s="5">
        <f t="shared" si="109"/>
        <v>5</v>
      </c>
      <c r="E3912" s="4" t="s">
        <v>37</v>
      </c>
      <c r="F3912" s="9">
        <v>4000</v>
      </c>
    </row>
    <row r="3913" spans="1:6" x14ac:dyDescent="0.25">
      <c r="A3913" s="8" t="s">
        <v>5</v>
      </c>
      <c r="B3913" s="10">
        <v>40682</v>
      </c>
      <c r="C3913" s="5">
        <f t="shared" si="108"/>
        <v>2011</v>
      </c>
      <c r="D3913" s="5">
        <f t="shared" si="109"/>
        <v>5</v>
      </c>
      <c r="E3913" s="4" t="s">
        <v>37</v>
      </c>
      <c r="F3913" s="9">
        <v>4600</v>
      </c>
    </row>
    <row r="3914" spans="1:6" x14ac:dyDescent="0.25">
      <c r="A3914" s="8" t="s">
        <v>34</v>
      </c>
      <c r="B3914" s="10">
        <v>40804</v>
      </c>
      <c r="C3914" s="5">
        <f t="shared" si="108"/>
        <v>2011</v>
      </c>
      <c r="D3914" s="5">
        <f t="shared" si="109"/>
        <v>9</v>
      </c>
      <c r="E3914" s="4" t="s">
        <v>38</v>
      </c>
      <c r="F3914" s="9">
        <v>9250</v>
      </c>
    </row>
    <row r="3915" spans="1:6" x14ac:dyDescent="0.25">
      <c r="A3915" s="8" t="s">
        <v>34</v>
      </c>
      <c r="B3915" s="10">
        <v>40804</v>
      </c>
      <c r="C3915" s="5">
        <f t="shared" si="108"/>
        <v>2011</v>
      </c>
      <c r="D3915" s="5">
        <f t="shared" si="109"/>
        <v>9</v>
      </c>
      <c r="E3915" s="4" t="s">
        <v>4</v>
      </c>
      <c r="F3915" s="9">
        <v>0</v>
      </c>
    </row>
    <row r="3916" spans="1:6" x14ac:dyDescent="0.25">
      <c r="A3916" s="8" t="s">
        <v>34</v>
      </c>
      <c r="B3916" s="10">
        <v>40804</v>
      </c>
      <c r="C3916" s="5">
        <f t="shared" si="108"/>
        <v>2011</v>
      </c>
      <c r="D3916" s="5">
        <f t="shared" si="109"/>
        <v>9</v>
      </c>
      <c r="E3916" s="4" t="s">
        <v>37</v>
      </c>
      <c r="F3916" s="9">
        <v>1180</v>
      </c>
    </row>
    <row r="3917" spans="1:6" x14ac:dyDescent="0.25">
      <c r="A3917" s="8" t="s">
        <v>34</v>
      </c>
      <c r="B3917" s="10">
        <v>40805</v>
      </c>
      <c r="C3917" s="5">
        <f t="shared" si="108"/>
        <v>2011</v>
      </c>
      <c r="D3917" s="5">
        <f t="shared" si="109"/>
        <v>9</v>
      </c>
      <c r="E3917" s="4" t="s">
        <v>38</v>
      </c>
      <c r="F3917" s="9">
        <v>1140</v>
      </c>
    </row>
    <row r="3918" spans="1:6" x14ac:dyDescent="0.25">
      <c r="A3918" s="8" t="s">
        <v>34</v>
      </c>
      <c r="B3918" s="10">
        <v>40805</v>
      </c>
      <c r="C3918" s="5">
        <f t="shared" si="108"/>
        <v>2011</v>
      </c>
      <c r="D3918" s="5">
        <f t="shared" si="109"/>
        <v>9</v>
      </c>
      <c r="E3918" s="4" t="s">
        <v>4</v>
      </c>
      <c r="F3918" s="9">
        <v>0</v>
      </c>
    </row>
    <row r="3919" spans="1:6" x14ac:dyDescent="0.25">
      <c r="A3919" s="8" t="s">
        <v>34</v>
      </c>
      <c r="B3919" s="10">
        <v>40805</v>
      </c>
      <c r="C3919" s="5">
        <f t="shared" si="108"/>
        <v>2011</v>
      </c>
      <c r="D3919" s="5">
        <f t="shared" si="109"/>
        <v>9</v>
      </c>
      <c r="E3919" s="4" t="s">
        <v>37</v>
      </c>
      <c r="F3919" s="9">
        <v>570</v>
      </c>
    </row>
    <row r="3920" spans="1:6" x14ac:dyDescent="0.25">
      <c r="A3920" s="8" t="s">
        <v>16</v>
      </c>
      <c r="B3920" s="10">
        <v>40806</v>
      </c>
      <c r="C3920" s="5">
        <f t="shared" si="108"/>
        <v>2011</v>
      </c>
      <c r="D3920" s="5">
        <f t="shared" si="109"/>
        <v>9</v>
      </c>
      <c r="E3920" s="4" t="s">
        <v>38</v>
      </c>
      <c r="F3920" s="9">
        <v>2440</v>
      </c>
    </row>
    <row r="3921" spans="1:6" x14ac:dyDescent="0.25">
      <c r="A3921" s="8" t="s">
        <v>16</v>
      </c>
      <c r="B3921" s="10">
        <v>40806</v>
      </c>
      <c r="C3921" s="5">
        <f t="shared" si="108"/>
        <v>2011</v>
      </c>
      <c r="D3921" s="5">
        <f t="shared" si="109"/>
        <v>9</v>
      </c>
      <c r="E3921" s="4" t="s">
        <v>4</v>
      </c>
      <c r="F3921" s="9">
        <v>0</v>
      </c>
    </row>
    <row r="3922" spans="1:6" x14ac:dyDescent="0.25">
      <c r="A3922" s="8" t="s">
        <v>16</v>
      </c>
      <c r="B3922" s="10">
        <v>40806</v>
      </c>
      <c r="C3922" s="5">
        <f t="shared" si="108"/>
        <v>2011</v>
      </c>
      <c r="D3922" s="5">
        <f t="shared" si="109"/>
        <v>9</v>
      </c>
      <c r="E3922" s="4" t="s">
        <v>37</v>
      </c>
      <c r="F3922" s="9">
        <v>850</v>
      </c>
    </row>
    <row r="3923" spans="1:6" x14ac:dyDescent="0.25">
      <c r="A3923" s="8" t="s">
        <v>32</v>
      </c>
      <c r="B3923" s="10">
        <v>40811</v>
      </c>
      <c r="C3923" s="5">
        <f t="shared" si="108"/>
        <v>2011</v>
      </c>
      <c r="D3923" s="5">
        <f t="shared" si="109"/>
        <v>9</v>
      </c>
      <c r="E3923" s="4" t="s">
        <v>38</v>
      </c>
      <c r="F3923" s="9">
        <v>11165</v>
      </c>
    </row>
    <row r="3924" spans="1:6" x14ac:dyDescent="0.25">
      <c r="A3924" s="8" t="s">
        <v>32</v>
      </c>
      <c r="B3924" s="10">
        <v>40811</v>
      </c>
      <c r="C3924" s="5">
        <f t="shared" si="108"/>
        <v>2011</v>
      </c>
      <c r="D3924" s="5">
        <f t="shared" si="109"/>
        <v>9</v>
      </c>
      <c r="E3924" s="4" t="s">
        <v>4</v>
      </c>
      <c r="F3924" s="9">
        <v>0</v>
      </c>
    </row>
    <row r="3925" spans="1:6" x14ac:dyDescent="0.25">
      <c r="A3925" s="8" t="s">
        <v>32</v>
      </c>
      <c r="B3925" s="10">
        <v>40811</v>
      </c>
      <c r="C3925" s="5">
        <f t="shared" si="108"/>
        <v>2011</v>
      </c>
      <c r="D3925" s="5">
        <f t="shared" si="109"/>
        <v>9</v>
      </c>
      <c r="E3925" s="4" t="s">
        <v>37</v>
      </c>
      <c r="F3925" s="9">
        <v>24395</v>
      </c>
    </row>
    <row r="3926" spans="1:6" x14ac:dyDescent="0.25">
      <c r="A3926" s="8" t="s">
        <v>32</v>
      </c>
      <c r="B3926" s="10">
        <v>40817</v>
      </c>
      <c r="C3926" s="5">
        <f t="shared" si="108"/>
        <v>2011</v>
      </c>
      <c r="D3926" s="5">
        <f t="shared" si="109"/>
        <v>10</v>
      </c>
      <c r="E3926" s="4" t="s">
        <v>38</v>
      </c>
      <c r="F3926" s="9">
        <v>6740</v>
      </c>
    </row>
    <row r="3927" spans="1:6" x14ac:dyDescent="0.25">
      <c r="A3927" s="8" t="s">
        <v>32</v>
      </c>
      <c r="B3927" s="10">
        <v>40817</v>
      </c>
      <c r="C3927" s="5">
        <f t="shared" si="108"/>
        <v>2011</v>
      </c>
      <c r="D3927" s="5">
        <f t="shared" si="109"/>
        <v>10</v>
      </c>
      <c r="E3927" s="4" t="s">
        <v>4</v>
      </c>
      <c r="F3927" s="9">
        <v>0</v>
      </c>
    </row>
    <row r="3928" spans="1:6" x14ac:dyDescent="0.25">
      <c r="A3928" s="8" t="s">
        <v>32</v>
      </c>
      <c r="B3928" s="10">
        <v>40817</v>
      </c>
      <c r="C3928" s="5">
        <f t="shared" si="108"/>
        <v>2011</v>
      </c>
      <c r="D3928" s="5">
        <f t="shared" si="109"/>
        <v>10</v>
      </c>
      <c r="E3928" s="4" t="s">
        <v>37</v>
      </c>
      <c r="F3928" s="9">
        <v>5900</v>
      </c>
    </row>
    <row r="3929" spans="1:6" x14ac:dyDescent="0.25">
      <c r="A3929" s="8" t="s">
        <v>32</v>
      </c>
      <c r="B3929" s="10">
        <v>40818</v>
      </c>
      <c r="C3929" s="5">
        <f t="shared" si="108"/>
        <v>2011</v>
      </c>
      <c r="D3929" s="5">
        <f t="shared" si="109"/>
        <v>10</v>
      </c>
      <c r="E3929" s="4" t="s">
        <v>38</v>
      </c>
      <c r="F3929" s="9">
        <v>4110</v>
      </c>
    </row>
    <row r="3930" spans="1:6" x14ac:dyDescent="0.25">
      <c r="A3930" s="8" t="s">
        <v>32</v>
      </c>
      <c r="B3930" s="10">
        <v>40818</v>
      </c>
      <c r="C3930" s="5">
        <f t="shared" si="108"/>
        <v>2011</v>
      </c>
      <c r="D3930" s="5">
        <f t="shared" si="109"/>
        <v>10</v>
      </c>
      <c r="E3930" s="4" t="s">
        <v>4</v>
      </c>
      <c r="F3930" s="9">
        <v>0</v>
      </c>
    </row>
    <row r="3931" spans="1:6" x14ac:dyDescent="0.25">
      <c r="A3931" s="8" t="s">
        <v>32</v>
      </c>
      <c r="B3931" s="10">
        <v>40818</v>
      </c>
      <c r="C3931" s="5">
        <f t="shared" si="108"/>
        <v>2011</v>
      </c>
      <c r="D3931" s="5">
        <f t="shared" si="109"/>
        <v>10</v>
      </c>
      <c r="E3931" s="4" t="s">
        <v>37</v>
      </c>
      <c r="F3931" s="9">
        <v>6900</v>
      </c>
    </row>
    <row r="3932" spans="1:6" x14ac:dyDescent="0.25">
      <c r="A3932" s="8" t="s">
        <v>16</v>
      </c>
      <c r="B3932" s="10">
        <v>40824</v>
      </c>
      <c r="C3932" s="5">
        <f t="shared" si="108"/>
        <v>2011</v>
      </c>
      <c r="D3932" s="5">
        <f t="shared" si="109"/>
        <v>10</v>
      </c>
      <c r="E3932" s="4" t="s">
        <v>38</v>
      </c>
      <c r="F3932" s="9">
        <v>2840</v>
      </c>
    </row>
    <row r="3933" spans="1:6" x14ac:dyDescent="0.25">
      <c r="A3933" s="8" t="s">
        <v>16</v>
      </c>
      <c r="B3933" s="10">
        <v>40824</v>
      </c>
      <c r="C3933" s="5">
        <f t="shared" si="108"/>
        <v>2011</v>
      </c>
      <c r="D3933" s="5">
        <f t="shared" si="109"/>
        <v>10</v>
      </c>
      <c r="E3933" s="4" t="s">
        <v>38</v>
      </c>
      <c r="F3933" s="9">
        <v>12430</v>
      </c>
    </row>
    <row r="3934" spans="1:6" x14ac:dyDescent="0.25">
      <c r="A3934" s="8" t="s">
        <v>16</v>
      </c>
      <c r="B3934" s="10">
        <v>40824</v>
      </c>
      <c r="C3934" s="5">
        <f t="shared" si="108"/>
        <v>2011</v>
      </c>
      <c r="D3934" s="5">
        <f t="shared" si="109"/>
        <v>10</v>
      </c>
      <c r="E3934" s="4" t="s">
        <v>4</v>
      </c>
      <c r="F3934" s="9">
        <v>0</v>
      </c>
    </row>
    <row r="3935" spans="1:6" x14ac:dyDescent="0.25">
      <c r="A3935" s="8" t="s">
        <v>16</v>
      </c>
      <c r="B3935" s="10">
        <v>40824</v>
      </c>
      <c r="C3935" s="5">
        <f t="shared" si="108"/>
        <v>2011</v>
      </c>
      <c r="D3935" s="5">
        <f t="shared" si="109"/>
        <v>10</v>
      </c>
      <c r="E3935" s="4" t="s">
        <v>4</v>
      </c>
      <c r="F3935" s="9">
        <v>0</v>
      </c>
    </row>
    <row r="3936" spans="1:6" x14ac:dyDescent="0.25">
      <c r="A3936" s="8" t="s">
        <v>16</v>
      </c>
      <c r="B3936" s="10">
        <v>40824</v>
      </c>
      <c r="C3936" s="5">
        <f t="shared" si="108"/>
        <v>2011</v>
      </c>
      <c r="D3936" s="5">
        <f t="shared" si="109"/>
        <v>10</v>
      </c>
      <c r="E3936" s="4" t="s">
        <v>37</v>
      </c>
      <c r="F3936" s="9">
        <v>240</v>
      </c>
    </row>
    <row r="3937" spans="1:6" x14ac:dyDescent="0.25">
      <c r="A3937" s="8" t="s">
        <v>16</v>
      </c>
      <c r="B3937" s="10">
        <v>40824</v>
      </c>
      <c r="C3937" s="5">
        <f t="shared" si="108"/>
        <v>2011</v>
      </c>
      <c r="D3937" s="5">
        <f t="shared" si="109"/>
        <v>10</v>
      </c>
      <c r="E3937" s="4" t="s">
        <v>37</v>
      </c>
      <c r="F3937" s="9">
        <v>410</v>
      </c>
    </row>
    <row r="3938" spans="1:6" x14ac:dyDescent="0.25">
      <c r="A3938" s="8" t="s">
        <v>14</v>
      </c>
      <c r="B3938" s="10">
        <v>40859</v>
      </c>
      <c r="C3938" s="5">
        <f t="shared" si="108"/>
        <v>2011</v>
      </c>
      <c r="D3938" s="5">
        <f t="shared" si="109"/>
        <v>11</v>
      </c>
      <c r="E3938" s="4" t="s">
        <v>38</v>
      </c>
      <c r="F3938" s="9">
        <v>5715</v>
      </c>
    </row>
    <row r="3939" spans="1:6" x14ac:dyDescent="0.25">
      <c r="A3939" s="8" t="s">
        <v>14</v>
      </c>
      <c r="B3939" s="10">
        <v>40859</v>
      </c>
      <c r="C3939" s="5">
        <f t="shared" si="108"/>
        <v>2011</v>
      </c>
      <c r="D3939" s="5">
        <f t="shared" si="109"/>
        <v>11</v>
      </c>
      <c r="E3939" s="4" t="s">
        <v>4</v>
      </c>
      <c r="F3939" s="9">
        <v>0</v>
      </c>
    </row>
    <row r="3940" spans="1:6" x14ac:dyDescent="0.25">
      <c r="A3940" s="8" t="s">
        <v>14</v>
      </c>
      <c r="B3940" s="10">
        <v>40859</v>
      </c>
      <c r="C3940" s="5">
        <f t="shared" si="108"/>
        <v>2011</v>
      </c>
      <c r="D3940" s="5">
        <f t="shared" si="109"/>
        <v>11</v>
      </c>
      <c r="E3940" s="4" t="s">
        <v>37</v>
      </c>
      <c r="F3940" s="9">
        <v>6260</v>
      </c>
    </row>
    <row r="3941" spans="1:6" x14ac:dyDescent="0.25">
      <c r="A3941" s="8" t="s">
        <v>14</v>
      </c>
      <c r="B3941" s="10">
        <v>40860</v>
      </c>
      <c r="C3941" s="5">
        <f t="shared" si="108"/>
        <v>2011</v>
      </c>
      <c r="D3941" s="5">
        <f t="shared" si="109"/>
        <v>11</v>
      </c>
      <c r="E3941" s="4" t="s">
        <v>38</v>
      </c>
      <c r="F3941" s="9">
        <v>38396</v>
      </c>
    </row>
    <row r="3942" spans="1:6" x14ac:dyDescent="0.25">
      <c r="A3942" s="8" t="s">
        <v>14</v>
      </c>
      <c r="B3942" s="10">
        <v>40860</v>
      </c>
      <c r="C3942" s="5">
        <f t="shared" si="108"/>
        <v>2011</v>
      </c>
      <c r="D3942" s="5">
        <f t="shared" si="109"/>
        <v>11</v>
      </c>
      <c r="E3942" s="4" t="s">
        <v>4</v>
      </c>
      <c r="F3942" s="9">
        <v>16</v>
      </c>
    </row>
    <row r="3943" spans="1:6" x14ac:dyDescent="0.25">
      <c r="A3943" s="8" t="s">
        <v>14</v>
      </c>
      <c r="B3943" s="10">
        <v>40860</v>
      </c>
      <c r="C3943" s="5">
        <f t="shared" si="108"/>
        <v>2011</v>
      </c>
      <c r="D3943" s="5">
        <f t="shared" si="109"/>
        <v>11</v>
      </c>
      <c r="E3943" s="4" t="s">
        <v>37</v>
      </c>
      <c r="F3943" s="9">
        <v>23536</v>
      </c>
    </row>
    <row r="3944" spans="1:6" x14ac:dyDescent="0.25">
      <c r="A3944" s="8" t="s">
        <v>14</v>
      </c>
      <c r="B3944" s="10">
        <v>40866</v>
      </c>
      <c r="C3944" s="5">
        <f t="shared" si="108"/>
        <v>2011</v>
      </c>
      <c r="D3944" s="5">
        <f t="shared" si="109"/>
        <v>11</v>
      </c>
      <c r="E3944" s="4" t="s">
        <v>38</v>
      </c>
      <c r="F3944" s="9">
        <v>17320</v>
      </c>
    </row>
    <row r="3945" spans="1:6" x14ac:dyDescent="0.25">
      <c r="A3945" s="8" t="s">
        <v>14</v>
      </c>
      <c r="B3945" s="10">
        <v>40866</v>
      </c>
      <c r="C3945" s="5">
        <f t="shared" si="108"/>
        <v>2011</v>
      </c>
      <c r="D3945" s="5">
        <f t="shared" si="109"/>
        <v>11</v>
      </c>
      <c r="E3945" s="4" t="s">
        <v>4</v>
      </c>
      <c r="F3945" s="9">
        <v>261</v>
      </c>
    </row>
    <row r="3946" spans="1:6" x14ac:dyDescent="0.25">
      <c r="A3946" s="8" t="s">
        <v>14</v>
      </c>
      <c r="B3946" s="10">
        <v>40866</v>
      </c>
      <c r="C3946" s="5">
        <f t="shared" si="108"/>
        <v>2011</v>
      </c>
      <c r="D3946" s="5">
        <f t="shared" si="109"/>
        <v>11</v>
      </c>
      <c r="E3946" s="4" t="s">
        <v>37</v>
      </c>
      <c r="F3946" s="9">
        <v>5105</v>
      </c>
    </row>
    <row r="3947" spans="1:6" x14ac:dyDescent="0.25">
      <c r="A3947" s="8" t="s">
        <v>14</v>
      </c>
      <c r="B3947" s="10">
        <v>40875</v>
      </c>
      <c r="C3947" s="5">
        <f t="shared" si="108"/>
        <v>2011</v>
      </c>
      <c r="D3947" s="5">
        <f t="shared" si="109"/>
        <v>11</v>
      </c>
      <c r="E3947" s="4" t="s">
        <v>38</v>
      </c>
      <c r="F3947" s="9">
        <v>24</v>
      </c>
    </row>
    <row r="3948" spans="1:6" x14ac:dyDescent="0.25">
      <c r="A3948" s="8" t="s">
        <v>14</v>
      </c>
      <c r="B3948" s="10">
        <v>40875</v>
      </c>
      <c r="C3948" s="5">
        <f t="shared" si="108"/>
        <v>2011</v>
      </c>
      <c r="D3948" s="5">
        <f t="shared" si="109"/>
        <v>11</v>
      </c>
      <c r="E3948" s="4" t="s">
        <v>4</v>
      </c>
      <c r="F3948" s="9">
        <v>0</v>
      </c>
    </row>
    <row r="3949" spans="1:6" x14ac:dyDescent="0.25">
      <c r="A3949" s="8" t="s">
        <v>14</v>
      </c>
      <c r="B3949" s="10">
        <v>40875</v>
      </c>
      <c r="C3949" s="5">
        <f t="shared" si="108"/>
        <v>2011</v>
      </c>
      <c r="D3949" s="5">
        <f t="shared" si="109"/>
        <v>11</v>
      </c>
      <c r="E3949" s="4" t="s">
        <v>37</v>
      </c>
      <c r="F3949" s="9">
        <v>6</v>
      </c>
    </row>
    <row r="3950" spans="1:6" x14ac:dyDescent="0.25">
      <c r="A3950" s="8" t="s">
        <v>14</v>
      </c>
      <c r="B3950" s="10">
        <v>40876</v>
      </c>
      <c r="C3950" s="5">
        <f t="shared" si="108"/>
        <v>2011</v>
      </c>
      <c r="D3950" s="5">
        <f t="shared" si="109"/>
        <v>11</v>
      </c>
      <c r="E3950" s="4" t="s">
        <v>38</v>
      </c>
      <c r="F3950" s="9">
        <v>601</v>
      </c>
    </row>
    <row r="3951" spans="1:6" x14ac:dyDescent="0.25">
      <c r="A3951" s="8" t="s">
        <v>14</v>
      </c>
      <c r="B3951" s="10">
        <v>40876</v>
      </c>
      <c r="C3951" s="5">
        <f t="shared" si="108"/>
        <v>2011</v>
      </c>
      <c r="D3951" s="5">
        <f t="shared" si="109"/>
        <v>11</v>
      </c>
      <c r="E3951" s="4" t="s">
        <v>4</v>
      </c>
      <c r="F3951" s="9">
        <v>35</v>
      </c>
    </row>
    <row r="3952" spans="1:6" x14ac:dyDescent="0.25">
      <c r="A3952" s="8" t="s">
        <v>14</v>
      </c>
      <c r="B3952" s="10">
        <v>40876</v>
      </c>
      <c r="C3952" s="5">
        <f t="shared" si="108"/>
        <v>2011</v>
      </c>
      <c r="D3952" s="5">
        <f t="shared" si="109"/>
        <v>11</v>
      </c>
      <c r="E3952" s="4" t="s">
        <v>37</v>
      </c>
      <c r="F3952" s="9">
        <v>316</v>
      </c>
    </row>
    <row r="3953" spans="1:6" x14ac:dyDescent="0.25">
      <c r="A3953" s="8" t="s">
        <v>14</v>
      </c>
      <c r="B3953" s="10">
        <v>40994</v>
      </c>
      <c r="C3953" s="5">
        <f t="shared" si="108"/>
        <v>2012</v>
      </c>
      <c r="D3953" s="5">
        <f t="shared" si="109"/>
        <v>3</v>
      </c>
      <c r="E3953" s="4" t="s">
        <v>38</v>
      </c>
      <c r="F3953" s="9">
        <v>21</v>
      </c>
    </row>
    <row r="3954" spans="1:6" x14ac:dyDescent="0.25">
      <c r="A3954" s="8" t="s">
        <v>14</v>
      </c>
      <c r="B3954" s="10">
        <v>40994</v>
      </c>
      <c r="C3954" s="5">
        <f t="shared" si="108"/>
        <v>2012</v>
      </c>
      <c r="D3954" s="5">
        <f t="shared" si="109"/>
        <v>3</v>
      </c>
      <c r="E3954" s="4" t="s">
        <v>4</v>
      </c>
      <c r="F3954" s="9">
        <v>0</v>
      </c>
    </row>
    <row r="3955" spans="1:6" x14ac:dyDescent="0.25">
      <c r="A3955" s="8" t="s">
        <v>14</v>
      </c>
      <c r="B3955" s="10">
        <v>40994</v>
      </c>
      <c r="C3955" s="5">
        <f t="shared" si="108"/>
        <v>2012</v>
      </c>
      <c r="D3955" s="5">
        <f t="shared" si="109"/>
        <v>3</v>
      </c>
      <c r="E3955" s="4" t="s">
        <v>37</v>
      </c>
      <c r="F3955" s="9">
        <v>33</v>
      </c>
    </row>
    <row r="3956" spans="1:6" x14ac:dyDescent="0.25">
      <c r="A3956" s="8" t="s">
        <v>17</v>
      </c>
      <c r="B3956" s="10">
        <v>40996</v>
      </c>
      <c r="C3956" s="5">
        <f t="shared" si="108"/>
        <v>2012</v>
      </c>
      <c r="D3956" s="5">
        <f t="shared" si="109"/>
        <v>3</v>
      </c>
      <c r="E3956" s="4" t="s">
        <v>38</v>
      </c>
      <c r="F3956" s="9">
        <v>6200</v>
      </c>
    </row>
    <row r="3957" spans="1:6" x14ac:dyDescent="0.25">
      <c r="A3957" s="8" t="s">
        <v>14</v>
      </c>
      <c r="B3957" s="10">
        <v>40996</v>
      </c>
      <c r="C3957" s="5">
        <f t="shared" si="108"/>
        <v>2012</v>
      </c>
      <c r="D3957" s="5">
        <f t="shared" si="109"/>
        <v>3</v>
      </c>
      <c r="E3957" s="4" t="s">
        <v>38</v>
      </c>
      <c r="F3957" s="9">
        <v>125</v>
      </c>
    </row>
    <row r="3958" spans="1:6" x14ac:dyDescent="0.25">
      <c r="A3958" s="8" t="s">
        <v>17</v>
      </c>
      <c r="B3958" s="10">
        <v>40996</v>
      </c>
      <c r="C3958" s="5">
        <f t="shared" si="108"/>
        <v>2012</v>
      </c>
      <c r="D3958" s="5">
        <f t="shared" si="109"/>
        <v>3</v>
      </c>
      <c r="E3958" s="4" t="s">
        <v>4</v>
      </c>
      <c r="F3958" s="9">
        <v>1400</v>
      </c>
    </row>
    <row r="3959" spans="1:6" x14ac:dyDescent="0.25">
      <c r="A3959" s="8" t="s">
        <v>14</v>
      </c>
      <c r="B3959" s="10">
        <v>40996</v>
      </c>
      <c r="C3959" s="5">
        <f t="shared" si="108"/>
        <v>2012</v>
      </c>
      <c r="D3959" s="5">
        <f t="shared" si="109"/>
        <v>3</v>
      </c>
      <c r="E3959" s="4" t="s">
        <v>4</v>
      </c>
      <c r="F3959" s="9">
        <v>55</v>
      </c>
    </row>
    <row r="3960" spans="1:6" x14ac:dyDescent="0.25">
      <c r="A3960" s="8" t="s">
        <v>17</v>
      </c>
      <c r="B3960" s="10">
        <v>40996</v>
      </c>
      <c r="C3960" s="5">
        <f t="shared" si="108"/>
        <v>2012</v>
      </c>
      <c r="D3960" s="5">
        <f t="shared" si="109"/>
        <v>3</v>
      </c>
      <c r="E3960" s="4" t="s">
        <v>37</v>
      </c>
      <c r="F3960" s="9">
        <v>16700</v>
      </c>
    </row>
    <row r="3961" spans="1:6" x14ac:dyDescent="0.25">
      <c r="A3961" s="8" t="s">
        <v>14</v>
      </c>
      <c r="B3961" s="10">
        <v>40996</v>
      </c>
      <c r="C3961" s="5">
        <f t="shared" si="108"/>
        <v>2012</v>
      </c>
      <c r="D3961" s="5">
        <f t="shared" si="109"/>
        <v>3</v>
      </c>
      <c r="E3961" s="4" t="s">
        <v>37</v>
      </c>
      <c r="F3961" s="9">
        <v>1192</v>
      </c>
    </row>
    <row r="3962" spans="1:6" x14ac:dyDescent="0.25">
      <c r="A3962" s="8" t="s">
        <v>20</v>
      </c>
      <c r="B3962" s="10">
        <v>40997</v>
      </c>
      <c r="C3962" s="5">
        <f t="shared" si="108"/>
        <v>2012</v>
      </c>
      <c r="D3962" s="5">
        <f t="shared" si="109"/>
        <v>3</v>
      </c>
      <c r="E3962" s="4" t="s">
        <v>38</v>
      </c>
      <c r="F3962" s="9">
        <v>5700</v>
      </c>
    </row>
    <row r="3963" spans="1:6" x14ac:dyDescent="0.25">
      <c r="A3963" s="8" t="s">
        <v>14</v>
      </c>
      <c r="B3963" s="10">
        <v>40997</v>
      </c>
      <c r="C3963" s="5">
        <f t="shared" si="108"/>
        <v>2012</v>
      </c>
      <c r="D3963" s="5">
        <f t="shared" si="109"/>
        <v>3</v>
      </c>
      <c r="E3963" s="4" t="s">
        <v>38</v>
      </c>
      <c r="F3963" s="9">
        <v>440</v>
      </c>
    </row>
    <row r="3964" spans="1:6" x14ac:dyDescent="0.25">
      <c r="A3964" s="8" t="s">
        <v>20</v>
      </c>
      <c r="B3964" s="10">
        <v>40997</v>
      </c>
      <c r="C3964" s="5">
        <f t="shared" si="108"/>
        <v>2012</v>
      </c>
      <c r="D3964" s="5">
        <f t="shared" si="109"/>
        <v>3</v>
      </c>
      <c r="E3964" s="4" t="s">
        <v>4</v>
      </c>
      <c r="F3964" s="9">
        <v>1700</v>
      </c>
    </row>
    <row r="3965" spans="1:6" x14ac:dyDescent="0.25">
      <c r="A3965" s="8" t="s">
        <v>14</v>
      </c>
      <c r="B3965" s="10">
        <v>40997</v>
      </c>
      <c r="C3965" s="5">
        <f t="shared" si="108"/>
        <v>2012</v>
      </c>
      <c r="D3965" s="5">
        <f t="shared" si="109"/>
        <v>3</v>
      </c>
      <c r="E3965" s="4" t="s">
        <v>4</v>
      </c>
      <c r="F3965" s="9">
        <v>12</v>
      </c>
    </row>
    <row r="3966" spans="1:6" x14ac:dyDescent="0.25">
      <c r="A3966" s="8" t="s">
        <v>20</v>
      </c>
      <c r="B3966" s="10">
        <v>40997</v>
      </c>
      <c r="C3966" s="5">
        <f t="shared" si="108"/>
        <v>2012</v>
      </c>
      <c r="D3966" s="5">
        <f t="shared" si="109"/>
        <v>3</v>
      </c>
      <c r="E3966" s="4" t="s">
        <v>37</v>
      </c>
      <c r="F3966" s="9">
        <v>8600</v>
      </c>
    </row>
    <row r="3967" spans="1:6" x14ac:dyDescent="0.25">
      <c r="A3967" s="8" t="s">
        <v>14</v>
      </c>
      <c r="B3967" s="10">
        <v>40997</v>
      </c>
      <c r="C3967" s="5">
        <f t="shared" si="108"/>
        <v>2012</v>
      </c>
      <c r="D3967" s="5">
        <f t="shared" si="109"/>
        <v>3</v>
      </c>
      <c r="E3967" s="4" t="s">
        <v>37</v>
      </c>
      <c r="F3967" s="9">
        <v>850</v>
      </c>
    </row>
    <row r="3968" spans="1:6" x14ac:dyDescent="0.25">
      <c r="A3968" s="8" t="s">
        <v>14</v>
      </c>
      <c r="B3968" s="10">
        <v>40998</v>
      </c>
      <c r="C3968" s="5">
        <f t="shared" ref="C3968:C4031" si="110">YEAR(B3968)</f>
        <v>2012</v>
      </c>
      <c r="D3968" s="5">
        <f t="shared" ref="D3968:D4031" si="111">MONTH(B3968)</f>
        <v>3</v>
      </c>
      <c r="E3968" s="4" t="s">
        <v>38</v>
      </c>
      <c r="F3968" s="9">
        <v>250</v>
      </c>
    </row>
    <row r="3969" spans="1:6" x14ac:dyDescent="0.25">
      <c r="A3969" s="8" t="s">
        <v>14</v>
      </c>
      <c r="B3969" s="10">
        <v>40998</v>
      </c>
      <c r="C3969" s="5">
        <f t="shared" si="110"/>
        <v>2012</v>
      </c>
      <c r="D3969" s="5">
        <f t="shared" si="111"/>
        <v>3</v>
      </c>
      <c r="E3969" s="4" t="s">
        <v>4</v>
      </c>
      <c r="F3969" s="9">
        <v>7</v>
      </c>
    </row>
    <row r="3970" spans="1:6" x14ac:dyDescent="0.25">
      <c r="A3970" s="8" t="s">
        <v>14</v>
      </c>
      <c r="B3970" s="10">
        <v>40998</v>
      </c>
      <c r="C3970" s="5">
        <f t="shared" si="110"/>
        <v>2012</v>
      </c>
      <c r="D3970" s="5">
        <f t="shared" si="111"/>
        <v>3</v>
      </c>
      <c r="E3970" s="4" t="s">
        <v>37</v>
      </c>
      <c r="F3970" s="9">
        <v>900</v>
      </c>
    </row>
    <row r="3971" spans="1:6" x14ac:dyDescent="0.25">
      <c r="A3971" s="8" t="s">
        <v>12</v>
      </c>
      <c r="B3971" s="10">
        <v>41001</v>
      </c>
      <c r="C3971" s="5">
        <f t="shared" si="110"/>
        <v>2012</v>
      </c>
      <c r="D3971" s="5">
        <f t="shared" si="111"/>
        <v>4</v>
      </c>
      <c r="E3971" s="4" t="s">
        <v>38</v>
      </c>
      <c r="F3971" s="9">
        <v>4200</v>
      </c>
    </row>
    <row r="3972" spans="1:6" x14ac:dyDescent="0.25">
      <c r="A3972" s="8" t="s">
        <v>12</v>
      </c>
      <c r="B3972" s="10">
        <v>41001</v>
      </c>
      <c r="C3972" s="5">
        <f t="shared" si="110"/>
        <v>2012</v>
      </c>
      <c r="D3972" s="5">
        <f t="shared" si="111"/>
        <v>4</v>
      </c>
      <c r="E3972" s="4" t="s">
        <v>4</v>
      </c>
      <c r="F3972" s="9">
        <v>450</v>
      </c>
    </row>
    <row r="3973" spans="1:6" x14ac:dyDescent="0.25">
      <c r="A3973" s="8" t="s">
        <v>12</v>
      </c>
      <c r="B3973" s="10">
        <v>41001</v>
      </c>
      <c r="C3973" s="5">
        <f t="shared" si="110"/>
        <v>2012</v>
      </c>
      <c r="D3973" s="5">
        <f t="shared" si="111"/>
        <v>4</v>
      </c>
      <c r="E3973" s="4" t="s">
        <v>37</v>
      </c>
      <c r="F3973" s="9">
        <v>16800</v>
      </c>
    </row>
    <row r="3974" spans="1:6" x14ac:dyDescent="0.25">
      <c r="A3974" s="8" t="s">
        <v>19</v>
      </c>
      <c r="B3974" s="10">
        <v>41002</v>
      </c>
      <c r="C3974" s="5">
        <f t="shared" si="110"/>
        <v>2012</v>
      </c>
      <c r="D3974" s="5">
        <f t="shared" si="111"/>
        <v>4</v>
      </c>
      <c r="E3974" s="4" t="s">
        <v>38</v>
      </c>
      <c r="F3974" s="9">
        <v>4600</v>
      </c>
    </row>
    <row r="3975" spans="1:6" x14ac:dyDescent="0.25">
      <c r="A3975" s="8" t="s">
        <v>19</v>
      </c>
      <c r="B3975" s="10">
        <v>41002</v>
      </c>
      <c r="C3975" s="5">
        <f t="shared" si="110"/>
        <v>2012</v>
      </c>
      <c r="D3975" s="5">
        <f t="shared" si="111"/>
        <v>4</v>
      </c>
      <c r="E3975" s="4" t="s">
        <v>4</v>
      </c>
      <c r="F3975" s="9">
        <v>3400</v>
      </c>
    </row>
    <row r="3976" spans="1:6" x14ac:dyDescent="0.25">
      <c r="A3976" s="8" t="s">
        <v>19</v>
      </c>
      <c r="B3976" s="10">
        <v>41002</v>
      </c>
      <c r="C3976" s="5">
        <f t="shared" si="110"/>
        <v>2012</v>
      </c>
      <c r="D3976" s="5">
        <f t="shared" si="111"/>
        <v>4</v>
      </c>
      <c r="E3976" s="4" t="s">
        <v>37</v>
      </c>
      <c r="F3976" s="9">
        <v>18300</v>
      </c>
    </row>
    <row r="3977" spans="1:6" x14ac:dyDescent="0.25">
      <c r="A3977" s="8" t="s">
        <v>20</v>
      </c>
      <c r="B3977" s="10">
        <v>41003</v>
      </c>
      <c r="C3977" s="5">
        <f t="shared" si="110"/>
        <v>2012</v>
      </c>
      <c r="D3977" s="5">
        <f t="shared" si="111"/>
        <v>4</v>
      </c>
      <c r="E3977" s="4" t="s">
        <v>38</v>
      </c>
      <c r="F3977" s="9">
        <v>5200</v>
      </c>
    </row>
    <row r="3978" spans="1:6" x14ac:dyDescent="0.25">
      <c r="A3978" s="8" t="s">
        <v>20</v>
      </c>
      <c r="B3978" s="10">
        <v>41003</v>
      </c>
      <c r="C3978" s="5">
        <f t="shared" si="110"/>
        <v>2012</v>
      </c>
      <c r="D3978" s="5">
        <f t="shared" si="111"/>
        <v>4</v>
      </c>
      <c r="E3978" s="4" t="s">
        <v>4</v>
      </c>
      <c r="F3978" s="9">
        <v>1800</v>
      </c>
    </row>
    <row r="3979" spans="1:6" x14ac:dyDescent="0.25">
      <c r="A3979" s="8" t="s">
        <v>20</v>
      </c>
      <c r="B3979" s="10">
        <v>41003</v>
      </c>
      <c r="C3979" s="5">
        <f t="shared" si="110"/>
        <v>2012</v>
      </c>
      <c r="D3979" s="5">
        <f t="shared" si="111"/>
        <v>4</v>
      </c>
      <c r="E3979" s="4" t="s">
        <v>37</v>
      </c>
      <c r="F3979" s="9">
        <v>15900</v>
      </c>
    </row>
    <row r="3980" spans="1:6" x14ac:dyDescent="0.25">
      <c r="A3980" s="8" t="s">
        <v>12</v>
      </c>
      <c r="B3980" s="10">
        <v>41004</v>
      </c>
      <c r="C3980" s="5">
        <f t="shared" si="110"/>
        <v>2012</v>
      </c>
      <c r="D3980" s="5">
        <f t="shared" si="111"/>
        <v>4</v>
      </c>
      <c r="E3980" s="4" t="s">
        <v>38</v>
      </c>
      <c r="F3980" s="9">
        <v>6900</v>
      </c>
    </row>
    <row r="3981" spans="1:6" x14ac:dyDescent="0.25">
      <c r="A3981" s="8" t="s">
        <v>12</v>
      </c>
      <c r="B3981" s="10">
        <v>41004</v>
      </c>
      <c r="C3981" s="5">
        <f t="shared" si="110"/>
        <v>2012</v>
      </c>
      <c r="D3981" s="5">
        <f t="shared" si="111"/>
        <v>4</v>
      </c>
      <c r="E3981" s="4" t="s">
        <v>4</v>
      </c>
      <c r="F3981" s="9">
        <v>1900</v>
      </c>
    </row>
    <row r="3982" spans="1:6" x14ac:dyDescent="0.25">
      <c r="A3982" s="8" t="s">
        <v>12</v>
      </c>
      <c r="B3982" s="10">
        <v>41004</v>
      </c>
      <c r="C3982" s="5">
        <f t="shared" si="110"/>
        <v>2012</v>
      </c>
      <c r="D3982" s="5">
        <f t="shared" si="111"/>
        <v>4</v>
      </c>
      <c r="E3982" s="4" t="s">
        <v>37</v>
      </c>
      <c r="F3982" s="9">
        <v>4600</v>
      </c>
    </row>
    <row r="3983" spans="1:6" x14ac:dyDescent="0.25">
      <c r="A3983" s="8" t="s">
        <v>5</v>
      </c>
      <c r="B3983" s="10">
        <v>41009</v>
      </c>
      <c r="C3983" s="5">
        <f t="shared" si="110"/>
        <v>2012</v>
      </c>
      <c r="D3983" s="5">
        <f t="shared" si="111"/>
        <v>4</v>
      </c>
      <c r="E3983" s="4" t="s">
        <v>38</v>
      </c>
      <c r="F3983" s="9">
        <v>6000</v>
      </c>
    </row>
    <row r="3984" spans="1:6" x14ac:dyDescent="0.25">
      <c r="A3984" s="8" t="s">
        <v>5</v>
      </c>
      <c r="B3984" s="10">
        <v>41009</v>
      </c>
      <c r="C3984" s="5">
        <f t="shared" si="110"/>
        <v>2012</v>
      </c>
      <c r="D3984" s="5">
        <f t="shared" si="111"/>
        <v>4</v>
      </c>
      <c r="E3984" s="4" t="s">
        <v>4</v>
      </c>
      <c r="F3984" s="9">
        <v>0</v>
      </c>
    </row>
    <row r="3985" spans="1:6" x14ac:dyDescent="0.25">
      <c r="A3985" s="8" t="s">
        <v>5</v>
      </c>
      <c r="B3985" s="10">
        <v>41009</v>
      </c>
      <c r="C3985" s="5">
        <f t="shared" si="110"/>
        <v>2012</v>
      </c>
      <c r="D3985" s="5">
        <f t="shared" si="111"/>
        <v>4</v>
      </c>
      <c r="E3985" s="4" t="s">
        <v>37</v>
      </c>
      <c r="F3985" s="9">
        <v>37600</v>
      </c>
    </row>
    <row r="3986" spans="1:6" x14ac:dyDescent="0.25">
      <c r="A3986" s="8" t="s">
        <v>5</v>
      </c>
      <c r="B3986" s="10">
        <v>41011</v>
      </c>
      <c r="C3986" s="5">
        <f t="shared" si="110"/>
        <v>2012</v>
      </c>
      <c r="D3986" s="5">
        <f t="shared" si="111"/>
        <v>4</v>
      </c>
      <c r="E3986" s="4" t="s">
        <v>38</v>
      </c>
      <c r="F3986" s="9">
        <v>3200</v>
      </c>
    </row>
    <row r="3987" spans="1:6" x14ac:dyDescent="0.25">
      <c r="A3987" s="8" t="s">
        <v>5</v>
      </c>
      <c r="B3987" s="10">
        <v>41011</v>
      </c>
      <c r="C3987" s="5">
        <f t="shared" si="110"/>
        <v>2012</v>
      </c>
      <c r="D3987" s="5">
        <f t="shared" si="111"/>
        <v>4</v>
      </c>
      <c r="E3987" s="4" t="s">
        <v>4</v>
      </c>
      <c r="F3987" s="9">
        <v>0</v>
      </c>
    </row>
    <row r="3988" spans="1:6" x14ac:dyDescent="0.25">
      <c r="A3988" s="8" t="s">
        <v>5</v>
      </c>
      <c r="B3988" s="10">
        <v>41011</v>
      </c>
      <c r="C3988" s="5">
        <f t="shared" si="110"/>
        <v>2012</v>
      </c>
      <c r="D3988" s="5">
        <f t="shared" si="111"/>
        <v>4</v>
      </c>
      <c r="E3988" s="4" t="s">
        <v>37</v>
      </c>
      <c r="F3988" s="9">
        <v>17600</v>
      </c>
    </row>
    <row r="3989" spans="1:6" x14ac:dyDescent="0.25">
      <c r="A3989" s="8" t="s">
        <v>32</v>
      </c>
      <c r="B3989" s="10">
        <v>41016</v>
      </c>
      <c r="C3989" s="5">
        <f t="shared" si="110"/>
        <v>2012</v>
      </c>
      <c r="D3989" s="5">
        <f t="shared" si="111"/>
        <v>4</v>
      </c>
      <c r="E3989" s="4" t="s">
        <v>38</v>
      </c>
      <c r="F3989" s="9">
        <v>1300</v>
      </c>
    </row>
    <row r="3990" spans="1:6" x14ac:dyDescent="0.25">
      <c r="A3990" s="8" t="s">
        <v>32</v>
      </c>
      <c r="B3990" s="10">
        <v>41016</v>
      </c>
      <c r="C3990" s="5">
        <f t="shared" si="110"/>
        <v>2012</v>
      </c>
      <c r="D3990" s="5">
        <f t="shared" si="111"/>
        <v>4</v>
      </c>
      <c r="E3990" s="4" t="s">
        <v>4</v>
      </c>
      <c r="F3990" s="9">
        <v>0</v>
      </c>
    </row>
    <row r="3991" spans="1:6" x14ac:dyDescent="0.25">
      <c r="A3991" s="8" t="s">
        <v>32</v>
      </c>
      <c r="B3991" s="10">
        <v>41016</v>
      </c>
      <c r="C3991" s="5">
        <f t="shared" si="110"/>
        <v>2012</v>
      </c>
      <c r="D3991" s="5">
        <f t="shared" si="111"/>
        <v>4</v>
      </c>
      <c r="E3991" s="4" t="s">
        <v>37</v>
      </c>
      <c r="F3991" s="9">
        <v>4200</v>
      </c>
    </row>
    <row r="3992" spans="1:6" x14ac:dyDescent="0.25">
      <c r="A3992" s="8" t="s">
        <v>19</v>
      </c>
      <c r="B3992" s="10">
        <v>41017</v>
      </c>
      <c r="C3992" s="5">
        <f t="shared" si="110"/>
        <v>2012</v>
      </c>
      <c r="D3992" s="5">
        <f t="shared" si="111"/>
        <v>4</v>
      </c>
      <c r="E3992" s="4" t="s">
        <v>38</v>
      </c>
      <c r="F3992" s="9">
        <v>4000</v>
      </c>
    </row>
    <row r="3993" spans="1:6" x14ac:dyDescent="0.25">
      <c r="A3993" s="8" t="s">
        <v>19</v>
      </c>
      <c r="B3993" s="10">
        <v>41017</v>
      </c>
      <c r="C3993" s="5">
        <f t="shared" si="110"/>
        <v>2012</v>
      </c>
      <c r="D3993" s="5">
        <f t="shared" si="111"/>
        <v>4</v>
      </c>
      <c r="E3993" s="4" t="s">
        <v>4</v>
      </c>
      <c r="F3993" s="9">
        <v>5300</v>
      </c>
    </row>
    <row r="3994" spans="1:6" x14ac:dyDescent="0.25">
      <c r="A3994" s="8" t="s">
        <v>19</v>
      </c>
      <c r="B3994" s="10">
        <v>41017</v>
      </c>
      <c r="C3994" s="5">
        <f t="shared" si="110"/>
        <v>2012</v>
      </c>
      <c r="D3994" s="5">
        <f t="shared" si="111"/>
        <v>4</v>
      </c>
      <c r="E3994" s="4" t="s">
        <v>37</v>
      </c>
      <c r="F3994" s="9">
        <v>11200</v>
      </c>
    </row>
    <row r="3995" spans="1:6" x14ac:dyDescent="0.25">
      <c r="A3995" s="8" t="s">
        <v>20</v>
      </c>
      <c r="B3995" s="10">
        <v>41018</v>
      </c>
      <c r="C3995" s="5">
        <f t="shared" si="110"/>
        <v>2012</v>
      </c>
      <c r="D3995" s="5">
        <f t="shared" si="111"/>
        <v>4</v>
      </c>
      <c r="E3995" s="4" t="s">
        <v>38</v>
      </c>
      <c r="F3995" s="9">
        <v>4400</v>
      </c>
    </row>
    <row r="3996" spans="1:6" x14ac:dyDescent="0.25">
      <c r="A3996" s="8" t="s">
        <v>20</v>
      </c>
      <c r="B3996" s="10">
        <v>41018</v>
      </c>
      <c r="C3996" s="5">
        <f t="shared" si="110"/>
        <v>2012</v>
      </c>
      <c r="D3996" s="5">
        <f t="shared" si="111"/>
        <v>4</v>
      </c>
      <c r="E3996" s="4" t="s">
        <v>4</v>
      </c>
      <c r="F3996" s="9">
        <v>0</v>
      </c>
    </row>
    <row r="3997" spans="1:6" x14ac:dyDescent="0.25">
      <c r="A3997" s="8" t="s">
        <v>20</v>
      </c>
      <c r="B3997" s="10">
        <v>41018</v>
      </c>
      <c r="C3997" s="5">
        <f t="shared" si="110"/>
        <v>2012</v>
      </c>
      <c r="D3997" s="5">
        <f t="shared" si="111"/>
        <v>4</v>
      </c>
      <c r="E3997" s="4" t="s">
        <v>37</v>
      </c>
      <c r="F3997" s="9">
        <v>2500</v>
      </c>
    </row>
    <row r="3998" spans="1:6" x14ac:dyDescent="0.25">
      <c r="A3998" s="8" t="s">
        <v>20</v>
      </c>
      <c r="B3998" s="10">
        <v>41022</v>
      </c>
      <c r="C3998" s="5">
        <f t="shared" si="110"/>
        <v>2012</v>
      </c>
      <c r="D3998" s="5">
        <f t="shared" si="111"/>
        <v>4</v>
      </c>
      <c r="E3998" s="4" t="s">
        <v>38</v>
      </c>
      <c r="F3998" s="9">
        <v>900</v>
      </c>
    </row>
    <row r="3999" spans="1:6" x14ac:dyDescent="0.25">
      <c r="A3999" s="8" t="s">
        <v>20</v>
      </c>
      <c r="B3999" s="10">
        <v>41022</v>
      </c>
      <c r="C3999" s="5">
        <f t="shared" si="110"/>
        <v>2012</v>
      </c>
      <c r="D3999" s="5">
        <f t="shared" si="111"/>
        <v>4</v>
      </c>
      <c r="E3999" s="4" t="s">
        <v>4</v>
      </c>
      <c r="F3999" s="9">
        <v>1100</v>
      </c>
    </row>
    <row r="4000" spans="1:6" x14ac:dyDescent="0.25">
      <c r="A4000" s="8" t="s">
        <v>20</v>
      </c>
      <c r="B4000" s="10">
        <v>41022</v>
      </c>
      <c r="C4000" s="5">
        <f t="shared" si="110"/>
        <v>2012</v>
      </c>
      <c r="D4000" s="5">
        <f t="shared" si="111"/>
        <v>4</v>
      </c>
      <c r="E4000" s="4" t="s">
        <v>37</v>
      </c>
      <c r="F4000" s="9">
        <v>2800</v>
      </c>
    </row>
    <row r="4001" spans="1:6" x14ac:dyDescent="0.25">
      <c r="A4001" s="8" t="s">
        <v>8</v>
      </c>
      <c r="B4001" s="10">
        <v>41023</v>
      </c>
      <c r="C4001" s="5">
        <f t="shared" si="110"/>
        <v>2012</v>
      </c>
      <c r="D4001" s="5">
        <f t="shared" si="111"/>
        <v>4</v>
      </c>
      <c r="E4001" s="4" t="s">
        <v>38</v>
      </c>
      <c r="F4001" s="9">
        <v>21000</v>
      </c>
    </row>
    <row r="4002" spans="1:6" x14ac:dyDescent="0.25">
      <c r="A4002" s="8" t="s">
        <v>8</v>
      </c>
      <c r="B4002" s="10">
        <v>41023</v>
      </c>
      <c r="C4002" s="5">
        <f t="shared" si="110"/>
        <v>2012</v>
      </c>
      <c r="D4002" s="5">
        <f t="shared" si="111"/>
        <v>4</v>
      </c>
      <c r="E4002" s="4" t="s">
        <v>4</v>
      </c>
      <c r="F4002" s="9">
        <v>0</v>
      </c>
    </row>
    <row r="4003" spans="1:6" x14ac:dyDescent="0.25">
      <c r="A4003" s="8" t="s">
        <v>8</v>
      </c>
      <c r="B4003" s="10">
        <v>41023</v>
      </c>
      <c r="C4003" s="5">
        <f t="shared" si="110"/>
        <v>2012</v>
      </c>
      <c r="D4003" s="5">
        <f t="shared" si="111"/>
        <v>4</v>
      </c>
      <c r="E4003" s="4" t="s">
        <v>37</v>
      </c>
      <c r="F4003" s="9">
        <v>24000</v>
      </c>
    </row>
    <row r="4004" spans="1:6" x14ac:dyDescent="0.25">
      <c r="A4004" s="8" t="s">
        <v>8</v>
      </c>
      <c r="B4004" s="10">
        <v>41024</v>
      </c>
      <c r="C4004" s="5">
        <f t="shared" si="110"/>
        <v>2012</v>
      </c>
      <c r="D4004" s="5">
        <f t="shared" si="111"/>
        <v>4</v>
      </c>
      <c r="E4004" s="4" t="s">
        <v>38</v>
      </c>
      <c r="F4004" s="9">
        <v>6400</v>
      </c>
    </row>
    <row r="4005" spans="1:6" x14ac:dyDescent="0.25">
      <c r="A4005" s="8" t="s">
        <v>8</v>
      </c>
      <c r="B4005" s="10">
        <v>41024</v>
      </c>
      <c r="C4005" s="5">
        <f t="shared" si="110"/>
        <v>2012</v>
      </c>
      <c r="D4005" s="5">
        <f t="shared" si="111"/>
        <v>4</v>
      </c>
      <c r="E4005" s="4" t="s">
        <v>4</v>
      </c>
      <c r="F4005" s="9">
        <v>0</v>
      </c>
    </row>
    <row r="4006" spans="1:6" x14ac:dyDescent="0.25">
      <c r="A4006" s="8" t="s">
        <v>8</v>
      </c>
      <c r="B4006" s="10">
        <v>41024</v>
      </c>
      <c r="C4006" s="5">
        <f t="shared" si="110"/>
        <v>2012</v>
      </c>
      <c r="D4006" s="5">
        <f t="shared" si="111"/>
        <v>4</v>
      </c>
      <c r="E4006" s="4" t="s">
        <v>37</v>
      </c>
      <c r="F4006" s="9">
        <v>57000</v>
      </c>
    </row>
    <row r="4007" spans="1:6" x14ac:dyDescent="0.25">
      <c r="A4007" t="s">
        <v>13</v>
      </c>
      <c r="B4007" s="10">
        <v>41029</v>
      </c>
      <c r="C4007" s="5">
        <f t="shared" si="110"/>
        <v>2012</v>
      </c>
      <c r="D4007" s="5">
        <f t="shared" si="111"/>
        <v>4</v>
      </c>
      <c r="E4007" s="4" t="s">
        <v>38</v>
      </c>
      <c r="F4007" s="9">
        <v>2200</v>
      </c>
    </row>
    <row r="4008" spans="1:6" x14ac:dyDescent="0.25">
      <c r="A4008" t="s">
        <v>13</v>
      </c>
      <c r="B4008" s="10">
        <v>41029</v>
      </c>
      <c r="C4008" s="5">
        <f t="shared" si="110"/>
        <v>2012</v>
      </c>
      <c r="D4008" s="5">
        <f t="shared" si="111"/>
        <v>4</v>
      </c>
      <c r="E4008" s="4" t="s">
        <v>4</v>
      </c>
      <c r="F4008" s="9">
        <v>200</v>
      </c>
    </row>
    <row r="4009" spans="1:6" x14ac:dyDescent="0.25">
      <c r="A4009" t="s">
        <v>13</v>
      </c>
      <c r="B4009" s="10">
        <v>41029</v>
      </c>
      <c r="C4009" s="5">
        <f t="shared" si="110"/>
        <v>2012</v>
      </c>
      <c r="D4009" s="5">
        <f t="shared" si="111"/>
        <v>4</v>
      </c>
      <c r="E4009" s="4" t="s">
        <v>37</v>
      </c>
      <c r="F4009" s="9">
        <v>7400</v>
      </c>
    </row>
    <row r="4010" spans="1:6" x14ac:dyDescent="0.25">
      <c r="A4010" s="8" t="s">
        <v>17</v>
      </c>
      <c r="B4010" s="10">
        <v>41030</v>
      </c>
      <c r="C4010" s="5">
        <f t="shared" si="110"/>
        <v>2012</v>
      </c>
      <c r="D4010" s="5">
        <f t="shared" si="111"/>
        <v>5</v>
      </c>
      <c r="E4010" s="4" t="s">
        <v>38</v>
      </c>
      <c r="F4010" s="9">
        <v>1700</v>
      </c>
    </row>
    <row r="4011" spans="1:6" x14ac:dyDescent="0.25">
      <c r="A4011" s="8" t="s">
        <v>17</v>
      </c>
      <c r="B4011" s="10">
        <v>41030</v>
      </c>
      <c r="C4011" s="5">
        <f t="shared" si="110"/>
        <v>2012</v>
      </c>
      <c r="D4011" s="5">
        <f t="shared" si="111"/>
        <v>5</v>
      </c>
      <c r="E4011" s="4" t="s">
        <v>4</v>
      </c>
      <c r="F4011" s="9">
        <v>400</v>
      </c>
    </row>
    <row r="4012" spans="1:6" x14ac:dyDescent="0.25">
      <c r="A4012" s="8" t="s">
        <v>17</v>
      </c>
      <c r="B4012" s="10">
        <v>41030</v>
      </c>
      <c r="C4012" s="5">
        <f t="shared" si="110"/>
        <v>2012</v>
      </c>
      <c r="D4012" s="5">
        <f t="shared" si="111"/>
        <v>5</v>
      </c>
      <c r="E4012" s="4" t="s">
        <v>37</v>
      </c>
      <c r="F4012" s="9">
        <v>4900</v>
      </c>
    </row>
    <row r="4013" spans="1:6" x14ac:dyDescent="0.25">
      <c r="A4013" s="8" t="s">
        <v>14</v>
      </c>
      <c r="B4013" s="10">
        <v>41034</v>
      </c>
      <c r="C4013" s="5">
        <f t="shared" si="110"/>
        <v>2012</v>
      </c>
      <c r="D4013" s="5">
        <f t="shared" si="111"/>
        <v>5</v>
      </c>
      <c r="E4013" s="4" t="s">
        <v>38</v>
      </c>
      <c r="F4013" s="9">
        <v>16934</v>
      </c>
    </row>
    <row r="4014" spans="1:6" x14ac:dyDescent="0.25">
      <c r="A4014" s="8" t="s">
        <v>14</v>
      </c>
      <c r="B4014" s="10">
        <v>41034</v>
      </c>
      <c r="C4014" s="5">
        <f t="shared" si="110"/>
        <v>2012</v>
      </c>
      <c r="D4014" s="5">
        <f t="shared" si="111"/>
        <v>5</v>
      </c>
      <c r="E4014" s="4" t="s">
        <v>4</v>
      </c>
      <c r="F4014" s="9">
        <v>0</v>
      </c>
    </row>
    <row r="4015" spans="1:6" x14ac:dyDescent="0.25">
      <c r="A4015" s="8" t="s">
        <v>14</v>
      </c>
      <c r="B4015" s="10">
        <v>41034</v>
      </c>
      <c r="C4015" s="5">
        <f t="shared" si="110"/>
        <v>2012</v>
      </c>
      <c r="D4015" s="5">
        <f t="shared" si="111"/>
        <v>5</v>
      </c>
      <c r="E4015" s="4" t="s">
        <v>37</v>
      </c>
      <c r="F4015" s="9">
        <v>27982</v>
      </c>
    </row>
    <row r="4016" spans="1:6" x14ac:dyDescent="0.25">
      <c r="A4016" t="s">
        <v>11</v>
      </c>
      <c r="B4016" s="10">
        <v>41159</v>
      </c>
      <c r="C4016" s="5">
        <f t="shared" si="110"/>
        <v>2012</v>
      </c>
      <c r="D4016" s="5">
        <f t="shared" si="111"/>
        <v>9</v>
      </c>
      <c r="E4016" s="4" t="s">
        <v>38</v>
      </c>
      <c r="F4016" s="9">
        <v>14930</v>
      </c>
    </row>
    <row r="4017" spans="1:6" x14ac:dyDescent="0.25">
      <c r="A4017" t="s">
        <v>11</v>
      </c>
      <c r="B4017" s="10">
        <v>41159</v>
      </c>
      <c r="C4017" s="5">
        <f t="shared" si="110"/>
        <v>2012</v>
      </c>
      <c r="D4017" s="5">
        <f t="shared" si="111"/>
        <v>9</v>
      </c>
      <c r="E4017" s="4" t="s">
        <v>4</v>
      </c>
      <c r="F4017" s="9">
        <v>0</v>
      </c>
    </row>
    <row r="4018" spans="1:6" x14ac:dyDescent="0.25">
      <c r="A4018" t="s">
        <v>11</v>
      </c>
      <c r="B4018" s="10">
        <v>41159</v>
      </c>
      <c r="C4018" s="5">
        <f t="shared" si="110"/>
        <v>2012</v>
      </c>
      <c r="D4018" s="5">
        <f t="shared" si="111"/>
        <v>9</v>
      </c>
      <c r="E4018" s="4" t="s">
        <v>37</v>
      </c>
      <c r="F4018" s="9">
        <v>11860</v>
      </c>
    </row>
    <row r="4019" spans="1:6" x14ac:dyDescent="0.25">
      <c r="A4019" t="s">
        <v>11</v>
      </c>
      <c r="B4019" s="10">
        <v>41166</v>
      </c>
      <c r="C4019" s="5">
        <f t="shared" si="110"/>
        <v>2012</v>
      </c>
      <c r="D4019" s="5">
        <f t="shared" si="111"/>
        <v>9</v>
      </c>
      <c r="E4019" s="4" t="s">
        <v>38</v>
      </c>
      <c r="F4019" s="9">
        <v>1320</v>
      </c>
    </row>
    <row r="4020" spans="1:6" x14ac:dyDescent="0.25">
      <c r="A4020" t="s">
        <v>11</v>
      </c>
      <c r="B4020" s="10">
        <v>41166</v>
      </c>
      <c r="C4020" s="5">
        <f t="shared" si="110"/>
        <v>2012</v>
      </c>
      <c r="D4020" s="5">
        <f t="shared" si="111"/>
        <v>9</v>
      </c>
      <c r="E4020" s="4" t="s">
        <v>4</v>
      </c>
      <c r="F4020" s="9">
        <v>0</v>
      </c>
    </row>
    <row r="4021" spans="1:6" x14ac:dyDescent="0.25">
      <c r="A4021" t="s">
        <v>11</v>
      </c>
      <c r="B4021" s="10">
        <v>41166</v>
      </c>
      <c r="C4021" s="5">
        <f t="shared" si="110"/>
        <v>2012</v>
      </c>
      <c r="D4021" s="5">
        <f t="shared" si="111"/>
        <v>9</v>
      </c>
      <c r="E4021" s="4" t="s">
        <v>37</v>
      </c>
      <c r="F4021" s="9">
        <v>4550</v>
      </c>
    </row>
    <row r="4022" spans="1:6" x14ac:dyDescent="0.25">
      <c r="A4022" t="s">
        <v>11</v>
      </c>
      <c r="B4022" s="10">
        <v>41167</v>
      </c>
      <c r="C4022" s="5">
        <f t="shared" si="110"/>
        <v>2012</v>
      </c>
      <c r="D4022" s="5">
        <f t="shared" si="111"/>
        <v>9</v>
      </c>
      <c r="E4022" s="4" t="s">
        <v>38</v>
      </c>
      <c r="F4022" s="9">
        <v>1120</v>
      </c>
    </row>
    <row r="4023" spans="1:6" x14ac:dyDescent="0.25">
      <c r="A4023" t="s">
        <v>11</v>
      </c>
      <c r="B4023" s="10">
        <v>41167</v>
      </c>
      <c r="C4023" s="5">
        <f t="shared" si="110"/>
        <v>2012</v>
      </c>
      <c r="D4023" s="5">
        <f t="shared" si="111"/>
        <v>9</v>
      </c>
      <c r="E4023" s="4" t="s">
        <v>4</v>
      </c>
      <c r="F4023" s="9">
        <v>0</v>
      </c>
    </row>
    <row r="4024" spans="1:6" x14ac:dyDescent="0.25">
      <c r="A4024" t="s">
        <v>11</v>
      </c>
      <c r="B4024" s="10">
        <v>41167</v>
      </c>
      <c r="C4024" s="5">
        <f t="shared" si="110"/>
        <v>2012</v>
      </c>
      <c r="D4024" s="5">
        <f t="shared" si="111"/>
        <v>9</v>
      </c>
      <c r="E4024" s="4" t="s">
        <v>37</v>
      </c>
      <c r="F4024" s="9">
        <v>3025</v>
      </c>
    </row>
    <row r="4025" spans="1:6" x14ac:dyDescent="0.25">
      <c r="A4025" t="s">
        <v>11</v>
      </c>
      <c r="B4025" s="10">
        <v>41168</v>
      </c>
      <c r="C4025" s="5">
        <f t="shared" si="110"/>
        <v>2012</v>
      </c>
      <c r="D4025" s="5">
        <f t="shared" si="111"/>
        <v>9</v>
      </c>
      <c r="E4025" s="4" t="s">
        <v>38</v>
      </c>
      <c r="F4025" s="9">
        <v>6535</v>
      </c>
    </row>
    <row r="4026" spans="1:6" x14ac:dyDescent="0.25">
      <c r="A4026" t="s">
        <v>11</v>
      </c>
      <c r="B4026" s="10">
        <v>41168</v>
      </c>
      <c r="C4026" s="5">
        <f t="shared" si="110"/>
        <v>2012</v>
      </c>
      <c r="D4026" s="5">
        <f t="shared" si="111"/>
        <v>9</v>
      </c>
      <c r="E4026" s="4" t="s">
        <v>4</v>
      </c>
      <c r="F4026" s="9">
        <v>0</v>
      </c>
    </row>
    <row r="4027" spans="1:6" x14ac:dyDescent="0.25">
      <c r="A4027" t="s">
        <v>11</v>
      </c>
      <c r="B4027" s="10">
        <v>41168</v>
      </c>
      <c r="C4027" s="5">
        <f t="shared" si="110"/>
        <v>2012</v>
      </c>
      <c r="D4027" s="5">
        <f t="shared" si="111"/>
        <v>9</v>
      </c>
      <c r="E4027" s="4" t="s">
        <v>37</v>
      </c>
      <c r="F4027" s="9">
        <v>4900</v>
      </c>
    </row>
    <row r="4028" spans="1:6" x14ac:dyDescent="0.25">
      <c r="A4028" t="s">
        <v>11</v>
      </c>
      <c r="B4028" s="10">
        <v>41215</v>
      </c>
      <c r="C4028" s="5">
        <f t="shared" si="110"/>
        <v>2012</v>
      </c>
      <c r="D4028" s="5">
        <f t="shared" si="111"/>
        <v>11</v>
      </c>
      <c r="E4028" s="4" t="s">
        <v>38</v>
      </c>
      <c r="F4028" s="9">
        <v>6300</v>
      </c>
    </row>
    <row r="4029" spans="1:6" x14ac:dyDescent="0.25">
      <c r="A4029" t="s">
        <v>11</v>
      </c>
      <c r="B4029" s="10">
        <v>41215</v>
      </c>
      <c r="C4029" s="5">
        <f t="shared" si="110"/>
        <v>2012</v>
      </c>
      <c r="D4029" s="5">
        <f t="shared" si="111"/>
        <v>11</v>
      </c>
      <c r="E4029" s="4" t="s">
        <v>4</v>
      </c>
      <c r="F4029" s="9">
        <v>0</v>
      </c>
    </row>
    <row r="4030" spans="1:6" x14ac:dyDescent="0.25">
      <c r="A4030" t="s">
        <v>11</v>
      </c>
      <c r="B4030" s="10">
        <v>41215</v>
      </c>
      <c r="C4030" s="5">
        <f t="shared" si="110"/>
        <v>2012</v>
      </c>
      <c r="D4030" s="5">
        <f t="shared" si="111"/>
        <v>11</v>
      </c>
      <c r="E4030" s="4" t="s">
        <v>37</v>
      </c>
      <c r="F4030" s="9">
        <v>15495</v>
      </c>
    </row>
    <row r="4031" spans="1:6" x14ac:dyDescent="0.25">
      <c r="A4031" t="s">
        <v>11</v>
      </c>
      <c r="B4031" s="10">
        <v>41216</v>
      </c>
      <c r="C4031" s="5">
        <f t="shared" si="110"/>
        <v>2012</v>
      </c>
      <c r="D4031" s="5">
        <f t="shared" si="111"/>
        <v>11</v>
      </c>
      <c r="E4031" s="4" t="s">
        <v>38</v>
      </c>
      <c r="F4031" s="9">
        <v>5100</v>
      </c>
    </row>
    <row r="4032" spans="1:6" x14ac:dyDescent="0.25">
      <c r="A4032" t="s">
        <v>11</v>
      </c>
      <c r="B4032" s="10">
        <v>41216</v>
      </c>
      <c r="C4032" s="5">
        <f t="shared" ref="C4032:C4095" si="112">YEAR(B4032)</f>
        <v>2012</v>
      </c>
      <c r="D4032" s="5">
        <f t="shared" ref="D4032:D4095" si="113">MONTH(B4032)</f>
        <v>11</v>
      </c>
      <c r="E4032" s="4" t="s">
        <v>4</v>
      </c>
      <c r="F4032" s="9">
        <v>0</v>
      </c>
    </row>
    <row r="4033" spans="1:6" x14ac:dyDescent="0.25">
      <c r="A4033" t="s">
        <v>11</v>
      </c>
      <c r="B4033" s="10">
        <v>41216</v>
      </c>
      <c r="C4033" s="5">
        <f t="shared" si="112"/>
        <v>2012</v>
      </c>
      <c r="D4033" s="5">
        <f t="shared" si="113"/>
        <v>11</v>
      </c>
      <c r="E4033" s="4" t="s">
        <v>37</v>
      </c>
      <c r="F4033" s="9">
        <v>10500</v>
      </c>
    </row>
    <row r="4034" spans="1:6" x14ac:dyDescent="0.25">
      <c r="A4034" s="8" t="s">
        <v>14</v>
      </c>
      <c r="B4034" s="10">
        <v>41222</v>
      </c>
      <c r="C4034" s="5">
        <f t="shared" si="112"/>
        <v>2012</v>
      </c>
      <c r="D4034" s="5">
        <f t="shared" si="113"/>
        <v>11</v>
      </c>
      <c r="E4034" s="4" t="s">
        <v>38</v>
      </c>
      <c r="F4034" s="9">
        <v>575</v>
      </c>
    </row>
    <row r="4035" spans="1:6" x14ac:dyDescent="0.25">
      <c r="A4035" s="8" t="s">
        <v>14</v>
      </c>
      <c r="B4035" s="10">
        <v>41222</v>
      </c>
      <c r="C4035" s="5">
        <f t="shared" si="112"/>
        <v>2012</v>
      </c>
      <c r="D4035" s="5">
        <f t="shared" si="113"/>
        <v>11</v>
      </c>
      <c r="E4035" s="4" t="s">
        <v>4</v>
      </c>
      <c r="F4035" s="9">
        <v>0</v>
      </c>
    </row>
    <row r="4036" spans="1:6" x14ac:dyDescent="0.25">
      <c r="A4036" s="8" t="s">
        <v>14</v>
      </c>
      <c r="B4036" s="10">
        <v>41222</v>
      </c>
      <c r="C4036" s="5">
        <f t="shared" si="112"/>
        <v>2012</v>
      </c>
      <c r="D4036" s="5">
        <f t="shared" si="113"/>
        <v>11</v>
      </c>
      <c r="E4036" s="4" t="s">
        <v>37</v>
      </c>
      <c r="F4036" s="9">
        <v>720</v>
      </c>
    </row>
    <row r="4037" spans="1:6" x14ac:dyDescent="0.25">
      <c r="A4037" s="8" t="s">
        <v>16</v>
      </c>
      <c r="B4037" s="10">
        <v>41223</v>
      </c>
      <c r="C4037" s="5">
        <f t="shared" si="112"/>
        <v>2012</v>
      </c>
      <c r="D4037" s="5">
        <f t="shared" si="113"/>
        <v>11</v>
      </c>
      <c r="E4037" s="4" t="s">
        <v>38</v>
      </c>
      <c r="F4037" s="9">
        <v>11400</v>
      </c>
    </row>
    <row r="4038" spans="1:6" x14ac:dyDescent="0.25">
      <c r="A4038" s="8" t="s">
        <v>16</v>
      </c>
      <c r="B4038" s="10">
        <v>41223</v>
      </c>
      <c r="C4038" s="5">
        <f t="shared" si="112"/>
        <v>2012</v>
      </c>
      <c r="D4038" s="5">
        <f t="shared" si="113"/>
        <v>11</v>
      </c>
      <c r="E4038" s="4" t="s">
        <v>4</v>
      </c>
      <c r="F4038" s="9">
        <v>0</v>
      </c>
    </row>
    <row r="4039" spans="1:6" x14ac:dyDescent="0.25">
      <c r="A4039" s="8" t="s">
        <v>16</v>
      </c>
      <c r="B4039" s="10">
        <v>41223</v>
      </c>
      <c r="C4039" s="5">
        <f t="shared" si="112"/>
        <v>2012</v>
      </c>
      <c r="D4039" s="5">
        <f t="shared" si="113"/>
        <v>11</v>
      </c>
      <c r="E4039" s="4" t="s">
        <v>37</v>
      </c>
      <c r="F4039" s="9">
        <v>4350</v>
      </c>
    </row>
    <row r="4040" spans="1:6" x14ac:dyDescent="0.25">
      <c r="A4040" s="8" t="s">
        <v>16</v>
      </c>
      <c r="B4040" s="10">
        <v>41224</v>
      </c>
      <c r="C4040" s="5">
        <f t="shared" si="112"/>
        <v>2012</v>
      </c>
      <c r="D4040" s="5">
        <f t="shared" si="113"/>
        <v>11</v>
      </c>
      <c r="E4040" s="4" t="s">
        <v>38</v>
      </c>
      <c r="F4040" s="9">
        <v>14400</v>
      </c>
    </row>
    <row r="4041" spans="1:6" x14ac:dyDescent="0.25">
      <c r="A4041" s="8" t="s">
        <v>16</v>
      </c>
      <c r="B4041" s="10">
        <v>41224</v>
      </c>
      <c r="C4041" s="5">
        <f t="shared" si="112"/>
        <v>2012</v>
      </c>
      <c r="D4041" s="5">
        <f t="shared" si="113"/>
        <v>11</v>
      </c>
      <c r="E4041" s="4" t="s">
        <v>4</v>
      </c>
      <c r="F4041" s="9">
        <v>0</v>
      </c>
    </row>
    <row r="4042" spans="1:6" x14ac:dyDescent="0.25">
      <c r="A4042" s="8" t="s">
        <v>16</v>
      </c>
      <c r="B4042" s="10">
        <v>41224</v>
      </c>
      <c r="C4042" s="5">
        <f t="shared" si="112"/>
        <v>2012</v>
      </c>
      <c r="D4042" s="5">
        <f t="shared" si="113"/>
        <v>11</v>
      </c>
      <c r="E4042" s="4" t="s">
        <v>37</v>
      </c>
      <c r="F4042" s="9">
        <v>3750</v>
      </c>
    </row>
    <row r="4043" spans="1:6" x14ac:dyDescent="0.25">
      <c r="A4043" s="8" t="s">
        <v>16</v>
      </c>
      <c r="B4043" s="10">
        <v>41226</v>
      </c>
      <c r="C4043" s="5">
        <f t="shared" si="112"/>
        <v>2012</v>
      </c>
      <c r="D4043" s="5">
        <f t="shared" si="113"/>
        <v>11</v>
      </c>
      <c r="E4043" s="4" t="s">
        <v>38</v>
      </c>
      <c r="F4043" s="9">
        <v>4900</v>
      </c>
    </row>
    <row r="4044" spans="1:6" x14ac:dyDescent="0.25">
      <c r="A4044" s="8" t="s">
        <v>16</v>
      </c>
      <c r="B4044" s="10">
        <v>41226</v>
      </c>
      <c r="C4044" s="5">
        <f t="shared" si="112"/>
        <v>2012</v>
      </c>
      <c r="D4044" s="5">
        <f t="shared" si="113"/>
        <v>11</v>
      </c>
      <c r="E4044" s="4" t="s">
        <v>4</v>
      </c>
      <c r="F4044" s="9">
        <v>0</v>
      </c>
    </row>
    <row r="4045" spans="1:6" x14ac:dyDescent="0.25">
      <c r="A4045" s="8" t="s">
        <v>16</v>
      </c>
      <c r="B4045" s="10">
        <v>41226</v>
      </c>
      <c r="C4045" s="5">
        <f t="shared" si="112"/>
        <v>2012</v>
      </c>
      <c r="D4045" s="5">
        <f t="shared" si="113"/>
        <v>11</v>
      </c>
      <c r="E4045" s="4" t="s">
        <v>37</v>
      </c>
      <c r="F4045" s="9">
        <v>10285</v>
      </c>
    </row>
    <row r="4046" spans="1:6" x14ac:dyDescent="0.25">
      <c r="A4046" s="8" t="s">
        <v>5</v>
      </c>
      <c r="B4046" s="10">
        <v>41380</v>
      </c>
      <c r="C4046" s="5">
        <f t="shared" si="112"/>
        <v>2013</v>
      </c>
      <c r="D4046" s="5">
        <f t="shared" si="113"/>
        <v>4</v>
      </c>
      <c r="E4046" s="4" t="s">
        <v>38</v>
      </c>
      <c r="F4046" s="9">
        <v>10500</v>
      </c>
    </row>
    <row r="4047" spans="1:6" x14ac:dyDescent="0.25">
      <c r="A4047" s="8" t="s">
        <v>5</v>
      </c>
      <c r="B4047" s="10">
        <v>41380</v>
      </c>
      <c r="C4047" s="5">
        <f t="shared" si="112"/>
        <v>2013</v>
      </c>
      <c r="D4047" s="5">
        <f t="shared" si="113"/>
        <v>4</v>
      </c>
      <c r="E4047" s="4" t="s">
        <v>4</v>
      </c>
      <c r="F4047" s="9">
        <v>0</v>
      </c>
    </row>
    <row r="4048" spans="1:6" x14ac:dyDescent="0.25">
      <c r="A4048" s="8" t="s">
        <v>5</v>
      </c>
      <c r="B4048" s="10">
        <v>41380</v>
      </c>
      <c r="C4048" s="5">
        <f t="shared" si="112"/>
        <v>2013</v>
      </c>
      <c r="D4048" s="5">
        <f t="shared" si="113"/>
        <v>4</v>
      </c>
      <c r="E4048" s="4" t="s">
        <v>37</v>
      </c>
      <c r="F4048" s="9">
        <v>1800</v>
      </c>
    </row>
    <row r="4049" spans="1:6" x14ac:dyDescent="0.25">
      <c r="A4049" s="8" t="s">
        <v>17</v>
      </c>
      <c r="B4049" s="10">
        <v>41384</v>
      </c>
      <c r="C4049" s="5">
        <f t="shared" si="112"/>
        <v>2013</v>
      </c>
      <c r="D4049" s="5">
        <f t="shared" si="113"/>
        <v>4</v>
      </c>
      <c r="E4049" s="4" t="s">
        <v>38</v>
      </c>
      <c r="F4049" s="9">
        <v>25060</v>
      </c>
    </row>
    <row r="4050" spans="1:6" x14ac:dyDescent="0.25">
      <c r="A4050" s="8" t="s">
        <v>17</v>
      </c>
      <c r="B4050" s="10">
        <v>41384</v>
      </c>
      <c r="C4050" s="5">
        <f t="shared" si="112"/>
        <v>2013</v>
      </c>
      <c r="D4050" s="5">
        <f t="shared" si="113"/>
        <v>4</v>
      </c>
      <c r="E4050" s="4" t="s">
        <v>4</v>
      </c>
      <c r="F4050" s="9">
        <v>0</v>
      </c>
    </row>
    <row r="4051" spans="1:6" x14ac:dyDescent="0.25">
      <c r="A4051" s="8" t="s">
        <v>17</v>
      </c>
      <c r="B4051" s="10">
        <v>41384</v>
      </c>
      <c r="C4051" s="5">
        <f t="shared" si="112"/>
        <v>2013</v>
      </c>
      <c r="D4051" s="5">
        <f t="shared" si="113"/>
        <v>4</v>
      </c>
      <c r="E4051" s="4" t="s">
        <v>37</v>
      </c>
      <c r="F4051" s="9">
        <v>31325</v>
      </c>
    </row>
    <row r="4052" spans="1:6" x14ac:dyDescent="0.25">
      <c r="A4052" s="8" t="s">
        <v>12</v>
      </c>
      <c r="B4052" s="10">
        <v>41389</v>
      </c>
      <c r="C4052" s="5">
        <f t="shared" si="112"/>
        <v>2013</v>
      </c>
      <c r="D4052" s="5">
        <f t="shared" si="113"/>
        <v>4</v>
      </c>
      <c r="E4052" s="4" t="s">
        <v>38</v>
      </c>
      <c r="F4052" s="9">
        <v>24800</v>
      </c>
    </row>
    <row r="4053" spans="1:6" x14ac:dyDescent="0.25">
      <c r="A4053" s="8" t="s">
        <v>12</v>
      </c>
      <c r="B4053" s="10">
        <v>41389</v>
      </c>
      <c r="C4053" s="5">
        <f t="shared" si="112"/>
        <v>2013</v>
      </c>
      <c r="D4053" s="5">
        <f t="shared" si="113"/>
        <v>4</v>
      </c>
      <c r="E4053" s="4" t="s">
        <v>4</v>
      </c>
      <c r="F4053" s="9">
        <v>2430</v>
      </c>
    </row>
    <row r="4054" spans="1:6" x14ac:dyDescent="0.25">
      <c r="A4054" s="8" t="s">
        <v>12</v>
      </c>
      <c r="B4054" s="10">
        <v>41389</v>
      </c>
      <c r="C4054" s="5">
        <f t="shared" si="112"/>
        <v>2013</v>
      </c>
      <c r="D4054" s="5">
        <f t="shared" si="113"/>
        <v>4</v>
      </c>
      <c r="E4054" s="4" t="s">
        <v>37</v>
      </c>
      <c r="F4054" s="9">
        <v>16750</v>
      </c>
    </row>
    <row r="4055" spans="1:6" x14ac:dyDescent="0.25">
      <c r="A4055" s="8" t="s">
        <v>17</v>
      </c>
      <c r="B4055" s="10">
        <v>41393</v>
      </c>
      <c r="C4055" s="5">
        <f t="shared" si="112"/>
        <v>2013</v>
      </c>
      <c r="D4055" s="5">
        <f t="shared" si="113"/>
        <v>4</v>
      </c>
      <c r="E4055" s="4" t="s">
        <v>38</v>
      </c>
      <c r="F4055" s="9">
        <v>15480</v>
      </c>
    </row>
    <row r="4056" spans="1:6" x14ac:dyDescent="0.25">
      <c r="A4056" s="8" t="s">
        <v>17</v>
      </c>
      <c r="B4056" s="10">
        <v>41393</v>
      </c>
      <c r="C4056" s="5">
        <f t="shared" si="112"/>
        <v>2013</v>
      </c>
      <c r="D4056" s="5">
        <f t="shared" si="113"/>
        <v>4</v>
      </c>
      <c r="E4056" s="4" t="s">
        <v>4</v>
      </c>
      <c r="F4056" s="9">
        <v>0</v>
      </c>
    </row>
    <row r="4057" spans="1:6" x14ac:dyDescent="0.25">
      <c r="A4057" s="8" t="s">
        <v>17</v>
      </c>
      <c r="B4057" s="10">
        <v>41393</v>
      </c>
      <c r="C4057" s="5">
        <f t="shared" si="112"/>
        <v>2013</v>
      </c>
      <c r="D4057" s="5">
        <f t="shared" si="113"/>
        <v>4</v>
      </c>
      <c r="E4057" s="4" t="s">
        <v>37</v>
      </c>
      <c r="F4057" s="9">
        <v>950</v>
      </c>
    </row>
    <row r="4058" spans="1:6" x14ac:dyDescent="0.25">
      <c r="A4058" t="s">
        <v>13</v>
      </c>
      <c r="B4058" s="10">
        <v>41394</v>
      </c>
      <c r="C4058" s="5">
        <f t="shared" si="112"/>
        <v>2013</v>
      </c>
      <c r="D4058" s="5">
        <f t="shared" si="113"/>
        <v>4</v>
      </c>
      <c r="E4058" s="4" t="s">
        <v>38</v>
      </c>
      <c r="F4058" s="9">
        <v>10800</v>
      </c>
    </row>
    <row r="4059" spans="1:6" x14ac:dyDescent="0.25">
      <c r="A4059" t="s">
        <v>13</v>
      </c>
      <c r="B4059" s="10">
        <v>41394</v>
      </c>
      <c r="C4059" s="5">
        <f t="shared" si="112"/>
        <v>2013</v>
      </c>
      <c r="D4059" s="5">
        <f t="shared" si="113"/>
        <v>4</v>
      </c>
      <c r="E4059" s="4" t="s">
        <v>4</v>
      </c>
      <c r="F4059" s="9">
        <v>500</v>
      </c>
    </row>
    <row r="4060" spans="1:6" x14ac:dyDescent="0.25">
      <c r="A4060" t="s">
        <v>13</v>
      </c>
      <c r="B4060" s="10">
        <v>41394</v>
      </c>
      <c r="C4060" s="5">
        <f t="shared" si="112"/>
        <v>2013</v>
      </c>
      <c r="D4060" s="5">
        <f t="shared" si="113"/>
        <v>4</v>
      </c>
      <c r="E4060" s="4" t="s">
        <v>37</v>
      </c>
      <c r="F4060" s="9">
        <v>22300</v>
      </c>
    </row>
    <row r="4061" spans="1:6" x14ac:dyDescent="0.25">
      <c r="A4061" s="8" t="s">
        <v>8</v>
      </c>
      <c r="B4061" s="10">
        <v>41400</v>
      </c>
      <c r="C4061" s="5">
        <f t="shared" si="112"/>
        <v>2013</v>
      </c>
      <c r="D4061" s="5">
        <f t="shared" si="113"/>
        <v>5</v>
      </c>
      <c r="E4061" s="4" t="s">
        <v>38</v>
      </c>
      <c r="F4061" s="9">
        <v>12600</v>
      </c>
    </row>
    <row r="4062" spans="1:6" x14ac:dyDescent="0.25">
      <c r="A4062" s="8" t="s">
        <v>8</v>
      </c>
      <c r="B4062" s="10">
        <v>41400</v>
      </c>
      <c r="C4062" s="5">
        <f t="shared" si="112"/>
        <v>2013</v>
      </c>
      <c r="D4062" s="5">
        <f t="shared" si="113"/>
        <v>5</v>
      </c>
      <c r="E4062" s="4" t="s">
        <v>4</v>
      </c>
      <c r="F4062" s="9">
        <v>50</v>
      </c>
    </row>
    <row r="4063" spans="1:6" x14ac:dyDescent="0.25">
      <c r="A4063" s="8" t="s">
        <v>8</v>
      </c>
      <c r="B4063" s="10">
        <v>41400</v>
      </c>
      <c r="C4063" s="5">
        <f t="shared" si="112"/>
        <v>2013</v>
      </c>
      <c r="D4063" s="5">
        <f t="shared" si="113"/>
        <v>5</v>
      </c>
      <c r="E4063" s="4" t="s">
        <v>37</v>
      </c>
      <c r="F4063" s="9">
        <v>17100</v>
      </c>
    </row>
    <row r="4064" spans="1:6" x14ac:dyDescent="0.25">
      <c r="A4064" s="8" t="s">
        <v>8</v>
      </c>
      <c r="B4064" s="10">
        <v>41401</v>
      </c>
      <c r="C4064" s="5">
        <f t="shared" si="112"/>
        <v>2013</v>
      </c>
      <c r="D4064" s="5">
        <f t="shared" si="113"/>
        <v>5</v>
      </c>
      <c r="E4064" s="4" t="s">
        <v>38</v>
      </c>
      <c r="F4064" s="9">
        <v>10600</v>
      </c>
    </row>
    <row r="4065" spans="1:6" x14ac:dyDescent="0.25">
      <c r="A4065" s="8" t="s">
        <v>8</v>
      </c>
      <c r="B4065" s="10">
        <v>41401</v>
      </c>
      <c r="C4065" s="5">
        <f t="shared" si="112"/>
        <v>2013</v>
      </c>
      <c r="D4065" s="5">
        <f t="shared" si="113"/>
        <v>5</v>
      </c>
      <c r="E4065" s="4" t="s">
        <v>4</v>
      </c>
      <c r="F4065" s="9">
        <v>0</v>
      </c>
    </row>
    <row r="4066" spans="1:6" x14ac:dyDescent="0.25">
      <c r="A4066" s="8" t="s">
        <v>8</v>
      </c>
      <c r="B4066" s="10">
        <v>41401</v>
      </c>
      <c r="C4066" s="5">
        <f t="shared" si="112"/>
        <v>2013</v>
      </c>
      <c r="D4066" s="5">
        <f t="shared" si="113"/>
        <v>5</v>
      </c>
      <c r="E4066" s="4" t="s">
        <v>37</v>
      </c>
      <c r="F4066" s="9">
        <v>17900</v>
      </c>
    </row>
    <row r="4067" spans="1:6" x14ac:dyDescent="0.25">
      <c r="A4067" s="8" t="s">
        <v>19</v>
      </c>
      <c r="B4067" s="10">
        <v>41402</v>
      </c>
      <c r="C4067" s="5">
        <f t="shared" si="112"/>
        <v>2013</v>
      </c>
      <c r="D4067" s="5">
        <f t="shared" si="113"/>
        <v>5</v>
      </c>
      <c r="E4067" s="4" t="s">
        <v>38</v>
      </c>
      <c r="F4067" s="9">
        <v>17000</v>
      </c>
    </row>
    <row r="4068" spans="1:6" x14ac:dyDescent="0.25">
      <c r="A4068" s="8" t="s">
        <v>19</v>
      </c>
      <c r="B4068" s="10">
        <v>41402</v>
      </c>
      <c r="C4068" s="5">
        <f t="shared" si="112"/>
        <v>2013</v>
      </c>
      <c r="D4068" s="5">
        <f t="shared" si="113"/>
        <v>5</v>
      </c>
      <c r="E4068" s="4" t="s">
        <v>4</v>
      </c>
      <c r="F4068" s="9">
        <v>6300</v>
      </c>
    </row>
    <row r="4069" spans="1:6" x14ac:dyDescent="0.25">
      <c r="A4069" s="8" t="s">
        <v>19</v>
      </c>
      <c r="B4069" s="10">
        <v>41402</v>
      </c>
      <c r="C4069" s="5">
        <f t="shared" si="112"/>
        <v>2013</v>
      </c>
      <c r="D4069" s="5">
        <f t="shared" si="113"/>
        <v>5</v>
      </c>
      <c r="E4069" s="4" t="s">
        <v>37</v>
      </c>
      <c r="F4069" s="9">
        <v>20250</v>
      </c>
    </row>
    <row r="4070" spans="1:6" x14ac:dyDescent="0.25">
      <c r="A4070" s="8" t="s">
        <v>19</v>
      </c>
      <c r="B4070" s="10">
        <v>41403</v>
      </c>
      <c r="C4070" s="5">
        <f t="shared" si="112"/>
        <v>2013</v>
      </c>
      <c r="D4070" s="5">
        <f t="shared" si="113"/>
        <v>5</v>
      </c>
      <c r="E4070" s="4" t="s">
        <v>38</v>
      </c>
      <c r="F4070" s="9">
        <v>200</v>
      </c>
    </row>
    <row r="4071" spans="1:6" x14ac:dyDescent="0.25">
      <c r="A4071" s="8" t="s">
        <v>19</v>
      </c>
      <c r="B4071" s="10">
        <v>41403</v>
      </c>
      <c r="C4071" s="5">
        <f t="shared" si="112"/>
        <v>2013</v>
      </c>
      <c r="D4071" s="5">
        <f t="shared" si="113"/>
        <v>5</v>
      </c>
      <c r="E4071" s="4" t="s">
        <v>4</v>
      </c>
      <c r="F4071" s="9">
        <v>100</v>
      </c>
    </row>
    <row r="4072" spans="1:6" x14ac:dyDescent="0.25">
      <c r="A4072" s="8" t="s">
        <v>19</v>
      </c>
      <c r="B4072" s="10">
        <v>41403</v>
      </c>
      <c r="C4072" s="5">
        <f t="shared" si="112"/>
        <v>2013</v>
      </c>
      <c r="D4072" s="5">
        <f t="shared" si="113"/>
        <v>5</v>
      </c>
      <c r="E4072" s="4" t="s">
        <v>37</v>
      </c>
      <c r="F4072" s="9">
        <v>100</v>
      </c>
    </row>
    <row r="4073" spans="1:6" x14ac:dyDescent="0.25">
      <c r="A4073" s="8" t="s">
        <v>5</v>
      </c>
      <c r="B4073" s="10">
        <v>41407</v>
      </c>
      <c r="C4073" s="5">
        <f t="shared" si="112"/>
        <v>2013</v>
      </c>
      <c r="D4073" s="5">
        <f t="shared" si="113"/>
        <v>5</v>
      </c>
      <c r="E4073" s="4" t="s">
        <v>38</v>
      </c>
      <c r="F4073" s="9">
        <v>13000</v>
      </c>
    </row>
    <row r="4074" spans="1:6" x14ac:dyDescent="0.25">
      <c r="A4074" s="8" t="s">
        <v>5</v>
      </c>
      <c r="B4074" s="10">
        <v>41407</v>
      </c>
      <c r="C4074" s="5">
        <f t="shared" si="112"/>
        <v>2013</v>
      </c>
      <c r="D4074" s="5">
        <f t="shared" si="113"/>
        <v>5</v>
      </c>
      <c r="E4074" s="4" t="s">
        <v>38</v>
      </c>
      <c r="F4074" s="9">
        <v>13000</v>
      </c>
    </row>
    <row r="4075" spans="1:6" x14ac:dyDescent="0.25">
      <c r="A4075" s="8" t="s">
        <v>8</v>
      </c>
      <c r="B4075" s="10">
        <v>41407</v>
      </c>
      <c r="C4075" s="5">
        <f t="shared" si="112"/>
        <v>2013</v>
      </c>
      <c r="D4075" s="5">
        <f t="shared" si="113"/>
        <v>5</v>
      </c>
      <c r="E4075" s="4" t="s">
        <v>38</v>
      </c>
      <c r="F4075" s="9">
        <v>2800</v>
      </c>
    </row>
    <row r="4076" spans="1:6" x14ac:dyDescent="0.25">
      <c r="A4076" s="8" t="s">
        <v>5</v>
      </c>
      <c r="B4076" s="10">
        <v>41407</v>
      </c>
      <c r="C4076" s="5">
        <f t="shared" si="112"/>
        <v>2013</v>
      </c>
      <c r="D4076" s="5">
        <f t="shared" si="113"/>
        <v>5</v>
      </c>
      <c r="E4076" s="4" t="s">
        <v>4</v>
      </c>
      <c r="F4076" s="9">
        <v>0</v>
      </c>
    </row>
    <row r="4077" spans="1:6" x14ac:dyDescent="0.25">
      <c r="A4077" s="8" t="s">
        <v>5</v>
      </c>
      <c r="B4077" s="10">
        <v>41407</v>
      </c>
      <c r="C4077" s="5">
        <f t="shared" si="112"/>
        <v>2013</v>
      </c>
      <c r="D4077" s="5">
        <f t="shared" si="113"/>
        <v>5</v>
      </c>
      <c r="E4077" s="4" t="s">
        <v>4</v>
      </c>
      <c r="F4077" s="9">
        <v>0</v>
      </c>
    </row>
    <row r="4078" spans="1:6" x14ac:dyDescent="0.25">
      <c r="A4078" s="8" t="s">
        <v>8</v>
      </c>
      <c r="B4078" s="10">
        <v>41407</v>
      </c>
      <c r="C4078" s="5">
        <f t="shared" si="112"/>
        <v>2013</v>
      </c>
      <c r="D4078" s="5">
        <f t="shared" si="113"/>
        <v>5</v>
      </c>
      <c r="E4078" s="4" t="s">
        <v>4</v>
      </c>
      <c r="F4078" s="9">
        <v>0</v>
      </c>
    </row>
    <row r="4079" spans="1:6" x14ac:dyDescent="0.25">
      <c r="A4079" s="8" t="s">
        <v>5</v>
      </c>
      <c r="B4079" s="10">
        <v>41407</v>
      </c>
      <c r="C4079" s="5">
        <f t="shared" si="112"/>
        <v>2013</v>
      </c>
      <c r="D4079" s="5">
        <f t="shared" si="113"/>
        <v>5</v>
      </c>
      <c r="E4079" s="4" t="s">
        <v>37</v>
      </c>
      <c r="F4079" s="9">
        <v>950</v>
      </c>
    </row>
    <row r="4080" spans="1:6" x14ac:dyDescent="0.25">
      <c r="A4080" s="8" t="s">
        <v>5</v>
      </c>
      <c r="B4080" s="10">
        <v>41407</v>
      </c>
      <c r="C4080" s="5">
        <f t="shared" si="112"/>
        <v>2013</v>
      </c>
      <c r="D4080" s="5">
        <f t="shared" si="113"/>
        <v>5</v>
      </c>
      <c r="E4080" s="4" t="s">
        <v>37</v>
      </c>
      <c r="F4080" s="9">
        <v>950</v>
      </c>
    </row>
    <row r="4081" spans="1:6" x14ac:dyDescent="0.25">
      <c r="A4081" s="8" t="s">
        <v>8</v>
      </c>
      <c r="B4081" s="10">
        <v>41407</v>
      </c>
      <c r="C4081" s="5">
        <f t="shared" si="112"/>
        <v>2013</v>
      </c>
      <c r="D4081" s="5">
        <f t="shared" si="113"/>
        <v>5</v>
      </c>
      <c r="E4081" s="4" t="s">
        <v>37</v>
      </c>
      <c r="F4081" s="9">
        <v>24600</v>
      </c>
    </row>
    <row r="4082" spans="1:6" x14ac:dyDescent="0.25">
      <c r="A4082" s="8" t="s">
        <v>12</v>
      </c>
      <c r="B4082" s="10">
        <v>41408</v>
      </c>
      <c r="C4082" s="5">
        <f t="shared" si="112"/>
        <v>2013</v>
      </c>
      <c r="D4082" s="5">
        <f t="shared" si="113"/>
        <v>5</v>
      </c>
      <c r="E4082" s="4" t="s">
        <v>38</v>
      </c>
      <c r="F4082" s="9">
        <v>950</v>
      </c>
    </row>
    <row r="4083" spans="1:6" x14ac:dyDescent="0.25">
      <c r="A4083" s="8" t="s">
        <v>12</v>
      </c>
      <c r="B4083" s="10">
        <v>41408</v>
      </c>
      <c r="C4083" s="5">
        <f t="shared" si="112"/>
        <v>2013</v>
      </c>
      <c r="D4083" s="5">
        <f t="shared" si="113"/>
        <v>5</v>
      </c>
      <c r="E4083" s="4" t="s">
        <v>4</v>
      </c>
      <c r="F4083" s="9">
        <v>200</v>
      </c>
    </row>
    <row r="4084" spans="1:6" x14ac:dyDescent="0.25">
      <c r="A4084" s="8" t="s">
        <v>12</v>
      </c>
      <c r="B4084" s="10">
        <v>41408</v>
      </c>
      <c r="C4084" s="5">
        <f t="shared" si="112"/>
        <v>2013</v>
      </c>
      <c r="D4084" s="5">
        <f t="shared" si="113"/>
        <v>5</v>
      </c>
      <c r="E4084" s="4" t="s">
        <v>37</v>
      </c>
      <c r="F4084" s="9">
        <v>280</v>
      </c>
    </row>
    <row r="4085" spans="1:6" x14ac:dyDescent="0.25">
      <c r="A4085" s="8" t="s">
        <v>5</v>
      </c>
      <c r="B4085" s="10">
        <v>41409</v>
      </c>
      <c r="C4085" s="5">
        <f t="shared" si="112"/>
        <v>2013</v>
      </c>
      <c r="D4085" s="5">
        <f t="shared" si="113"/>
        <v>5</v>
      </c>
      <c r="E4085" s="4" t="s">
        <v>38</v>
      </c>
      <c r="F4085" s="9">
        <v>3000</v>
      </c>
    </row>
    <row r="4086" spans="1:6" x14ac:dyDescent="0.25">
      <c r="A4086" s="8" t="s">
        <v>19</v>
      </c>
      <c r="B4086" s="10">
        <v>41409</v>
      </c>
      <c r="C4086" s="5">
        <f t="shared" si="112"/>
        <v>2013</v>
      </c>
      <c r="D4086" s="5">
        <f t="shared" si="113"/>
        <v>5</v>
      </c>
      <c r="E4086" s="4" t="s">
        <v>38</v>
      </c>
      <c r="F4086" s="9">
        <v>19200</v>
      </c>
    </row>
    <row r="4087" spans="1:6" x14ac:dyDescent="0.25">
      <c r="A4087" s="8" t="s">
        <v>5</v>
      </c>
      <c r="B4087" s="10">
        <v>41409</v>
      </c>
      <c r="C4087" s="5">
        <f t="shared" si="112"/>
        <v>2013</v>
      </c>
      <c r="D4087" s="5">
        <f t="shared" si="113"/>
        <v>5</v>
      </c>
      <c r="E4087" s="4" t="s">
        <v>4</v>
      </c>
      <c r="F4087" s="9">
        <v>0</v>
      </c>
    </row>
    <row r="4088" spans="1:6" x14ac:dyDescent="0.25">
      <c r="A4088" s="8" t="s">
        <v>19</v>
      </c>
      <c r="B4088" s="10">
        <v>41409</v>
      </c>
      <c r="C4088" s="5">
        <f t="shared" si="112"/>
        <v>2013</v>
      </c>
      <c r="D4088" s="5">
        <f t="shared" si="113"/>
        <v>5</v>
      </c>
      <c r="E4088" s="4" t="s">
        <v>4</v>
      </c>
      <c r="F4088" s="9">
        <v>4100</v>
      </c>
    </row>
    <row r="4089" spans="1:6" x14ac:dyDescent="0.25">
      <c r="A4089" s="8" t="s">
        <v>5</v>
      </c>
      <c r="B4089" s="10">
        <v>41409</v>
      </c>
      <c r="C4089" s="5">
        <f t="shared" si="112"/>
        <v>2013</v>
      </c>
      <c r="D4089" s="5">
        <f t="shared" si="113"/>
        <v>5</v>
      </c>
      <c r="E4089" s="4" t="s">
        <v>37</v>
      </c>
      <c r="F4089" s="9">
        <v>300</v>
      </c>
    </row>
    <row r="4090" spans="1:6" x14ac:dyDescent="0.25">
      <c r="A4090" s="8" t="s">
        <v>19</v>
      </c>
      <c r="B4090" s="10">
        <v>41409</v>
      </c>
      <c r="C4090" s="5">
        <f t="shared" si="112"/>
        <v>2013</v>
      </c>
      <c r="D4090" s="5">
        <f t="shared" si="113"/>
        <v>5</v>
      </c>
      <c r="E4090" s="4" t="s">
        <v>37</v>
      </c>
      <c r="F4090" s="9">
        <v>19350</v>
      </c>
    </row>
    <row r="4091" spans="1:6" x14ac:dyDescent="0.25">
      <c r="A4091" s="8" t="s">
        <v>20</v>
      </c>
      <c r="B4091" s="10">
        <v>41410</v>
      </c>
      <c r="C4091" s="5">
        <f t="shared" si="112"/>
        <v>2013</v>
      </c>
      <c r="D4091" s="5">
        <f t="shared" si="113"/>
        <v>5</v>
      </c>
      <c r="E4091" s="4" t="s">
        <v>38</v>
      </c>
      <c r="F4091" s="9">
        <v>48200</v>
      </c>
    </row>
    <row r="4092" spans="1:6" x14ac:dyDescent="0.25">
      <c r="A4092" s="8" t="s">
        <v>20</v>
      </c>
      <c r="B4092" s="10">
        <v>41410</v>
      </c>
      <c r="C4092" s="5">
        <f t="shared" si="112"/>
        <v>2013</v>
      </c>
      <c r="D4092" s="5">
        <f t="shared" si="113"/>
        <v>5</v>
      </c>
      <c r="E4092" s="4" t="s">
        <v>4</v>
      </c>
      <c r="F4092" s="9">
        <v>6750</v>
      </c>
    </row>
    <row r="4093" spans="1:6" x14ac:dyDescent="0.25">
      <c r="A4093" s="8" t="s">
        <v>20</v>
      </c>
      <c r="B4093" s="10">
        <v>41410</v>
      </c>
      <c r="C4093" s="5">
        <f t="shared" si="112"/>
        <v>2013</v>
      </c>
      <c r="D4093" s="5">
        <f t="shared" si="113"/>
        <v>5</v>
      </c>
      <c r="E4093" s="4" t="s">
        <v>37</v>
      </c>
      <c r="F4093" s="9">
        <v>17100</v>
      </c>
    </row>
    <row r="4094" spans="1:6" x14ac:dyDescent="0.25">
      <c r="A4094" s="8" t="s">
        <v>20</v>
      </c>
      <c r="B4094" s="10">
        <v>41414</v>
      </c>
      <c r="C4094" s="5">
        <f t="shared" si="112"/>
        <v>2013</v>
      </c>
      <c r="D4094" s="5">
        <f t="shared" si="113"/>
        <v>5</v>
      </c>
      <c r="E4094" s="4" t="s">
        <v>38</v>
      </c>
      <c r="F4094" s="9">
        <v>52600</v>
      </c>
    </row>
    <row r="4095" spans="1:6" x14ac:dyDescent="0.25">
      <c r="A4095" s="8" t="s">
        <v>7</v>
      </c>
      <c r="B4095" s="10">
        <v>41414</v>
      </c>
      <c r="C4095" s="5">
        <f t="shared" si="112"/>
        <v>2013</v>
      </c>
      <c r="D4095" s="5">
        <f t="shared" si="113"/>
        <v>5</v>
      </c>
      <c r="E4095" s="4" t="s">
        <v>38</v>
      </c>
      <c r="F4095" s="9">
        <v>100</v>
      </c>
    </row>
    <row r="4096" spans="1:6" x14ac:dyDescent="0.25">
      <c r="A4096" s="8" t="s">
        <v>20</v>
      </c>
      <c r="B4096" s="10">
        <v>41414</v>
      </c>
      <c r="C4096" s="5">
        <f t="shared" ref="C4096:C4159" si="114">YEAR(B4096)</f>
        <v>2013</v>
      </c>
      <c r="D4096" s="5">
        <f t="shared" ref="D4096:D4159" si="115">MONTH(B4096)</f>
        <v>5</v>
      </c>
      <c r="E4096" s="4" t="s">
        <v>4</v>
      </c>
      <c r="F4096" s="9">
        <v>6950</v>
      </c>
    </row>
    <row r="4097" spans="1:6" x14ac:dyDescent="0.25">
      <c r="A4097" s="8" t="s">
        <v>7</v>
      </c>
      <c r="B4097" s="10">
        <v>41414</v>
      </c>
      <c r="C4097" s="5">
        <f t="shared" si="114"/>
        <v>2013</v>
      </c>
      <c r="D4097" s="5">
        <f t="shared" si="115"/>
        <v>5</v>
      </c>
      <c r="E4097" s="4" t="s">
        <v>4</v>
      </c>
      <c r="F4097" s="9">
        <v>0</v>
      </c>
    </row>
    <row r="4098" spans="1:6" x14ac:dyDescent="0.25">
      <c r="A4098" s="8" t="s">
        <v>20</v>
      </c>
      <c r="B4098" s="10">
        <v>41414</v>
      </c>
      <c r="C4098" s="5">
        <f t="shared" si="114"/>
        <v>2013</v>
      </c>
      <c r="D4098" s="5">
        <f t="shared" si="115"/>
        <v>5</v>
      </c>
      <c r="E4098" s="4" t="s">
        <v>37</v>
      </c>
      <c r="F4098" s="9">
        <v>10800</v>
      </c>
    </row>
    <row r="4099" spans="1:6" x14ac:dyDescent="0.25">
      <c r="A4099" s="8" t="s">
        <v>7</v>
      </c>
      <c r="B4099" s="10">
        <v>41414</v>
      </c>
      <c r="C4099" s="5">
        <f t="shared" si="114"/>
        <v>2013</v>
      </c>
      <c r="D4099" s="5">
        <f t="shared" si="115"/>
        <v>5</v>
      </c>
      <c r="E4099" s="4" t="s">
        <v>37</v>
      </c>
      <c r="F4099" s="9">
        <v>600</v>
      </c>
    </row>
    <row r="4100" spans="1:6" x14ac:dyDescent="0.25">
      <c r="A4100" s="8" t="s">
        <v>7</v>
      </c>
      <c r="B4100" s="10">
        <v>41415</v>
      </c>
      <c r="C4100" s="5">
        <f t="shared" si="114"/>
        <v>2013</v>
      </c>
      <c r="D4100" s="5">
        <f t="shared" si="115"/>
        <v>5</v>
      </c>
      <c r="E4100" s="4" t="s">
        <v>38</v>
      </c>
      <c r="F4100" s="9">
        <v>4500</v>
      </c>
    </row>
    <row r="4101" spans="1:6" x14ac:dyDescent="0.25">
      <c r="A4101" s="8" t="s">
        <v>7</v>
      </c>
      <c r="B4101" s="10">
        <v>41415</v>
      </c>
      <c r="C4101" s="5">
        <f t="shared" si="114"/>
        <v>2013</v>
      </c>
      <c r="D4101" s="5">
        <f t="shared" si="115"/>
        <v>5</v>
      </c>
      <c r="E4101" s="4" t="s">
        <v>4</v>
      </c>
      <c r="F4101" s="9">
        <v>0</v>
      </c>
    </row>
    <row r="4102" spans="1:6" x14ac:dyDescent="0.25">
      <c r="A4102" s="8" t="s">
        <v>7</v>
      </c>
      <c r="B4102" s="10">
        <v>41415</v>
      </c>
      <c r="C4102" s="5">
        <f t="shared" si="114"/>
        <v>2013</v>
      </c>
      <c r="D4102" s="5">
        <f t="shared" si="115"/>
        <v>5</v>
      </c>
      <c r="E4102" s="4" t="s">
        <v>37</v>
      </c>
      <c r="F4102" s="9">
        <v>500</v>
      </c>
    </row>
    <row r="4103" spans="1:6" x14ac:dyDescent="0.25">
      <c r="A4103" s="8" t="s">
        <v>14</v>
      </c>
      <c r="B4103" s="10">
        <v>41428</v>
      </c>
      <c r="C4103" s="5">
        <f t="shared" si="114"/>
        <v>2013</v>
      </c>
      <c r="D4103" s="5">
        <f t="shared" si="115"/>
        <v>6</v>
      </c>
      <c r="E4103" s="4" t="s">
        <v>38</v>
      </c>
      <c r="F4103" s="9">
        <v>150</v>
      </c>
    </row>
    <row r="4104" spans="1:6" x14ac:dyDescent="0.25">
      <c r="A4104" s="8" t="s">
        <v>14</v>
      </c>
      <c r="B4104" s="10">
        <v>41428</v>
      </c>
      <c r="C4104" s="5">
        <f t="shared" si="114"/>
        <v>2013</v>
      </c>
      <c r="D4104" s="5">
        <f t="shared" si="115"/>
        <v>6</v>
      </c>
      <c r="E4104" s="4" t="s">
        <v>4</v>
      </c>
      <c r="F4104" s="9">
        <v>300</v>
      </c>
    </row>
    <row r="4105" spans="1:6" x14ac:dyDescent="0.25">
      <c r="A4105" s="8" t="s">
        <v>14</v>
      </c>
      <c r="B4105" s="10">
        <v>41428</v>
      </c>
      <c r="C4105" s="5">
        <f t="shared" si="114"/>
        <v>2013</v>
      </c>
      <c r="D4105" s="5">
        <f t="shared" si="115"/>
        <v>6</v>
      </c>
      <c r="E4105" s="4" t="s">
        <v>37</v>
      </c>
      <c r="F4105" s="9">
        <v>3000</v>
      </c>
    </row>
    <row r="4106" spans="1:6" x14ac:dyDescent="0.25">
      <c r="A4106" s="8" t="s">
        <v>17</v>
      </c>
      <c r="B4106" s="10">
        <v>41531</v>
      </c>
      <c r="C4106" s="5">
        <f t="shared" si="114"/>
        <v>2013</v>
      </c>
      <c r="D4106" s="5">
        <f t="shared" si="115"/>
        <v>9</v>
      </c>
      <c r="E4106" s="4" t="s">
        <v>38</v>
      </c>
      <c r="F4106" s="9">
        <v>10</v>
      </c>
    </row>
    <row r="4107" spans="1:6" x14ac:dyDescent="0.25">
      <c r="A4107" s="8" t="s">
        <v>17</v>
      </c>
      <c r="B4107" s="10">
        <v>41531</v>
      </c>
      <c r="C4107" s="5">
        <f t="shared" si="114"/>
        <v>2013</v>
      </c>
      <c r="D4107" s="5">
        <f t="shared" si="115"/>
        <v>9</v>
      </c>
      <c r="E4107" s="4" t="s">
        <v>4</v>
      </c>
      <c r="F4107" s="9">
        <v>0</v>
      </c>
    </row>
    <row r="4108" spans="1:6" x14ac:dyDescent="0.25">
      <c r="A4108" s="8" t="s">
        <v>17</v>
      </c>
      <c r="B4108" s="10">
        <v>41531</v>
      </c>
      <c r="C4108" s="5">
        <f t="shared" si="114"/>
        <v>2013</v>
      </c>
      <c r="D4108" s="5">
        <f t="shared" si="115"/>
        <v>9</v>
      </c>
      <c r="E4108" s="4" t="s">
        <v>37</v>
      </c>
      <c r="F4108" s="9">
        <v>2890</v>
      </c>
    </row>
    <row r="4109" spans="1:6" x14ac:dyDescent="0.25">
      <c r="A4109" s="8" t="s">
        <v>16</v>
      </c>
      <c r="B4109" s="10">
        <v>41532</v>
      </c>
      <c r="C4109" s="5">
        <f t="shared" si="114"/>
        <v>2013</v>
      </c>
      <c r="D4109" s="5">
        <f t="shared" si="115"/>
        <v>9</v>
      </c>
      <c r="E4109" s="4" t="s">
        <v>38</v>
      </c>
      <c r="F4109" s="9">
        <v>3850</v>
      </c>
    </row>
    <row r="4110" spans="1:6" x14ac:dyDescent="0.25">
      <c r="A4110" s="8" t="s">
        <v>16</v>
      </c>
      <c r="B4110" s="10">
        <v>41532</v>
      </c>
      <c r="C4110" s="5">
        <f t="shared" si="114"/>
        <v>2013</v>
      </c>
      <c r="D4110" s="5">
        <f t="shared" si="115"/>
        <v>9</v>
      </c>
      <c r="E4110" s="4" t="s">
        <v>4</v>
      </c>
      <c r="F4110" s="9">
        <v>0</v>
      </c>
    </row>
    <row r="4111" spans="1:6" x14ac:dyDescent="0.25">
      <c r="A4111" s="8" t="s">
        <v>16</v>
      </c>
      <c r="B4111" s="10">
        <v>41532</v>
      </c>
      <c r="C4111" s="5">
        <f t="shared" si="114"/>
        <v>2013</v>
      </c>
      <c r="D4111" s="5">
        <f t="shared" si="115"/>
        <v>9</v>
      </c>
      <c r="E4111" s="4" t="s">
        <v>37</v>
      </c>
      <c r="F4111" s="9">
        <v>3500</v>
      </c>
    </row>
    <row r="4112" spans="1:6" x14ac:dyDescent="0.25">
      <c r="A4112" s="8" t="s">
        <v>17</v>
      </c>
      <c r="B4112" s="10">
        <v>41533</v>
      </c>
      <c r="C4112" s="5">
        <f t="shared" si="114"/>
        <v>2013</v>
      </c>
      <c r="D4112" s="5">
        <f t="shared" si="115"/>
        <v>9</v>
      </c>
      <c r="E4112" s="4" t="s">
        <v>38</v>
      </c>
      <c r="F4112" s="9">
        <v>3350</v>
      </c>
    </row>
    <row r="4113" spans="1:6" x14ac:dyDescent="0.25">
      <c r="A4113" s="8" t="s">
        <v>17</v>
      </c>
      <c r="B4113" s="10">
        <v>41533</v>
      </c>
      <c r="C4113" s="5">
        <f t="shared" si="114"/>
        <v>2013</v>
      </c>
      <c r="D4113" s="5">
        <f t="shared" si="115"/>
        <v>9</v>
      </c>
      <c r="E4113" s="4" t="s">
        <v>4</v>
      </c>
      <c r="F4113" s="9">
        <v>0</v>
      </c>
    </row>
    <row r="4114" spans="1:6" x14ac:dyDescent="0.25">
      <c r="A4114" s="8" t="s">
        <v>17</v>
      </c>
      <c r="B4114" s="10">
        <v>41533</v>
      </c>
      <c r="C4114" s="5">
        <f t="shared" si="114"/>
        <v>2013</v>
      </c>
      <c r="D4114" s="5">
        <f t="shared" si="115"/>
        <v>9</v>
      </c>
      <c r="E4114" s="4" t="s">
        <v>37</v>
      </c>
      <c r="F4114" s="9">
        <v>3200</v>
      </c>
    </row>
    <row r="4115" spans="1:6" x14ac:dyDescent="0.25">
      <c r="A4115" s="8" t="s">
        <v>5</v>
      </c>
      <c r="B4115" s="10">
        <v>41541</v>
      </c>
      <c r="C4115" s="5">
        <f t="shared" si="114"/>
        <v>2013</v>
      </c>
      <c r="D4115" s="5">
        <f t="shared" si="115"/>
        <v>9</v>
      </c>
      <c r="E4115" s="4" t="s">
        <v>38</v>
      </c>
      <c r="F4115" s="9">
        <v>20000</v>
      </c>
    </row>
    <row r="4116" spans="1:6" x14ac:dyDescent="0.25">
      <c r="A4116" s="8" t="s">
        <v>5</v>
      </c>
      <c r="B4116" s="10">
        <v>41541</v>
      </c>
      <c r="C4116" s="5">
        <f t="shared" si="114"/>
        <v>2013</v>
      </c>
      <c r="D4116" s="5">
        <f t="shared" si="115"/>
        <v>9</v>
      </c>
      <c r="E4116" s="4" t="s">
        <v>4</v>
      </c>
      <c r="F4116" s="9">
        <v>0</v>
      </c>
    </row>
    <row r="4117" spans="1:6" x14ac:dyDescent="0.25">
      <c r="A4117" s="8" t="s">
        <v>5</v>
      </c>
      <c r="B4117" s="10">
        <v>41541</v>
      </c>
      <c r="C4117" s="5">
        <f t="shared" si="114"/>
        <v>2013</v>
      </c>
      <c r="D4117" s="5">
        <f t="shared" si="115"/>
        <v>9</v>
      </c>
      <c r="E4117" s="4" t="s">
        <v>37</v>
      </c>
      <c r="F4117" s="9">
        <v>0</v>
      </c>
    </row>
    <row r="4118" spans="1:6" x14ac:dyDescent="0.25">
      <c r="A4118" t="s">
        <v>11</v>
      </c>
      <c r="B4118" s="10">
        <v>41544</v>
      </c>
      <c r="C4118" s="5">
        <f t="shared" si="114"/>
        <v>2013</v>
      </c>
      <c r="D4118" s="5">
        <f t="shared" si="115"/>
        <v>9</v>
      </c>
      <c r="E4118" s="4" t="s">
        <v>38</v>
      </c>
      <c r="F4118" s="9">
        <v>10210</v>
      </c>
    </row>
    <row r="4119" spans="1:6" x14ac:dyDescent="0.25">
      <c r="A4119" t="s">
        <v>11</v>
      </c>
      <c r="B4119" s="10">
        <v>41544</v>
      </c>
      <c r="C4119" s="5">
        <f t="shared" si="114"/>
        <v>2013</v>
      </c>
      <c r="D4119" s="5">
        <f t="shared" si="115"/>
        <v>9</v>
      </c>
      <c r="E4119" s="4" t="s">
        <v>4</v>
      </c>
      <c r="F4119" s="9">
        <v>0</v>
      </c>
    </row>
    <row r="4120" spans="1:6" x14ac:dyDescent="0.25">
      <c r="A4120" t="s">
        <v>11</v>
      </c>
      <c r="B4120" s="10">
        <v>41544</v>
      </c>
      <c r="C4120" s="5">
        <f t="shared" si="114"/>
        <v>2013</v>
      </c>
      <c r="D4120" s="5">
        <f t="shared" si="115"/>
        <v>9</v>
      </c>
      <c r="E4120" s="4" t="s">
        <v>37</v>
      </c>
      <c r="F4120" s="9">
        <v>6955</v>
      </c>
    </row>
    <row r="4121" spans="1:6" x14ac:dyDescent="0.25">
      <c r="A4121" t="s">
        <v>11</v>
      </c>
      <c r="B4121" s="10">
        <v>41545</v>
      </c>
      <c r="C4121" s="5">
        <f t="shared" si="114"/>
        <v>2013</v>
      </c>
      <c r="D4121" s="5">
        <f t="shared" si="115"/>
        <v>9</v>
      </c>
      <c r="E4121" s="4" t="s">
        <v>38</v>
      </c>
      <c r="F4121" s="9">
        <v>3710</v>
      </c>
    </row>
    <row r="4122" spans="1:6" x14ac:dyDescent="0.25">
      <c r="A4122" t="s">
        <v>11</v>
      </c>
      <c r="B4122" s="10">
        <v>41545</v>
      </c>
      <c r="C4122" s="5">
        <f t="shared" si="114"/>
        <v>2013</v>
      </c>
      <c r="D4122" s="5">
        <f t="shared" si="115"/>
        <v>9</v>
      </c>
      <c r="E4122" s="4" t="s">
        <v>4</v>
      </c>
      <c r="F4122" s="9">
        <v>0</v>
      </c>
    </row>
    <row r="4123" spans="1:6" x14ac:dyDescent="0.25">
      <c r="A4123" t="s">
        <v>11</v>
      </c>
      <c r="B4123" s="10">
        <v>41545</v>
      </c>
      <c r="C4123" s="5">
        <f t="shared" si="114"/>
        <v>2013</v>
      </c>
      <c r="D4123" s="5">
        <f t="shared" si="115"/>
        <v>9</v>
      </c>
      <c r="E4123" s="4" t="s">
        <v>37</v>
      </c>
      <c r="F4123" s="9">
        <v>2520</v>
      </c>
    </row>
    <row r="4124" spans="1:6" x14ac:dyDescent="0.25">
      <c r="A4124" s="8" t="s">
        <v>32</v>
      </c>
      <c r="B4124" s="10">
        <v>41553</v>
      </c>
      <c r="C4124" s="5">
        <f t="shared" si="114"/>
        <v>2013</v>
      </c>
      <c r="D4124" s="5">
        <f t="shared" si="115"/>
        <v>10</v>
      </c>
      <c r="E4124" s="4" t="s">
        <v>38</v>
      </c>
      <c r="F4124" s="9">
        <v>1825</v>
      </c>
    </row>
    <row r="4125" spans="1:6" x14ac:dyDescent="0.25">
      <c r="A4125" s="8" t="s">
        <v>32</v>
      </c>
      <c r="B4125" s="10">
        <v>41553</v>
      </c>
      <c r="C4125" s="5">
        <f t="shared" si="114"/>
        <v>2013</v>
      </c>
      <c r="D4125" s="5">
        <f t="shared" si="115"/>
        <v>10</v>
      </c>
      <c r="E4125" s="4" t="s">
        <v>4</v>
      </c>
      <c r="F4125" s="9">
        <v>0</v>
      </c>
    </row>
    <row r="4126" spans="1:6" x14ac:dyDescent="0.25">
      <c r="A4126" s="8" t="s">
        <v>32</v>
      </c>
      <c r="B4126" s="10">
        <v>41553</v>
      </c>
      <c r="C4126" s="5">
        <f t="shared" si="114"/>
        <v>2013</v>
      </c>
      <c r="D4126" s="5">
        <f t="shared" si="115"/>
        <v>10</v>
      </c>
      <c r="E4126" s="4" t="s">
        <v>37</v>
      </c>
      <c r="F4126" s="9">
        <v>6085</v>
      </c>
    </row>
    <row r="4127" spans="1:6" x14ac:dyDescent="0.25">
      <c r="A4127" s="8" t="s">
        <v>5</v>
      </c>
      <c r="B4127" s="10">
        <v>41554</v>
      </c>
      <c r="C4127" s="5">
        <f t="shared" si="114"/>
        <v>2013</v>
      </c>
      <c r="D4127" s="5">
        <f t="shared" si="115"/>
        <v>10</v>
      </c>
      <c r="E4127" s="4" t="s">
        <v>38</v>
      </c>
      <c r="F4127" s="9">
        <v>25000</v>
      </c>
    </row>
    <row r="4128" spans="1:6" x14ac:dyDescent="0.25">
      <c r="A4128" s="8" t="s">
        <v>17</v>
      </c>
      <c r="B4128" s="10">
        <v>41554</v>
      </c>
      <c r="C4128" s="5">
        <f t="shared" si="114"/>
        <v>2013</v>
      </c>
      <c r="D4128" s="5">
        <f t="shared" si="115"/>
        <v>10</v>
      </c>
      <c r="E4128" s="4" t="s">
        <v>38</v>
      </c>
      <c r="F4128" s="9">
        <v>1520</v>
      </c>
    </row>
    <row r="4129" spans="1:6" x14ac:dyDescent="0.25">
      <c r="A4129" s="8" t="s">
        <v>5</v>
      </c>
      <c r="B4129" s="10">
        <v>41554</v>
      </c>
      <c r="C4129" s="5">
        <f t="shared" si="114"/>
        <v>2013</v>
      </c>
      <c r="D4129" s="5">
        <f t="shared" si="115"/>
        <v>10</v>
      </c>
      <c r="E4129" s="4" t="s">
        <v>4</v>
      </c>
      <c r="F4129" s="9">
        <v>0</v>
      </c>
    </row>
    <row r="4130" spans="1:6" x14ac:dyDescent="0.25">
      <c r="A4130" s="8" t="s">
        <v>17</v>
      </c>
      <c r="B4130" s="10">
        <v>41554</v>
      </c>
      <c r="C4130" s="5">
        <f t="shared" si="114"/>
        <v>2013</v>
      </c>
      <c r="D4130" s="5">
        <f t="shared" si="115"/>
        <v>10</v>
      </c>
      <c r="E4130" s="4" t="s">
        <v>4</v>
      </c>
      <c r="F4130" s="9">
        <v>0</v>
      </c>
    </row>
    <row r="4131" spans="1:6" x14ac:dyDescent="0.25">
      <c r="A4131" s="8" t="s">
        <v>5</v>
      </c>
      <c r="B4131" s="10">
        <v>41554</v>
      </c>
      <c r="C4131" s="5">
        <f t="shared" si="114"/>
        <v>2013</v>
      </c>
      <c r="D4131" s="5">
        <f t="shared" si="115"/>
        <v>10</v>
      </c>
      <c r="E4131" s="4" t="s">
        <v>37</v>
      </c>
      <c r="F4131" s="9">
        <v>150</v>
      </c>
    </row>
    <row r="4132" spans="1:6" x14ac:dyDescent="0.25">
      <c r="A4132" s="8" t="s">
        <v>17</v>
      </c>
      <c r="B4132" s="10">
        <v>41554</v>
      </c>
      <c r="C4132" s="5">
        <f t="shared" si="114"/>
        <v>2013</v>
      </c>
      <c r="D4132" s="5">
        <f t="shared" si="115"/>
        <v>10</v>
      </c>
      <c r="E4132" s="4" t="s">
        <v>37</v>
      </c>
      <c r="F4132" s="9">
        <v>1215</v>
      </c>
    </row>
    <row r="4133" spans="1:6" x14ac:dyDescent="0.25">
      <c r="A4133" t="s">
        <v>11</v>
      </c>
      <c r="B4133" s="10">
        <v>41558</v>
      </c>
      <c r="C4133" s="5">
        <f t="shared" si="114"/>
        <v>2013</v>
      </c>
      <c r="D4133" s="5">
        <f t="shared" si="115"/>
        <v>10</v>
      </c>
      <c r="E4133" s="4" t="s">
        <v>38</v>
      </c>
      <c r="F4133" s="9">
        <v>1245</v>
      </c>
    </row>
    <row r="4134" spans="1:6" x14ac:dyDescent="0.25">
      <c r="A4134" t="s">
        <v>11</v>
      </c>
      <c r="B4134" s="10">
        <v>41558</v>
      </c>
      <c r="C4134" s="5">
        <f t="shared" si="114"/>
        <v>2013</v>
      </c>
      <c r="D4134" s="5">
        <f t="shared" si="115"/>
        <v>10</v>
      </c>
      <c r="E4134" s="4" t="s">
        <v>4</v>
      </c>
      <c r="F4134" s="9">
        <v>0</v>
      </c>
    </row>
    <row r="4135" spans="1:6" x14ac:dyDescent="0.25">
      <c r="A4135" t="s">
        <v>11</v>
      </c>
      <c r="B4135" s="10">
        <v>41558</v>
      </c>
      <c r="C4135" s="5">
        <f t="shared" si="114"/>
        <v>2013</v>
      </c>
      <c r="D4135" s="5">
        <f t="shared" si="115"/>
        <v>10</v>
      </c>
      <c r="E4135" s="4" t="s">
        <v>37</v>
      </c>
      <c r="F4135" s="9">
        <v>415</v>
      </c>
    </row>
    <row r="4136" spans="1:6" x14ac:dyDescent="0.25">
      <c r="A4136" t="s">
        <v>11</v>
      </c>
      <c r="B4136" s="10">
        <v>41559</v>
      </c>
      <c r="C4136" s="5">
        <f t="shared" si="114"/>
        <v>2013</v>
      </c>
      <c r="D4136" s="5">
        <f t="shared" si="115"/>
        <v>10</v>
      </c>
      <c r="E4136" s="4" t="s">
        <v>38</v>
      </c>
      <c r="F4136" s="9">
        <v>1180</v>
      </c>
    </row>
    <row r="4137" spans="1:6" x14ac:dyDescent="0.25">
      <c r="A4137" t="s">
        <v>11</v>
      </c>
      <c r="B4137" s="10">
        <v>41559</v>
      </c>
      <c r="C4137" s="5">
        <f t="shared" si="114"/>
        <v>2013</v>
      </c>
      <c r="D4137" s="5">
        <f t="shared" si="115"/>
        <v>10</v>
      </c>
      <c r="E4137" s="4" t="s">
        <v>4</v>
      </c>
      <c r="F4137" s="9">
        <v>0</v>
      </c>
    </row>
    <row r="4138" spans="1:6" x14ac:dyDescent="0.25">
      <c r="A4138" t="s">
        <v>11</v>
      </c>
      <c r="B4138" s="10">
        <v>41559</v>
      </c>
      <c r="C4138" s="5">
        <f t="shared" si="114"/>
        <v>2013</v>
      </c>
      <c r="D4138" s="5">
        <f t="shared" si="115"/>
        <v>10</v>
      </c>
      <c r="E4138" s="4" t="s">
        <v>37</v>
      </c>
      <c r="F4138" s="9">
        <v>210</v>
      </c>
    </row>
    <row r="4139" spans="1:6" x14ac:dyDescent="0.25">
      <c r="A4139" s="8" t="s">
        <v>17</v>
      </c>
      <c r="B4139" s="10">
        <v>41560</v>
      </c>
      <c r="C4139" s="5">
        <f t="shared" si="114"/>
        <v>2013</v>
      </c>
      <c r="D4139" s="5">
        <f t="shared" si="115"/>
        <v>10</v>
      </c>
      <c r="E4139" s="4" t="s">
        <v>38</v>
      </c>
      <c r="F4139" s="9">
        <v>11820</v>
      </c>
    </row>
    <row r="4140" spans="1:6" x14ac:dyDescent="0.25">
      <c r="A4140" s="8" t="s">
        <v>17</v>
      </c>
      <c r="B4140" s="10">
        <v>41560</v>
      </c>
      <c r="C4140" s="5">
        <f t="shared" si="114"/>
        <v>2013</v>
      </c>
      <c r="D4140" s="5">
        <f t="shared" si="115"/>
        <v>10</v>
      </c>
      <c r="E4140" s="4" t="s">
        <v>4</v>
      </c>
      <c r="F4140" s="9">
        <v>0</v>
      </c>
    </row>
    <row r="4141" spans="1:6" x14ac:dyDescent="0.25">
      <c r="A4141" s="8" t="s">
        <v>17</v>
      </c>
      <c r="B4141" s="10">
        <v>41560</v>
      </c>
      <c r="C4141" s="5">
        <f t="shared" si="114"/>
        <v>2013</v>
      </c>
      <c r="D4141" s="5">
        <f t="shared" si="115"/>
        <v>10</v>
      </c>
      <c r="E4141" s="4" t="s">
        <v>37</v>
      </c>
      <c r="F4141" s="9">
        <v>1385</v>
      </c>
    </row>
    <row r="4142" spans="1:6" x14ac:dyDescent="0.25">
      <c r="A4142" s="8" t="s">
        <v>5</v>
      </c>
      <c r="B4142" s="10">
        <v>41561</v>
      </c>
      <c r="C4142" s="5">
        <f t="shared" si="114"/>
        <v>2013</v>
      </c>
      <c r="D4142" s="5">
        <f t="shared" si="115"/>
        <v>10</v>
      </c>
      <c r="E4142" s="4" t="s">
        <v>38</v>
      </c>
      <c r="F4142" s="9">
        <v>350</v>
      </c>
    </row>
    <row r="4143" spans="1:6" x14ac:dyDescent="0.25">
      <c r="A4143" s="8" t="s">
        <v>5</v>
      </c>
      <c r="B4143" s="10">
        <v>41561</v>
      </c>
      <c r="C4143" s="5">
        <f t="shared" si="114"/>
        <v>2013</v>
      </c>
      <c r="D4143" s="5">
        <f t="shared" si="115"/>
        <v>10</v>
      </c>
      <c r="E4143" s="4" t="s">
        <v>4</v>
      </c>
      <c r="F4143" s="9">
        <v>0</v>
      </c>
    </row>
    <row r="4144" spans="1:6" x14ac:dyDescent="0.25">
      <c r="A4144" s="8" t="s">
        <v>5</v>
      </c>
      <c r="B4144" s="10">
        <v>41561</v>
      </c>
      <c r="C4144" s="5">
        <f t="shared" si="114"/>
        <v>2013</v>
      </c>
      <c r="D4144" s="5">
        <f t="shared" si="115"/>
        <v>10</v>
      </c>
      <c r="E4144" s="4" t="s">
        <v>37</v>
      </c>
      <c r="F4144" s="9">
        <v>50</v>
      </c>
    </row>
    <row r="4145" spans="1:6" x14ac:dyDescent="0.25">
      <c r="A4145" s="8" t="s">
        <v>5</v>
      </c>
      <c r="B4145" s="10">
        <v>41562</v>
      </c>
      <c r="C4145" s="5">
        <f t="shared" si="114"/>
        <v>2013</v>
      </c>
      <c r="D4145" s="5">
        <f t="shared" si="115"/>
        <v>10</v>
      </c>
      <c r="E4145" s="4" t="s">
        <v>38</v>
      </c>
      <c r="F4145" s="9">
        <v>3950</v>
      </c>
    </row>
    <row r="4146" spans="1:6" x14ac:dyDescent="0.25">
      <c r="A4146" s="8" t="s">
        <v>5</v>
      </c>
      <c r="B4146" s="10">
        <v>41562</v>
      </c>
      <c r="C4146" s="5">
        <f t="shared" si="114"/>
        <v>2013</v>
      </c>
      <c r="D4146" s="5">
        <f t="shared" si="115"/>
        <v>10</v>
      </c>
      <c r="E4146" s="4" t="s">
        <v>4</v>
      </c>
      <c r="F4146" s="9">
        <v>0</v>
      </c>
    </row>
    <row r="4147" spans="1:6" x14ac:dyDescent="0.25">
      <c r="A4147" s="8" t="s">
        <v>5</v>
      </c>
      <c r="B4147" s="10">
        <v>41562</v>
      </c>
      <c r="C4147" s="5">
        <f t="shared" si="114"/>
        <v>2013</v>
      </c>
      <c r="D4147" s="5">
        <f t="shared" si="115"/>
        <v>10</v>
      </c>
      <c r="E4147" s="4" t="s">
        <v>37</v>
      </c>
      <c r="F4147" s="9">
        <v>850</v>
      </c>
    </row>
    <row r="4148" spans="1:6" x14ac:dyDescent="0.25">
      <c r="A4148" s="8" t="s">
        <v>14</v>
      </c>
      <c r="B4148" s="10">
        <v>41575</v>
      </c>
      <c r="C4148" s="5">
        <f t="shared" si="114"/>
        <v>2013</v>
      </c>
      <c r="D4148" s="5">
        <f t="shared" si="115"/>
        <v>10</v>
      </c>
      <c r="E4148" s="4" t="s">
        <v>38</v>
      </c>
      <c r="F4148" s="9">
        <v>50</v>
      </c>
    </row>
    <row r="4149" spans="1:6" x14ac:dyDescent="0.25">
      <c r="A4149" s="8" t="s">
        <v>14</v>
      </c>
      <c r="B4149" s="10">
        <v>41575</v>
      </c>
      <c r="C4149" s="5">
        <f t="shared" si="114"/>
        <v>2013</v>
      </c>
      <c r="D4149" s="5">
        <f t="shared" si="115"/>
        <v>10</v>
      </c>
      <c r="E4149" s="4" t="s">
        <v>4</v>
      </c>
      <c r="F4149" s="9">
        <v>0</v>
      </c>
    </row>
    <row r="4150" spans="1:6" x14ac:dyDescent="0.25">
      <c r="A4150" s="8" t="s">
        <v>14</v>
      </c>
      <c r="B4150" s="10">
        <v>41575</v>
      </c>
      <c r="C4150" s="5">
        <f t="shared" si="114"/>
        <v>2013</v>
      </c>
      <c r="D4150" s="5">
        <f t="shared" si="115"/>
        <v>10</v>
      </c>
      <c r="E4150" s="4" t="s">
        <v>37</v>
      </c>
      <c r="F4150" s="9">
        <v>50</v>
      </c>
    </row>
    <row r="4151" spans="1:6" x14ac:dyDescent="0.25">
      <c r="A4151" s="8" t="s">
        <v>7</v>
      </c>
      <c r="B4151" s="10">
        <v>41583</v>
      </c>
      <c r="C4151" s="5">
        <f t="shared" si="114"/>
        <v>2013</v>
      </c>
      <c r="D4151" s="5">
        <f t="shared" si="115"/>
        <v>11</v>
      </c>
      <c r="E4151" s="4" t="s">
        <v>38</v>
      </c>
      <c r="F4151" s="9">
        <v>14200</v>
      </c>
    </row>
    <row r="4152" spans="1:6" x14ac:dyDescent="0.25">
      <c r="A4152" s="8" t="s">
        <v>7</v>
      </c>
      <c r="B4152" s="10">
        <v>41583</v>
      </c>
      <c r="C4152" s="5">
        <f t="shared" si="114"/>
        <v>2013</v>
      </c>
      <c r="D4152" s="5">
        <f t="shared" si="115"/>
        <v>11</v>
      </c>
      <c r="E4152" s="4" t="s">
        <v>4</v>
      </c>
      <c r="F4152" s="9">
        <v>0</v>
      </c>
    </row>
    <row r="4153" spans="1:6" x14ac:dyDescent="0.25">
      <c r="A4153" s="8" t="s">
        <v>7</v>
      </c>
      <c r="B4153" s="10">
        <v>41583</v>
      </c>
      <c r="C4153" s="5">
        <f t="shared" si="114"/>
        <v>2013</v>
      </c>
      <c r="D4153" s="5">
        <f t="shared" si="115"/>
        <v>11</v>
      </c>
      <c r="E4153" s="4" t="s">
        <v>37</v>
      </c>
      <c r="F4153" s="9">
        <v>3200</v>
      </c>
    </row>
    <row r="4154" spans="1:6" x14ac:dyDescent="0.25">
      <c r="A4154" s="8" t="s">
        <v>13</v>
      </c>
      <c r="B4154" s="10">
        <v>41751</v>
      </c>
      <c r="C4154" s="5">
        <f t="shared" si="114"/>
        <v>2014</v>
      </c>
      <c r="D4154" s="5">
        <f t="shared" si="115"/>
        <v>4</v>
      </c>
      <c r="E4154" s="4" t="s">
        <v>38</v>
      </c>
      <c r="F4154" s="9">
        <v>5300</v>
      </c>
    </row>
    <row r="4155" spans="1:6" x14ac:dyDescent="0.25">
      <c r="A4155" s="8" t="s">
        <v>13</v>
      </c>
      <c r="B4155" s="10">
        <v>41751</v>
      </c>
      <c r="C4155" s="5">
        <f t="shared" si="114"/>
        <v>2014</v>
      </c>
      <c r="D4155" s="5">
        <f t="shared" si="115"/>
        <v>4</v>
      </c>
      <c r="E4155" s="4" t="s">
        <v>4</v>
      </c>
      <c r="F4155" s="9">
        <v>5200</v>
      </c>
    </row>
    <row r="4156" spans="1:6" x14ac:dyDescent="0.25">
      <c r="A4156" s="8" t="s">
        <v>13</v>
      </c>
      <c r="B4156" s="10">
        <v>41751</v>
      </c>
      <c r="C4156" s="5">
        <f t="shared" si="114"/>
        <v>2014</v>
      </c>
      <c r="D4156" s="5">
        <f t="shared" si="115"/>
        <v>4</v>
      </c>
      <c r="E4156" s="4" t="s">
        <v>37</v>
      </c>
      <c r="F4156" s="9">
        <v>12600</v>
      </c>
    </row>
    <row r="4157" spans="1:6" x14ac:dyDescent="0.25">
      <c r="A4157" s="8" t="s">
        <v>12</v>
      </c>
      <c r="B4157" s="10">
        <v>41752</v>
      </c>
      <c r="C4157" s="5">
        <f t="shared" si="114"/>
        <v>2014</v>
      </c>
      <c r="D4157" s="5">
        <f t="shared" si="115"/>
        <v>4</v>
      </c>
      <c r="E4157" s="4" t="s">
        <v>38</v>
      </c>
      <c r="F4157" s="9">
        <v>4800</v>
      </c>
    </row>
    <row r="4158" spans="1:6" x14ac:dyDescent="0.25">
      <c r="A4158" s="8" t="s">
        <v>12</v>
      </c>
      <c r="B4158" s="10">
        <v>41752</v>
      </c>
      <c r="C4158" s="5">
        <f t="shared" si="114"/>
        <v>2014</v>
      </c>
      <c r="D4158" s="5">
        <f t="shared" si="115"/>
        <v>4</v>
      </c>
      <c r="E4158" s="4" t="s">
        <v>4</v>
      </c>
      <c r="F4158" s="9">
        <v>900</v>
      </c>
    </row>
    <row r="4159" spans="1:6" x14ac:dyDescent="0.25">
      <c r="A4159" s="8" t="s">
        <v>12</v>
      </c>
      <c r="B4159" s="10">
        <v>41752</v>
      </c>
      <c r="C4159" s="5">
        <f t="shared" si="114"/>
        <v>2014</v>
      </c>
      <c r="D4159" s="5">
        <f t="shared" si="115"/>
        <v>4</v>
      </c>
      <c r="E4159" s="4" t="s">
        <v>37</v>
      </c>
      <c r="F4159" s="9">
        <v>5900</v>
      </c>
    </row>
    <row r="4160" spans="1:6" x14ac:dyDescent="0.25">
      <c r="A4160" s="8" t="s">
        <v>12</v>
      </c>
      <c r="B4160" s="10">
        <v>41753</v>
      </c>
      <c r="C4160" s="5">
        <f t="shared" ref="C4160:C4223" si="116">YEAR(B4160)</f>
        <v>2014</v>
      </c>
      <c r="D4160" s="5">
        <f t="shared" ref="D4160:D4223" si="117">MONTH(B4160)</f>
        <v>4</v>
      </c>
      <c r="E4160" s="4" t="s">
        <v>38</v>
      </c>
      <c r="F4160" s="9">
        <v>12400</v>
      </c>
    </row>
    <row r="4161" spans="1:6" x14ac:dyDescent="0.25">
      <c r="A4161" s="8" t="s">
        <v>12</v>
      </c>
      <c r="B4161" s="10">
        <v>41753</v>
      </c>
      <c r="C4161" s="5">
        <f t="shared" si="116"/>
        <v>2014</v>
      </c>
      <c r="D4161" s="5">
        <f t="shared" si="117"/>
        <v>4</v>
      </c>
      <c r="E4161" s="4" t="s">
        <v>4</v>
      </c>
      <c r="F4161" s="9">
        <v>1100</v>
      </c>
    </row>
    <row r="4162" spans="1:6" x14ac:dyDescent="0.25">
      <c r="A4162" s="8" t="s">
        <v>12</v>
      </c>
      <c r="B4162" s="10">
        <v>41753</v>
      </c>
      <c r="C4162" s="5">
        <f t="shared" si="116"/>
        <v>2014</v>
      </c>
      <c r="D4162" s="5">
        <f t="shared" si="117"/>
        <v>4</v>
      </c>
      <c r="E4162" s="4" t="s">
        <v>37</v>
      </c>
      <c r="F4162" s="9">
        <v>2800</v>
      </c>
    </row>
    <row r="4163" spans="1:6" x14ac:dyDescent="0.25">
      <c r="A4163" s="8" t="s">
        <v>13</v>
      </c>
      <c r="B4163" s="10">
        <v>41754</v>
      </c>
      <c r="C4163" s="5">
        <f t="shared" si="116"/>
        <v>2014</v>
      </c>
      <c r="D4163" s="5">
        <f t="shared" si="117"/>
        <v>4</v>
      </c>
      <c r="E4163" s="4" t="s">
        <v>38</v>
      </c>
      <c r="F4163" s="9">
        <v>1100</v>
      </c>
    </row>
    <row r="4164" spans="1:6" x14ac:dyDescent="0.25">
      <c r="A4164" s="8" t="s">
        <v>13</v>
      </c>
      <c r="B4164" s="10">
        <v>41754</v>
      </c>
      <c r="C4164" s="5">
        <f t="shared" si="116"/>
        <v>2014</v>
      </c>
      <c r="D4164" s="5">
        <f t="shared" si="117"/>
        <v>4</v>
      </c>
      <c r="E4164" s="4" t="s">
        <v>4</v>
      </c>
      <c r="F4164" s="9">
        <v>550</v>
      </c>
    </row>
    <row r="4165" spans="1:6" x14ac:dyDescent="0.25">
      <c r="A4165" s="8" t="s">
        <v>13</v>
      </c>
      <c r="B4165" s="10">
        <v>41754</v>
      </c>
      <c r="C4165" s="5">
        <f t="shared" si="116"/>
        <v>2014</v>
      </c>
      <c r="D4165" s="5">
        <f t="shared" si="117"/>
        <v>4</v>
      </c>
      <c r="E4165" s="4" t="s">
        <v>37</v>
      </c>
      <c r="F4165" s="9">
        <v>2600</v>
      </c>
    </row>
    <row r="4166" spans="1:6" x14ac:dyDescent="0.25">
      <c r="A4166" s="8" t="s">
        <v>19</v>
      </c>
      <c r="B4166" s="10">
        <v>41759</v>
      </c>
      <c r="C4166" s="5">
        <f t="shared" si="116"/>
        <v>2014</v>
      </c>
      <c r="D4166" s="5">
        <f t="shared" si="117"/>
        <v>4</v>
      </c>
      <c r="E4166" s="4" t="s">
        <v>38</v>
      </c>
      <c r="F4166" s="9">
        <v>2200</v>
      </c>
    </row>
    <row r="4167" spans="1:6" x14ac:dyDescent="0.25">
      <c r="A4167" s="8" t="s">
        <v>19</v>
      </c>
      <c r="B4167" s="10">
        <v>41759</v>
      </c>
      <c r="C4167" s="5">
        <f t="shared" si="116"/>
        <v>2014</v>
      </c>
      <c r="D4167" s="5">
        <f t="shared" si="117"/>
        <v>4</v>
      </c>
      <c r="E4167" s="4" t="s">
        <v>4</v>
      </c>
      <c r="F4167" s="9">
        <v>400</v>
      </c>
    </row>
    <row r="4168" spans="1:6" x14ac:dyDescent="0.25">
      <c r="A4168" s="8" t="s">
        <v>19</v>
      </c>
      <c r="B4168" s="10">
        <v>41759</v>
      </c>
      <c r="C4168" s="5">
        <f t="shared" si="116"/>
        <v>2014</v>
      </c>
      <c r="D4168" s="5">
        <f t="shared" si="117"/>
        <v>4</v>
      </c>
      <c r="E4168" s="4" t="s">
        <v>37</v>
      </c>
      <c r="F4168" s="9">
        <v>3700</v>
      </c>
    </row>
    <row r="4169" spans="1:6" x14ac:dyDescent="0.25">
      <c r="A4169" s="8" t="s">
        <v>20</v>
      </c>
      <c r="B4169" s="10">
        <v>41764</v>
      </c>
      <c r="C4169" s="5">
        <f t="shared" si="116"/>
        <v>2014</v>
      </c>
      <c r="D4169" s="5">
        <f t="shared" si="117"/>
        <v>5</v>
      </c>
      <c r="E4169" s="4" t="s">
        <v>38</v>
      </c>
      <c r="F4169" s="9">
        <v>14600</v>
      </c>
    </row>
    <row r="4170" spans="1:6" x14ac:dyDescent="0.25">
      <c r="A4170" s="8" t="s">
        <v>20</v>
      </c>
      <c r="B4170" s="10">
        <v>41764</v>
      </c>
      <c r="C4170" s="5">
        <f t="shared" si="116"/>
        <v>2014</v>
      </c>
      <c r="D4170" s="5">
        <f t="shared" si="117"/>
        <v>5</v>
      </c>
      <c r="E4170" s="4" t="s">
        <v>4</v>
      </c>
      <c r="F4170" s="9">
        <v>4500</v>
      </c>
    </row>
    <row r="4171" spans="1:6" x14ac:dyDescent="0.25">
      <c r="A4171" s="8" t="s">
        <v>20</v>
      </c>
      <c r="B4171" s="10">
        <v>41764</v>
      </c>
      <c r="C4171" s="5">
        <f t="shared" si="116"/>
        <v>2014</v>
      </c>
      <c r="D4171" s="5">
        <f t="shared" si="117"/>
        <v>5</v>
      </c>
      <c r="E4171" s="4" t="s">
        <v>37</v>
      </c>
      <c r="F4171" s="9">
        <v>12200</v>
      </c>
    </row>
    <row r="4172" spans="1:6" x14ac:dyDescent="0.25">
      <c r="A4172" s="8" t="s">
        <v>8</v>
      </c>
      <c r="B4172" s="10">
        <v>41765</v>
      </c>
      <c r="C4172" s="5">
        <f t="shared" si="116"/>
        <v>2014</v>
      </c>
      <c r="D4172" s="5">
        <f t="shared" si="117"/>
        <v>5</v>
      </c>
      <c r="E4172" s="4" t="s">
        <v>38</v>
      </c>
      <c r="F4172" s="9">
        <v>300</v>
      </c>
    </row>
    <row r="4173" spans="1:6" x14ac:dyDescent="0.25">
      <c r="A4173" s="8" t="s">
        <v>8</v>
      </c>
      <c r="B4173" s="10">
        <v>41765</v>
      </c>
      <c r="C4173" s="5">
        <f t="shared" si="116"/>
        <v>2014</v>
      </c>
      <c r="D4173" s="5">
        <f t="shared" si="117"/>
        <v>5</v>
      </c>
      <c r="E4173" s="4" t="s">
        <v>4</v>
      </c>
      <c r="F4173" s="9">
        <v>0</v>
      </c>
    </row>
    <row r="4174" spans="1:6" x14ac:dyDescent="0.25">
      <c r="A4174" s="8" t="s">
        <v>8</v>
      </c>
      <c r="B4174" s="10">
        <v>41765</v>
      </c>
      <c r="C4174" s="5">
        <f t="shared" si="116"/>
        <v>2014</v>
      </c>
      <c r="D4174" s="5">
        <f t="shared" si="117"/>
        <v>5</v>
      </c>
      <c r="E4174" s="4" t="s">
        <v>37</v>
      </c>
      <c r="F4174" s="9">
        <v>2400</v>
      </c>
    </row>
    <row r="4175" spans="1:6" x14ac:dyDescent="0.25">
      <c r="A4175" s="8" t="s">
        <v>20</v>
      </c>
      <c r="B4175" s="10">
        <v>41767</v>
      </c>
      <c r="C4175" s="5">
        <f t="shared" si="116"/>
        <v>2014</v>
      </c>
      <c r="D4175" s="5">
        <f t="shared" si="117"/>
        <v>5</v>
      </c>
      <c r="E4175" s="4" t="s">
        <v>38</v>
      </c>
      <c r="F4175" s="9">
        <v>16200</v>
      </c>
    </row>
    <row r="4176" spans="1:6" x14ac:dyDescent="0.25">
      <c r="A4176" s="8" t="s">
        <v>20</v>
      </c>
      <c r="B4176" s="10">
        <v>41767</v>
      </c>
      <c r="C4176" s="5">
        <f t="shared" si="116"/>
        <v>2014</v>
      </c>
      <c r="D4176" s="5">
        <f t="shared" si="117"/>
        <v>5</v>
      </c>
      <c r="E4176" s="4" t="s">
        <v>4</v>
      </c>
      <c r="F4176" s="9">
        <v>18900</v>
      </c>
    </row>
    <row r="4177" spans="1:6" x14ac:dyDescent="0.25">
      <c r="A4177" s="8" t="s">
        <v>20</v>
      </c>
      <c r="B4177" s="10">
        <v>41767</v>
      </c>
      <c r="C4177" s="5">
        <f t="shared" si="116"/>
        <v>2014</v>
      </c>
      <c r="D4177" s="5">
        <f t="shared" si="117"/>
        <v>5</v>
      </c>
      <c r="E4177" s="4" t="s">
        <v>37</v>
      </c>
      <c r="F4177" s="9">
        <v>4400</v>
      </c>
    </row>
    <row r="4178" spans="1:6" x14ac:dyDescent="0.25">
      <c r="A4178" s="8" t="s">
        <v>14</v>
      </c>
      <c r="B4178" s="10">
        <v>41769</v>
      </c>
      <c r="C4178" s="5">
        <f t="shared" si="116"/>
        <v>2014</v>
      </c>
      <c r="D4178" s="5">
        <f t="shared" si="117"/>
        <v>5</v>
      </c>
      <c r="E4178" s="4" t="s">
        <v>38</v>
      </c>
      <c r="F4178" s="9">
        <v>5240</v>
      </c>
    </row>
    <row r="4179" spans="1:6" x14ac:dyDescent="0.25">
      <c r="A4179" s="8" t="s">
        <v>14</v>
      </c>
      <c r="B4179" s="10">
        <v>41769</v>
      </c>
      <c r="C4179" s="5">
        <f t="shared" si="116"/>
        <v>2014</v>
      </c>
      <c r="D4179" s="5">
        <f t="shared" si="117"/>
        <v>5</v>
      </c>
      <c r="E4179" s="4" t="s">
        <v>4</v>
      </c>
      <c r="F4179" s="9">
        <v>0</v>
      </c>
    </row>
    <row r="4180" spans="1:6" x14ac:dyDescent="0.25">
      <c r="A4180" s="8" t="s">
        <v>14</v>
      </c>
      <c r="B4180" s="10">
        <v>41769</v>
      </c>
      <c r="C4180" s="5">
        <f t="shared" si="116"/>
        <v>2014</v>
      </c>
      <c r="D4180" s="5">
        <f t="shared" si="117"/>
        <v>5</v>
      </c>
      <c r="E4180" s="4" t="s">
        <v>37</v>
      </c>
      <c r="F4180" s="9">
        <v>12685</v>
      </c>
    </row>
    <row r="4181" spans="1:6" x14ac:dyDescent="0.25">
      <c r="A4181" s="8" t="s">
        <v>20</v>
      </c>
      <c r="B4181" s="10">
        <v>41771</v>
      </c>
      <c r="C4181" s="5">
        <f t="shared" si="116"/>
        <v>2014</v>
      </c>
      <c r="D4181" s="5">
        <f t="shared" si="117"/>
        <v>5</v>
      </c>
      <c r="E4181" s="4" t="s">
        <v>38</v>
      </c>
      <c r="F4181" s="9">
        <v>500</v>
      </c>
    </row>
    <row r="4182" spans="1:6" x14ac:dyDescent="0.25">
      <c r="A4182" s="8" t="s">
        <v>20</v>
      </c>
      <c r="B4182" s="10">
        <v>41771</v>
      </c>
      <c r="C4182" s="5">
        <f t="shared" si="116"/>
        <v>2014</v>
      </c>
      <c r="D4182" s="5">
        <f t="shared" si="117"/>
        <v>5</v>
      </c>
      <c r="E4182" s="4" t="s">
        <v>4</v>
      </c>
      <c r="F4182" s="9">
        <v>12100</v>
      </c>
    </row>
    <row r="4183" spans="1:6" x14ac:dyDescent="0.25">
      <c r="A4183" s="8" t="s">
        <v>20</v>
      </c>
      <c r="B4183" s="10">
        <v>41771</v>
      </c>
      <c r="C4183" s="5">
        <f t="shared" si="116"/>
        <v>2014</v>
      </c>
      <c r="D4183" s="5">
        <f t="shared" si="117"/>
        <v>5</v>
      </c>
      <c r="E4183" s="4" t="s">
        <v>37</v>
      </c>
      <c r="F4183" s="9">
        <v>1300</v>
      </c>
    </row>
    <row r="4184" spans="1:6" x14ac:dyDescent="0.25">
      <c r="A4184" s="8" t="s">
        <v>20</v>
      </c>
      <c r="B4184" s="10">
        <v>41773</v>
      </c>
      <c r="C4184" s="5">
        <f t="shared" si="116"/>
        <v>2014</v>
      </c>
      <c r="D4184" s="5">
        <f t="shared" si="117"/>
        <v>5</v>
      </c>
      <c r="E4184" s="4" t="s">
        <v>38</v>
      </c>
      <c r="F4184" s="9">
        <v>28800</v>
      </c>
    </row>
    <row r="4185" spans="1:6" x14ac:dyDescent="0.25">
      <c r="A4185" s="8" t="s">
        <v>20</v>
      </c>
      <c r="B4185" s="10">
        <v>41773</v>
      </c>
      <c r="C4185" s="5">
        <f t="shared" si="116"/>
        <v>2014</v>
      </c>
      <c r="D4185" s="5">
        <f t="shared" si="117"/>
        <v>5</v>
      </c>
      <c r="E4185" s="4" t="s">
        <v>4</v>
      </c>
      <c r="F4185" s="9">
        <v>7700</v>
      </c>
    </row>
    <row r="4186" spans="1:6" x14ac:dyDescent="0.25">
      <c r="A4186" s="8" t="s">
        <v>20</v>
      </c>
      <c r="B4186" s="10">
        <v>41773</v>
      </c>
      <c r="C4186" s="5">
        <f t="shared" si="116"/>
        <v>2014</v>
      </c>
      <c r="D4186" s="5">
        <f t="shared" si="117"/>
        <v>5</v>
      </c>
      <c r="E4186" s="4" t="s">
        <v>37</v>
      </c>
      <c r="F4186" s="9">
        <v>18100</v>
      </c>
    </row>
    <row r="4187" spans="1:6" x14ac:dyDescent="0.25">
      <c r="A4187" s="8" t="s">
        <v>14</v>
      </c>
      <c r="B4187" s="10">
        <v>41778</v>
      </c>
      <c r="C4187" s="5">
        <f t="shared" si="116"/>
        <v>2014</v>
      </c>
      <c r="D4187" s="5">
        <f t="shared" si="117"/>
        <v>5</v>
      </c>
      <c r="E4187" s="4" t="s">
        <v>38</v>
      </c>
      <c r="F4187" s="9">
        <v>611</v>
      </c>
    </row>
    <row r="4188" spans="1:6" x14ac:dyDescent="0.25">
      <c r="A4188" s="8" t="s">
        <v>14</v>
      </c>
      <c r="B4188" s="10">
        <v>41778</v>
      </c>
      <c r="C4188" s="5">
        <f t="shared" si="116"/>
        <v>2014</v>
      </c>
      <c r="D4188" s="5">
        <f t="shared" si="117"/>
        <v>5</v>
      </c>
      <c r="E4188" s="4" t="s">
        <v>4</v>
      </c>
      <c r="F4188" s="9">
        <v>0</v>
      </c>
    </row>
    <row r="4189" spans="1:6" x14ac:dyDescent="0.25">
      <c r="A4189" s="8" t="s">
        <v>14</v>
      </c>
      <c r="B4189" s="10">
        <v>41778</v>
      </c>
      <c r="C4189" s="5">
        <f t="shared" si="116"/>
        <v>2014</v>
      </c>
      <c r="D4189" s="5">
        <f t="shared" si="117"/>
        <v>5</v>
      </c>
      <c r="E4189" s="4" t="s">
        <v>37</v>
      </c>
      <c r="F4189" s="9">
        <v>4606</v>
      </c>
    </row>
    <row r="4190" spans="1:6" x14ac:dyDescent="0.25">
      <c r="A4190" s="8" t="s">
        <v>13</v>
      </c>
      <c r="B4190" s="10">
        <v>41779</v>
      </c>
      <c r="C4190" s="5">
        <f t="shared" si="116"/>
        <v>2014</v>
      </c>
      <c r="D4190" s="5">
        <f t="shared" si="117"/>
        <v>5</v>
      </c>
      <c r="E4190" s="4" t="s">
        <v>38</v>
      </c>
      <c r="F4190" s="9">
        <v>6500</v>
      </c>
    </row>
    <row r="4191" spans="1:6" x14ac:dyDescent="0.25">
      <c r="A4191" s="8" t="s">
        <v>14</v>
      </c>
      <c r="B4191" s="10">
        <v>41779</v>
      </c>
      <c r="C4191" s="5">
        <f t="shared" si="116"/>
        <v>2014</v>
      </c>
      <c r="D4191" s="5">
        <f t="shared" si="117"/>
        <v>5</v>
      </c>
      <c r="E4191" s="4" t="s">
        <v>38</v>
      </c>
      <c r="F4191" s="9">
        <v>1000</v>
      </c>
    </row>
    <row r="4192" spans="1:6" x14ac:dyDescent="0.25">
      <c r="A4192" s="8" t="s">
        <v>13</v>
      </c>
      <c r="B4192" s="10">
        <v>41779</v>
      </c>
      <c r="C4192" s="5">
        <f t="shared" si="116"/>
        <v>2014</v>
      </c>
      <c r="D4192" s="5">
        <f t="shared" si="117"/>
        <v>5</v>
      </c>
      <c r="E4192" s="4" t="s">
        <v>4</v>
      </c>
      <c r="F4192" s="9">
        <v>6600</v>
      </c>
    </row>
    <row r="4193" spans="1:6" x14ac:dyDescent="0.25">
      <c r="A4193" s="8" t="s">
        <v>14</v>
      </c>
      <c r="B4193" s="10">
        <v>41779</v>
      </c>
      <c r="C4193" s="5">
        <f t="shared" si="116"/>
        <v>2014</v>
      </c>
      <c r="D4193" s="5">
        <f t="shared" si="117"/>
        <v>5</v>
      </c>
      <c r="E4193" s="4" t="s">
        <v>4</v>
      </c>
      <c r="F4193" s="9">
        <v>0</v>
      </c>
    </row>
    <row r="4194" spans="1:6" x14ac:dyDescent="0.25">
      <c r="A4194" s="8" t="s">
        <v>13</v>
      </c>
      <c r="B4194" s="10">
        <v>41779</v>
      </c>
      <c r="C4194" s="5">
        <f t="shared" si="116"/>
        <v>2014</v>
      </c>
      <c r="D4194" s="5">
        <f t="shared" si="117"/>
        <v>5</v>
      </c>
      <c r="E4194" s="4" t="s">
        <v>37</v>
      </c>
      <c r="F4194" s="9">
        <v>15300</v>
      </c>
    </row>
    <row r="4195" spans="1:6" x14ac:dyDescent="0.25">
      <c r="A4195" s="8" t="s">
        <v>14</v>
      </c>
      <c r="B4195" s="10">
        <v>41779</v>
      </c>
      <c r="C4195" s="5">
        <f t="shared" si="116"/>
        <v>2014</v>
      </c>
      <c r="D4195" s="5">
        <f t="shared" si="117"/>
        <v>5</v>
      </c>
      <c r="E4195" s="4" t="s">
        <v>37</v>
      </c>
      <c r="F4195" s="9">
        <v>1260</v>
      </c>
    </row>
    <row r="4196" spans="1:6" x14ac:dyDescent="0.25">
      <c r="A4196" s="8" t="s">
        <v>20</v>
      </c>
      <c r="B4196" s="10">
        <v>41780</v>
      </c>
      <c r="C4196" s="5">
        <f t="shared" si="116"/>
        <v>2014</v>
      </c>
      <c r="D4196" s="5">
        <f t="shared" si="117"/>
        <v>5</v>
      </c>
      <c r="E4196" s="4" t="s">
        <v>38</v>
      </c>
      <c r="F4196" s="9">
        <v>24800</v>
      </c>
    </row>
    <row r="4197" spans="1:6" x14ac:dyDescent="0.25">
      <c r="A4197" s="8" t="s">
        <v>20</v>
      </c>
      <c r="B4197" s="10">
        <v>41780</v>
      </c>
      <c r="C4197" s="5">
        <f t="shared" si="116"/>
        <v>2014</v>
      </c>
      <c r="D4197" s="5">
        <f t="shared" si="117"/>
        <v>5</v>
      </c>
      <c r="E4197" s="4" t="s">
        <v>4</v>
      </c>
      <c r="F4197" s="9">
        <v>14300</v>
      </c>
    </row>
    <row r="4198" spans="1:6" x14ac:dyDescent="0.25">
      <c r="A4198" s="8" t="s">
        <v>20</v>
      </c>
      <c r="B4198" s="10">
        <v>41780</v>
      </c>
      <c r="C4198" s="5">
        <f t="shared" si="116"/>
        <v>2014</v>
      </c>
      <c r="D4198" s="5">
        <f t="shared" si="117"/>
        <v>5</v>
      </c>
      <c r="E4198" s="4" t="s">
        <v>37</v>
      </c>
      <c r="F4198" s="9">
        <v>12200</v>
      </c>
    </row>
    <row r="4199" spans="1:6" x14ac:dyDescent="0.25">
      <c r="A4199" s="8" t="s">
        <v>20</v>
      </c>
      <c r="B4199" s="10">
        <v>41786</v>
      </c>
      <c r="C4199" s="5">
        <f t="shared" si="116"/>
        <v>2014</v>
      </c>
      <c r="D4199" s="5">
        <f t="shared" si="117"/>
        <v>5</v>
      </c>
      <c r="E4199" s="4" t="s">
        <v>38</v>
      </c>
      <c r="F4199" s="9">
        <v>2100</v>
      </c>
    </row>
    <row r="4200" spans="1:6" x14ac:dyDescent="0.25">
      <c r="A4200" s="8" t="s">
        <v>20</v>
      </c>
      <c r="B4200" s="10">
        <v>41786</v>
      </c>
      <c r="C4200" s="5">
        <f t="shared" si="116"/>
        <v>2014</v>
      </c>
      <c r="D4200" s="5">
        <f t="shared" si="117"/>
        <v>5</v>
      </c>
      <c r="E4200" s="4" t="s">
        <v>4</v>
      </c>
      <c r="F4200" s="9">
        <v>3900</v>
      </c>
    </row>
    <row r="4201" spans="1:6" x14ac:dyDescent="0.25">
      <c r="A4201" s="8" t="s">
        <v>20</v>
      </c>
      <c r="B4201" s="10">
        <v>41786</v>
      </c>
      <c r="C4201" s="5">
        <f t="shared" si="116"/>
        <v>2014</v>
      </c>
      <c r="D4201" s="5">
        <f t="shared" si="117"/>
        <v>5</v>
      </c>
      <c r="E4201" s="4" t="s">
        <v>37</v>
      </c>
      <c r="F4201" s="9">
        <v>1200</v>
      </c>
    </row>
    <row r="4202" spans="1:6" x14ac:dyDescent="0.25">
      <c r="A4202" s="8" t="s">
        <v>7</v>
      </c>
      <c r="B4202" s="10">
        <v>41887</v>
      </c>
      <c r="C4202" s="5">
        <f t="shared" si="116"/>
        <v>2014</v>
      </c>
      <c r="D4202" s="5">
        <f t="shared" si="117"/>
        <v>9</v>
      </c>
      <c r="E4202" s="4" t="s">
        <v>38</v>
      </c>
      <c r="F4202" s="9">
        <v>11640</v>
      </c>
    </row>
    <row r="4203" spans="1:6" x14ac:dyDescent="0.25">
      <c r="A4203" s="8" t="s">
        <v>7</v>
      </c>
      <c r="B4203" s="10">
        <v>41887</v>
      </c>
      <c r="C4203" s="5">
        <f t="shared" si="116"/>
        <v>2014</v>
      </c>
      <c r="D4203" s="5">
        <f t="shared" si="117"/>
        <v>9</v>
      </c>
      <c r="E4203" s="4" t="s">
        <v>4</v>
      </c>
      <c r="F4203" s="9">
        <v>0</v>
      </c>
    </row>
    <row r="4204" spans="1:6" x14ac:dyDescent="0.25">
      <c r="A4204" s="8" t="s">
        <v>7</v>
      </c>
      <c r="B4204" s="10">
        <v>41887</v>
      </c>
      <c r="C4204" s="5">
        <f t="shared" si="116"/>
        <v>2014</v>
      </c>
      <c r="D4204" s="5">
        <f t="shared" si="117"/>
        <v>9</v>
      </c>
      <c r="E4204" s="4" t="s">
        <v>37</v>
      </c>
      <c r="F4204" s="9">
        <v>2010</v>
      </c>
    </row>
    <row r="4205" spans="1:6" x14ac:dyDescent="0.25">
      <c r="A4205" s="8" t="s">
        <v>7</v>
      </c>
      <c r="B4205" s="10">
        <v>41888</v>
      </c>
      <c r="C4205" s="5">
        <f t="shared" si="116"/>
        <v>2014</v>
      </c>
      <c r="D4205" s="5">
        <f t="shared" si="117"/>
        <v>9</v>
      </c>
      <c r="E4205" s="4" t="s">
        <v>38</v>
      </c>
      <c r="F4205" s="9">
        <v>9530</v>
      </c>
    </row>
    <row r="4206" spans="1:6" x14ac:dyDescent="0.25">
      <c r="A4206" s="8" t="s">
        <v>7</v>
      </c>
      <c r="B4206" s="10">
        <v>41888</v>
      </c>
      <c r="C4206" s="5">
        <f t="shared" si="116"/>
        <v>2014</v>
      </c>
      <c r="D4206" s="5">
        <f t="shared" si="117"/>
        <v>9</v>
      </c>
      <c r="E4206" s="4" t="s">
        <v>4</v>
      </c>
      <c r="F4206" s="9">
        <v>0</v>
      </c>
    </row>
    <row r="4207" spans="1:6" x14ac:dyDescent="0.25">
      <c r="A4207" s="8" t="s">
        <v>7</v>
      </c>
      <c r="B4207" s="10">
        <v>41888</v>
      </c>
      <c r="C4207" s="5">
        <f t="shared" si="116"/>
        <v>2014</v>
      </c>
      <c r="D4207" s="5">
        <f t="shared" si="117"/>
        <v>9</v>
      </c>
      <c r="E4207" s="4" t="s">
        <v>37</v>
      </c>
      <c r="F4207" s="9">
        <v>800</v>
      </c>
    </row>
    <row r="4208" spans="1:6" x14ac:dyDescent="0.25">
      <c r="A4208" s="8" t="s">
        <v>7</v>
      </c>
      <c r="B4208" s="10">
        <v>41889</v>
      </c>
      <c r="C4208" s="5">
        <f t="shared" si="116"/>
        <v>2014</v>
      </c>
      <c r="D4208" s="5">
        <f t="shared" si="117"/>
        <v>9</v>
      </c>
      <c r="E4208" s="4" t="s">
        <v>38</v>
      </c>
      <c r="F4208" s="9">
        <v>2670</v>
      </c>
    </row>
    <row r="4209" spans="1:6" x14ac:dyDescent="0.25">
      <c r="A4209" s="8" t="s">
        <v>7</v>
      </c>
      <c r="B4209" s="10">
        <v>41889</v>
      </c>
      <c r="C4209" s="5">
        <f t="shared" si="116"/>
        <v>2014</v>
      </c>
      <c r="D4209" s="5">
        <f t="shared" si="117"/>
        <v>9</v>
      </c>
      <c r="E4209" s="4" t="s">
        <v>4</v>
      </c>
      <c r="F4209" s="9">
        <v>0</v>
      </c>
    </row>
    <row r="4210" spans="1:6" x14ac:dyDescent="0.25">
      <c r="A4210" s="8" t="s">
        <v>7</v>
      </c>
      <c r="B4210" s="10">
        <v>41889</v>
      </c>
      <c r="C4210" s="5">
        <f t="shared" si="116"/>
        <v>2014</v>
      </c>
      <c r="D4210" s="5">
        <f t="shared" si="117"/>
        <v>9</v>
      </c>
      <c r="E4210" s="4" t="s">
        <v>37</v>
      </c>
      <c r="F4210" s="9">
        <v>2590</v>
      </c>
    </row>
    <row r="4211" spans="1:6" x14ac:dyDescent="0.25">
      <c r="A4211" s="8" t="s">
        <v>17</v>
      </c>
      <c r="B4211" s="10">
        <v>41895</v>
      </c>
      <c r="C4211" s="5">
        <f t="shared" si="116"/>
        <v>2014</v>
      </c>
      <c r="D4211" s="5">
        <f t="shared" si="117"/>
        <v>9</v>
      </c>
      <c r="E4211" s="4" t="s">
        <v>38</v>
      </c>
      <c r="F4211" s="9">
        <v>120</v>
      </c>
    </row>
    <row r="4212" spans="1:6" x14ac:dyDescent="0.25">
      <c r="A4212" s="8" t="s">
        <v>17</v>
      </c>
      <c r="B4212" s="10">
        <v>41895</v>
      </c>
      <c r="C4212" s="5">
        <f t="shared" si="116"/>
        <v>2014</v>
      </c>
      <c r="D4212" s="5">
        <f t="shared" si="117"/>
        <v>9</v>
      </c>
      <c r="E4212" s="4" t="s">
        <v>4</v>
      </c>
      <c r="F4212" s="9">
        <v>0</v>
      </c>
    </row>
    <row r="4213" spans="1:6" x14ac:dyDescent="0.25">
      <c r="A4213" s="8" t="s">
        <v>17</v>
      </c>
      <c r="B4213" s="10">
        <v>41895</v>
      </c>
      <c r="C4213" s="5">
        <f t="shared" si="116"/>
        <v>2014</v>
      </c>
      <c r="D4213" s="5">
        <f t="shared" si="117"/>
        <v>9</v>
      </c>
      <c r="E4213" s="4" t="s">
        <v>37</v>
      </c>
      <c r="F4213" s="9">
        <v>2205</v>
      </c>
    </row>
    <row r="4214" spans="1:6" x14ac:dyDescent="0.25">
      <c r="A4214" s="8" t="s">
        <v>17</v>
      </c>
      <c r="B4214" s="10">
        <v>41896</v>
      </c>
      <c r="C4214" s="5">
        <f t="shared" si="116"/>
        <v>2014</v>
      </c>
      <c r="D4214" s="5">
        <f t="shared" si="117"/>
        <v>9</v>
      </c>
      <c r="E4214" s="4" t="s">
        <v>38</v>
      </c>
      <c r="F4214" s="9">
        <v>85</v>
      </c>
    </row>
    <row r="4215" spans="1:6" x14ac:dyDescent="0.25">
      <c r="A4215" s="8" t="s">
        <v>17</v>
      </c>
      <c r="B4215" s="10">
        <v>41896</v>
      </c>
      <c r="C4215" s="5">
        <f t="shared" si="116"/>
        <v>2014</v>
      </c>
      <c r="D4215" s="5">
        <f t="shared" si="117"/>
        <v>9</v>
      </c>
      <c r="E4215" s="4" t="s">
        <v>4</v>
      </c>
      <c r="F4215" s="9">
        <v>0</v>
      </c>
    </row>
    <row r="4216" spans="1:6" x14ac:dyDescent="0.25">
      <c r="A4216" s="8" t="s">
        <v>17</v>
      </c>
      <c r="B4216" s="10">
        <v>41896</v>
      </c>
      <c r="C4216" s="5">
        <f t="shared" si="116"/>
        <v>2014</v>
      </c>
      <c r="D4216" s="5">
        <f t="shared" si="117"/>
        <v>9</v>
      </c>
      <c r="E4216" s="4" t="s">
        <v>37</v>
      </c>
      <c r="F4216" s="9">
        <v>4200</v>
      </c>
    </row>
    <row r="4217" spans="1:6" x14ac:dyDescent="0.25">
      <c r="A4217" s="8" t="s">
        <v>46</v>
      </c>
      <c r="B4217" s="10">
        <v>41897</v>
      </c>
      <c r="C4217" s="5">
        <f t="shared" si="116"/>
        <v>2014</v>
      </c>
      <c r="D4217" s="5">
        <f t="shared" si="117"/>
        <v>9</v>
      </c>
      <c r="E4217" s="4" t="s">
        <v>38</v>
      </c>
      <c r="F4217" s="9">
        <v>281</v>
      </c>
    </row>
    <row r="4218" spans="1:6" x14ac:dyDescent="0.25">
      <c r="A4218" s="8" t="s">
        <v>46</v>
      </c>
      <c r="B4218" s="10">
        <v>41897</v>
      </c>
      <c r="C4218" s="5">
        <f t="shared" si="116"/>
        <v>2014</v>
      </c>
      <c r="D4218" s="5">
        <f t="shared" si="117"/>
        <v>9</v>
      </c>
      <c r="E4218" s="4" t="s">
        <v>4</v>
      </c>
      <c r="F4218" s="9">
        <v>0</v>
      </c>
    </row>
    <row r="4219" spans="1:6" x14ac:dyDescent="0.25">
      <c r="A4219" s="8" t="s">
        <v>46</v>
      </c>
      <c r="B4219" s="10">
        <v>41897</v>
      </c>
      <c r="C4219" s="5">
        <f t="shared" si="116"/>
        <v>2014</v>
      </c>
      <c r="D4219" s="5">
        <f t="shared" si="117"/>
        <v>9</v>
      </c>
      <c r="E4219" s="4" t="s">
        <v>37</v>
      </c>
      <c r="F4219" s="9">
        <v>3600</v>
      </c>
    </row>
    <row r="4220" spans="1:6" x14ac:dyDescent="0.25">
      <c r="A4220" s="8" t="s">
        <v>16</v>
      </c>
      <c r="B4220" s="10">
        <v>41909</v>
      </c>
      <c r="C4220" s="5">
        <f t="shared" si="116"/>
        <v>2014</v>
      </c>
      <c r="D4220" s="5">
        <f t="shared" si="117"/>
        <v>9</v>
      </c>
      <c r="E4220" s="4" t="s">
        <v>38</v>
      </c>
      <c r="F4220" s="9">
        <v>37070</v>
      </c>
    </row>
    <row r="4221" spans="1:6" x14ac:dyDescent="0.25">
      <c r="A4221" s="8" t="s">
        <v>16</v>
      </c>
      <c r="B4221" s="10">
        <v>41909</v>
      </c>
      <c r="C4221" s="5">
        <f t="shared" si="116"/>
        <v>2014</v>
      </c>
      <c r="D4221" s="5">
        <f t="shared" si="117"/>
        <v>9</v>
      </c>
      <c r="E4221" s="4" t="s">
        <v>4</v>
      </c>
      <c r="F4221" s="9">
        <v>0</v>
      </c>
    </row>
    <row r="4222" spans="1:6" x14ac:dyDescent="0.25">
      <c r="A4222" s="8" t="s">
        <v>16</v>
      </c>
      <c r="B4222" s="10">
        <v>41909</v>
      </c>
      <c r="C4222" s="5">
        <f t="shared" si="116"/>
        <v>2014</v>
      </c>
      <c r="D4222" s="5">
        <f t="shared" si="117"/>
        <v>9</v>
      </c>
      <c r="E4222" s="4" t="s">
        <v>37</v>
      </c>
      <c r="F4222" s="9">
        <v>1970</v>
      </c>
    </row>
    <row r="4223" spans="1:6" x14ac:dyDescent="0.25">
      <c r="A4223" s="8" t="s">
        <v>16</v>
      </c>
      <c r="B4223" s="10">
        <v>41917</v>
      </c>
      <c r="C4223" s="5">
        <f t="shared" si="116"/>
        <v>2014</v>
      </c>
      <c r="D4223" s="5">
        <f t="shared" si="117"/>
        <v>10</v>
      </c>
      <c r="E4223" s="4" t="s">
        <v>38</v>
      </c>
      <c r="F4223" s="9">
        <v>15100</v>
      </c>
    </row>
    <row r="4224" spans="1:6" x14ac:dyDescent="0.25">
      <c r="A4224" s="8" t="s">
        <v>16</v>
      </c>
      <c r="B4224" s="10">
        <v>41917</v>
      </c>
      <c r="C4224" s="5">
        <f t="shared" ref="C4224:C4287" si="118">YEAR(B4224)</f>
        <v>2014</v>
      </c>
      <c r="D4224" s="5">
        <f t="shared" ref="D4224:D4287" si="119">MONTH(B4224)</f>
        <v>10</v>
      </c>
      <c r="E4224" s="4" t="s">
        <v>4</v>
      </c>
      <c r="F4224" s="9">
        <v>0</v>
      </c>
    </row>
    <row r="4225" spans="1:6" x14ac:dyDescent="0.25">
      <c r="A4225" s="8" t="s">
        <v>16</v>
      </c>
      <c r="B4225" s="10">
        <v>41917</v>
      </c>
      <c r="C4225" s="5">
        <f t="shared" si="118"/>
        <v>2014</v>
      </c>
      <c r="D4225" s="5">
        <f t="shared" si="119"/>
        <v>10</v>
      </c>
      <c r="E4225" s="4" t="s">
        <v>37</v>
      </c>
      <c r="F4225" s="9">
        <v>2414</v>
      </c>
    </row>
    <row r="4226" spans="1:6" x14ac:dyDescent="0.25">
      <c r="A4226" s="8" t="s">
        <v>34</v>
      </c>
      <c r="B4226" s="10">
        <v>41923</v>
      </c>
      <c r="C4226" s="5">
        <f t="shared" si="118"/>
        <v>2014</v>
      </c>
      <c r="D4226" s="5">
        <f t="shared" si="119"/>
        <v>10</v>
      </c>
      <c r="E4226" s="4" t="s">
        <v>38</v>
      </c>
      <c r="F4226" s="9">
        <v>11900</v>
      </c>
    </row>
    <row r="4227" spans="1:6" x14ac:dyDescent="0.25">
      <c r="A4227" s="8" t="s">
        <v>34</v>
      </c>
      <c r="B4227" s="10">
        <v>41923</v>
      </c>
      <c r="C4227" s="5">
        <f t="shared" si="118"/>
        <v>2014</v>
      </c>
      <c r="D4227" s="5">
        <f t="shared" si="119"/>
        <v>10</v>
      </c>
      <c r="E4227" s="4" t="s">
        <v>4</v>
      </c>
      <c r="F4227" s="9">
        <v>8</v>
      </c>
    </row>
    <row r="4228" spans="1:6" x14ac:dyDescent="0.25">
      <c r="A4228" s="8" t="s">
        <v>34</v>
      </c>
      <c r="B4228" s="10">
        <v>41923</v>
      </c>
      <c r="C4228" s="5">
        <f t="shared" si="118"/>
        <v>2014</v>
      </c>
      <c r="D4228" s="5">
        <f t="shared" si="119"/>
        <v>10</v>
      </c>
      <c r="E4228" s="4" t="s">
        <v>37</v>
      </c>
      <c r="F4228" s="9">
        <v>860</v>
      </c>
    </row>
    <row r="4229" spans="1:6" x14ac:dyDescent="0.25">
      <c r="A4229" s="8" t="s">
        <v>34</v>
      </c>
      <c r="B4229" s="10">
        <v>41924</v>
      </c>
      <c r="C4229" s="5">
        <f t="shared" si="118"/>
        <v>2014</v>
      </c>
      <c r="D4229" s="5">
        <f t="shared" si="119"/>
        <v>10</v>
      </c>
      <c r="E4229" s="4" t="s">
        <v>38</v>
      </c>
      <c r="F4229" s="9">
        <v>5640</v>
      </c>
    </row>
    <row r="4230" spans="1:6" x14ac:dyDescent="0.25">
      <c r="A4230" s="8" t="s">
        <v>34</v>
      </c>
      <c r="B4230" s="10">
        <v>41924</v>
      </c>
      <c r="C4230" s="5">
        <f t="shared" si="118"/>
        <v>2014</v>
      </c>
      <c r="D4230" s="5">
        <f t="shared" si="119"/>
        <v>10</v>
      </c>
      <c r="E4230" s="4" t="s">
        <v>4</v>
      </c>
      <c r="F4230" s="9">
        <v>8</v>
      </c>
    </row>
    <row r="4231" spans="1:6" x14ac:dyDescent="0.25">
      <c r="A4231" s="8" t="s">
        <v>34</v>
      </c>
      <c r="B4231" s="10">
        <v>41924</v>
      </c>
      <c r="C4231" s="5">
        <f t="shared" si="118"/>
        <v>2014</v>
      </c>
      <c r="D4231" s="5">
        <f t="shared" si="119"/>
        <v>10</v>
      </c>
      <c r="E4231" s="4" t="s">
        <v>37</v>
      </c>
      <c r="F4231" s="9">
        <v>1280</v>
      </c>
    </row>
    <row r="4232" spans="1:6" x14ac:dyDescent="0.25">
      <c r="A4232" s="8" t="s">
        <v>11</v>
      </c>
      <c r="B4232" s="10">
        <v>41930</v>
      </c>
      <c r="C4232" s="5">
        <f t="shared" si="118"/>
        <v>2014</v>
      </c>
      <c r="D4232" s="5">
        <f t="shared" si="119"/>
        <v>10</v>
      </c>
      <c r="E4232" s="4" t="s">
        <v>38</v>
      </c>
      <c r="F4232" s="9">
        <v>5300</v>
      </c>
    </row>
    <row r="4233" spans="1:6" x14ac:dyDescent="0.25">
      <c r="A4233" s="8" t="s">
        <v>11</v>
      </c>
      <c r="B4233" s="10">
        <v>41930</v>
      </c>
      <c r="C4233" s="5">
        <f t="shared" si="118"/>
        <v>2014</v>
      </c>
      <c r="D4233" s="5">
        <f t="shared" si="119"/>
        <v>10</v>
      </c>
      <c r="E4233" s="4" t="s">
        <v>4</v>
      </c>
      <c r="F4233" s="9">
        <v>0</v>
      </c>
    </row>
    <row r="4234" spans="1:6" x14ac:dyDescent="0.25">
      <c r="A4234" s="8" t="s">
        <v>11</v>
      </c>
      <c r="B4234" s="10">
        <v>41930</v>
      </c>
      <c r="C4234" s="5">
        <f t="shared" si="118"/>
        <v>2014</v>
      </c>
      <c r="D4234" s="5">
        <f t="shared" si="119"/>
        <v>10</v>
      </c>
      <c r="E4234" s="4" t="s">
        <v>37</v>
      </c>
      <c r="F4234" s="9">
        <v>950</v>
      </c>
    </row>
    <row r="4235" spans="1:6" x14ac:dyDescent="0.25">
      <c r="A4235" s="8" t="s">
        <v>11</v>
      </c>
      <c r="B4235" s="10">
        <v>41931</v>
      </c>
      <c r="C4235" s="5">
        <f t="shared" si="118"/>
        <v>2014</v>
      </c>
      <c r="D4235" s="5">
        <f t="shared" si="119"/>
        <v>10</v>
      </c>
      <c r="E4235" s="4" t="s">
        <v>38</v>
      </c>
      <c r="F4235" s="9">
        <v>1600</v>
      </c>
    </row>
    <row r="4236" spans="1:6" x14ac:dyDescent="0.25">
      <c r="A4236" s="8" t="s">
        <v>11</v>
      </c>
      <c r="B4236" s="10">
        <v>41931</v>
      </c>
      <c r="C4236" s="5">
        <f t="shared" si="118"/>
        <v>2014</v>
      </c>
      <c r="D4236" s="5">
        <f t="shared" si="119"/>
        <v>10</v>
      </c>
      <c r="E4236" s="4" t="s">
        <v>4</v>
      </c>
      <c r="F4236" s="9">
        <v>0</v>
      </c>
    </row>
    <row r="4237" spans="1:6" x14ac:dyDescent="0.25">
      <c r="A4237" s="8" t="s">
        <v>11</v>
      </c>
      <c r="B4237" s="10">
        <v>41931</v>
      </c>
      <c r="C4237" s="5">
        <f t="shared" si="118"/>
        <v>2014</v>
      </c>
      <c r="D4237" s="5">
        <f t="shared" si="119"/>
        <v>10</v>
      </c>
      <c r="E4237" s="4" t="s">
        <v>37</v>
      </c>
      <c r="F4237" s="9">
        <v>125</v>
      </c>
    </row>
    <row r="4238" spans="1:6" x14ac:dyDescent="0.25">
      <c r="A4238" s="8" t="s">
        <v>11</v>
      </c>
      <c r="B4238" s="10">
        <v>41932</v>
      </c>
      <c r="C4238" s="5">
        <f t="shared" si="118"/>
        <v>2014</v>
      </c>
      <c r="D4238" s="5">
        <f t="shared" si="119"/>
        <v>10</v>
      </c>
      <c r="E4238" s="4" t="s">
        <v>38</v>
      </c>
      <c r="F4238" s="9">
        <v>4450</v>
      </c>
    </row>
    <row r="4239" spans="1:6" x14ac:dyDescent="0.25">
      <c r="A4239" s="8" t="s">
        <v>11</v>
      </c>
      <c r="B4239" s="10">
        <v>41932</v>
      </c>
      <c r="C4239" s="5">
        <f t="shared" si="118"/>
        <v>2014</v>
      </c>
      <c r="D4239" s="5">
        <f t="shared" si="119"/>
        <v>10</v>
      </c>
      <c r="E4239" s="4" t="s">
        <v>4</v>
      </c>
      <c r="F4239" s="9">
        <v>0</v>
      </c>
    </row>
    <row r="4240" spans="1:6" x14ac:dyDescent="0.25">
      <c r="A4240" s="8" t="s">
        <v>11</v>
      </c>
      <c r="B4240" s="10">
        <v>41932</v>
      </c>
      <c r="C4240" s="5">
        <f t="shared" si="118"/>
        <v>2014</v>
      </c>
      <c r="D4240" s="5">
        <f t="shared" si="119"/>
        <v>10</v>
      </c>
      <c r="E4240" s="4" t="s">
        <v>37</v>
      </c>
      <c r="F4240" s="9">
        <v>16050</v>
      </c>
    </row>
    <row r="4241" spans="1:6" x14ac:dyDescent="0.25">
      <c r="A4241" s="8" t="s">
        <v>17</v>
      </c>
      <c r="B4241" s="10">
        <v>41944</v>
      </c>
      <c r="C4241" s="5">
        <f t="shared" si="118"/>
        <v>2014</v>
      </c>
      <c r="D4241" s="5">
        <f t="shared" si="119"/>
        <v>11</v>
      </c>
      <c r="E4241" s="4" t="s">
        <v>38</v>
      </c>
      <c r="F4241" s="9">
        <v>5360</v>
      </c>
    </row>
    <row r="4242" spans="1:6" x14ac:dyDescent="0.25">
      <c r="A4242" s="8" t="s">
        <v>17</v>
      </c>
      <c r="B4242" s="10">
        <v>41944</v>
      </c>
      <c r="C4242" s="5">
        <f t="shared" si="118"/>
        <v>2014</v>
      </c>
      <c r="D4242" s="5">
        <f t="shared" si="119"/>
        <v>11</v>
      </c>
      <c r="E4242" s="4" t="s">
        <v>4</v>
      </c>
      <c r="F4242" s="9">
        <v>0</v>
      </c>
    </row>
    <row r="4243" spans="1:6" x14ac:dyDescent="0.25">
      <c r="A4243" s="8" t="s">
        <v>17</v>
      </c>
      <c r="B4243" s="10">
        <v>41944</v>
      </c>
      <c r="C4243" s="5">
        <f t="shared" si="118"/>
        <v>2014</v>
      </c>
      <c r="D4243" s="5">
        <f t="shared" si="119"/>
        <v>11</v>
      </c>
      <c r="E4243" s="4" t="s">
        <v>37</v>
      </c>
      <c r="F4243" s="9">
        <v>35000</v>
      </c>
    </row>
    <row r="4244" spans="1:6" x14ac:dyDescent="0.25">
      <c r="A4244" s="8" t="s">
        <v>17</v>
      </c>
      <c r="B4244" s="10">
        <v>41946</v>
      </c>
      <c r="C4244" s="5">
        <f t="shared" si="118"/>
        <v>2014</v>
      </c>
      <c r="D4244" s="5">
        <f t="shared" si="119"/>
        <v>11</v>
      </c>
      <c r="E4244" s="4" t="s">
        <v>38</v>
      </c>
      <c r="F4244" s="9">
        <v>1150</v>
      </c>
    </row>
    <row r="4245" spans="1:6" x14ac:dyDescent="0.25">
      <c r="A4245" s="8" t="s">
        <v>17</v>
      </c>
      <c r="B4245" s="10">
        <v>41946</v>
      </c>
      <c r="C4245" s="5">
        <f t="shared" si="118"/>
        <v>2014</v>
      </c>
      <c r="D4245" s="5">
        <f t="shared" si="119"/>
        <v>11</v>
      </c>
      <c r="E4245" s="4" t="s">
        <v>4</v>
      </c>
      <c r="F4245" s="9">
        <v>0</v>
      </c>
    </row>
    <row r="4246" spans="1:6" x14ac:dyDescent="0.25">
      <c r="A4246" s="8" t="s">
        <v>17</v>
      </c>
      <c r="B4246" s="10">
        <v>41946</v>
      </c>
      <c r="C4246" s="5">
        <f t="shared" si="118"/>
        <v>2014</v>
      </c>
      <c r="D4246" s="5">
        <f t="shared" si="119"/>
        <v>11</v>
      </c>
      <c r="E4246" s="4" t="s">
        <v>37</v>
      </c>
      <c r="F4246" s="9">
        <v>25523</v>
      </c>
    </row>
    <row r="4247" spans="1:6" x14ac:dyDescent="0.25">
      <c r="A4247" s="8" t="s">
        <v>12</v>
      </c>
      <c r="B4247" s="10">
        <v>42108</v>
      </c>
      <c r="C4247" s="5">
        <f t="shared" si="118"/>
        <v>2015</v>
      </c>
      <c r="D4247" s="5">
        <f t="shared" si="119"/>
        <v>4</v>
      </c>
      <c r="E4247" s="4" t="s">
        <v>38</v>
      </c>
      <c r="F4247" s="9">
        <v>4200</v>
      </c>
    </row>
    <row r="4248" spans="1:6" x14ac:dyDescent="0.25">
      <c r="A4248" s="8" t="s">
        <v>12</v>
      </c>
      <c r="B4248" s="10">
        <v>42108</v>
      </c>
      <c r="C4248" s="5">
        <f t="shared" si="118"/>
        <v>2015</v>
      </c>
      <c r="D4248" s="5">
        <f t="shared" si="119"/>
        <v>4</v>
      </c>
      <c r="E4248" s="4" t="s">
        <v>4</v>
      </c>
      <c r="F4248" s="9">
        <v>250</v>
      </c>
    </row>
    <row r="4249" spans="1:6" x14ac:dyDescent="0.25">
      <c r="A4249" s="8" t="s">
        <v>12</v>
      </c>
      <c r="B4249" s="10">
        <v>42108</v>
      </c>
      <c r="C4249" s="5">
        <f t="shared" si="118"/>
        <v>2015</v>
      </c>
      <c r="D4249" s="5">
        <f t="shared" si="119"/>
        <v>4</v>
      </c>
      <c r="E4249" s="4" t="s">
        <v>37</v>
      </c>
      <c r="F4249" s="9">
        <v>5500</v>
      </c>
    </row>
    <row r="4250" spans="1:6" x14ac:dyDescent="0.25">
      <c r="A4250" s="8" t="s">
        <v>12</v>
      </c>
      <c r="B4250" s="10">
        <v>42109</v>
      </c>
      <c r="C4250" s="5">
        <f t="shared" si="118"/>
        <v>2015</v>
      </c>
      <c r="D4250" s="5">
        <f t="shared" si="119"/>
        <v>4</v>
      </c>
      <c r="E4250" s="4" t="s">
        <v>38</v>
      </c>
      <c r="F4250" s="9">
        <v>19200</v>
      </c>
    </row>
    <row r="4251" spans="1:6" x14ac:dyDescent="0.25">
      <c r="A4251" s="8" t="s">
        <v>12</v>
      </c>
      <c r="B4251" s="10">
        <v>42109</v>
      </c>
      <c r="C4251" s="5">
        <f t="shared" si="118"/>
        <v>2015</v>
      </c>
      <c r="D4251" s="5">
        <f t="shared" si="119"/>
        <v>4</v>
      </c>
      <c r="E4251" s="4" t="s">
        <v>4</v>
      </c>
      <c r="F4251" s="9">
        <v>300</v>
      </c>
    </row>
    <row r="4252" spans="1:6" x14ac:dyDescent="0.25">
      <c r="A4252" s="8" t="s">
        <v>12</v>
      </c>
      <c r="B4252" s="10">
        <v>42109</v>
      </c>
      <c r="C4252" s="5">
        <f t="shared" si="118"/>
        <v>2015</v>
      </c>
      <c r="D4252" s="5">
        <f t="shared" si="119"/>
        <v>4</v>
      </c>
      <c r="E4252" s="4" t="s">
        <v>37</v>
      </c>
      <c r="F4252" s="9">
        <v>11500</v>
      </c>
    </row>
    <row r="4253" spans="1:6" x14ac:dyDescent="0.25">
      <c r="A4253" s="8" t="s">
        <v>8</v>
      </c>
      <c r="B4253" s="10">
        <v>42116</v>
      </c>
      <c r="C4253" s="5">
        <f t="shared" si="118"/>
        <v>2015</v>
      </c>
      <c r="D4253" s="5">
        <f t="shared" si="119"/>
        <v>4</v>
      </c>
      <c r="E4253" s="4" t="s">
        <v>38</v>
      </c>
      <c r="F4253" s="9">
        <v>6100</v>
      </c>
    </row>
    <row r="4254" spans="1:6" x14ac:dyDescent="0.25">
      <c r="A4254" s="8" t="s">
        <v>8</v>
      </c>
      <c r="B4254" s="10">
        <v>42116</v>
      </c>
      <c r="C4254" s="5">
        <f t="shared" si="118"/>
        <v>2015</v>
      </c>
      <c r="D4254" s="5">
        <f t="shared" si="119"/>
        <v>4</v>
      </c>
      <c r="E4254" s="4" t="s">
        <v>4</v>
      </c>
      <c r="F4254" s="9">
        <v>0</v>
      </c>
    </row>
    <row r="4255" spans="1:6" x14ac:dyDescent="0.25">
      <c r="A4255" s="8" t="s">
        <v>8</v>
      </c>
      <c r="B4255" s="10">
        <v>42116</v>
      </c>
      <c r="C4255" s="5">
        <f t="shared" si="118"/>
        <v>2015</v>
      </c>
      <c r="D4255" s="5">
        <f t="shared" si="119"/>
        <v>4</v>
      </c>
      <c r="E4255" s="4" t="s">
        <v>37</v>
      </c>
      <c r="F4255" s="9">
        <v>800</v>
      </c>
    </row>
    <row r="4256" spans="1:6" x14ac:dyDescent="0.25">
      <c r="A4256" s="8" t="s">
        <v>8</v>
      </c>
      <c r="B4256" s="10">
        <v>42117</v>
      </c>
      <c r="C4256" s="5">
        <f t="shared" si="118"/>
        <v>2015</v>
      </c>
      <c r="D4256" s="5">
        <f t="shared" si="119"/>
        <v>4</v>
      </c>
      <c r="E4256" s="4" t="s">
        <v>38</v>
      </c>
      <c r="F4256" s="9">
        <v>1100</v>
      </c>
    </row>
    <row r="4257" spans="1:6" x14ac:dyDescent="0.25">
      <c r="A4257" s="8" t="s">
        <v>8</v>
      </c>
      <c r="B4257" s="10">
        <v>42117</v>
      </c>
      <c r="C4257" s="5">
        <f t="shared" si="118"/>
        <v>2015</v>
      </c>
      <c r="D4257" s="5">
        <f t="shared" si="119"/>
        <v>4</v>
      </c>
      <c r="E4257" s="4" t="s">
        <v>4</v>
      </c>
      <c r="F4257" s="9">
        <v>0</v>
      </c>
    </row>
    <row r="4258" spans="1:6" x14ac:dyDescent="0.25">
      <c r="A4258" s="8" t="s">
        <v>8</v>
      </c>
      <c r="B4258" s="10">
        <v>42117</v>
      </c>
      <c r="C4258" s="5">
        <f t="shared" si="118"/>
        <v>2015</v>
      </c>
      <c r="D4258" s="5">
        <f t="shared" si="119"/>
        <v>4</v>
      </c>
      <c r="E4258" s="4" t="s">
        <v>37</v>
      </c>
      <c r="F4258" s="9">
        <v>400</v>
      </c>
    </row>
    <row r="4259" spans="1:6" x14ac:dyDescent="0.25">
      <c r="A4259" s="8" t="s">
        <v>20</v>
      </c>
      <c r="B4259" s="10">
        <v>42121</v>
      </c>
      <c r="C4259" s="5">
        <f t="shared" si="118"/>
        <v>2015</v>
      </c>
      <c r="D4259" s="5">
        <f t="shared" si="119"/>
        <v>4</v>
      </c>
      <c r="E4259" s="4" t="s">
        <v>38</v>
      </c>
      <c r="F4259" s="9">
        <v>13100</v>
      </c>
    </row>
    <row r="4260" spans="1:6" x14ac:dyDescent="0.25">
      <c r="A4260" s="8" t="s">
        <v>20</v>
      </c>
      <c r="B4260" s="10">
        <v>42121</v>
      </c>
      <c r="C4260" s="5">
        <f t="shared" si="118"/>
        <v>2015</v>
      </c>
      <c r="D4260" s="5">
        <f t="shared" si="119"/>
        <v>4</v>
      </c>
      <c r="E4260" s="4" t="s">
        <v>4</v>
      </c>
      <c r="F4260" s="9">
        <v>250</v>
      </c>
    </row>
    <row r="4261" spans="1:6" x14ac:dyDescent="0.25">
      <c r="A4261" s="8" t="s">
        <v>20</v>
      </c>
      <c r="B4261" s="10">
        <v>42121</v>
      </c>
      <c r="C4261" s="5">
        <f t="shared" si="118"/>
        <v>2015</v>
      </c>
      <c r="D4261" s="5">
        <f t="shared" si="119"/>
        <v>4</v>
      </c>
      <c r="E4261" s="4" t="s">
        <v>37</v>
      </c>
      <c r="F4261" s="9">
        <v>350</v>
      </c>
    </row>
    <row r="4262" spans="1:6" x14ac:dyDescent="0.25">
      <c r="A4262" s="8" t="s">
        <v>19</v>
      </c>
      <c r="B4262" s="10">
        <v>42122</v>
      </c>
      <c r="C4262" s="5">
        <f t="shared" si="118"/>
        <v>2015</v>
      </c>
      <c r="D4262" s="5">
        <f t="shared" si="119"/>
        <v>4</v>
      </c>
      <c r="E4262" s="4" t="s">
        <v>38</v>
      </c>
      <c r="F4262" s="9">
        <v>12300</v>
      </c>
    </row>
    <row r="4263" spans="1:6" x14ac:dyDescent="0.25">
      <c r="A4263" s="8" t="s">
        <v>19</v>
      </c>
      <c r="B4263" s="10">
        <v>42122</v>
      </c>
      <c r="C4263" s="5">
        <f t="shared" si="118"/>
        <v>2015</v>
      </c>
      <c r="D4263" s="5">
        <f t="shared" si="119"/>
        <v>4</v>
      </c>
      <c r="E4263" s="4" t="s">
        <v>4</v>
      </c>
      <c r="F4263" s="9">
        <v>26100</v>
      </c>
    </row>
    <row r="4264" spans="1:6" x14ac:dyDescent="0.25">
      <c r="A4264" s="8" t="s">
        <v>19</v>
      </c>
      <c r="B4264" s="10">
        <v>42122</v>
      </c>
      <c r="C4264" s="5">
        <f t="shared" si="118"/>
        <v>2015</v>
      </c>
      <c r="D4264" s="5">
        <f t="shared" si="119"/>
        <v>4</v>
      </c>
      <c r="E4264" s="4" t="s">
        <v>37</v>
      </c>
      <c r="F4264" s="9">
        <v>19200</v>
      </c>
    </row>
    <row r="4265" spans="1:6" x14ac:dyDescent="0.25">
      <c r="A4265" s="8" t="s">
        <v>20</v>
      </c>
      <c r="B4265" s="10">
        <v>42124</v>
      </c>
      <c r="C4265" s="5">
        <f t="shared" si="118"/>
        <v>2015</v>
      </c>
      <c r="D4265" s="5">
        <f t="shared" si="119"/>
        <v>4</v>
      </c>
      <c r="E4265" s="4" t="s">
        <v>38</v>
      </c>
      <c r="F4265" s="9">
        <v>2500</v>
      </c>
    </row>
    <row r="4266" spans="1:6" x14ac:dyDescent="0.25">
      <c r="A4266" s="8" t="s">
        <v>20</v>
      </c>
      <c r="B4266" s="10">
        <v>42124</v>
      </c>
      <c r="C4266" s="5">
        <f t="shared" si="118"/>
        <v>2015</v>
      </c>
      <c r="D4266" s="5">
        <f t="shared" si="119"/>
        <v>4</v>
      </c>
      <c r="E4266" s="4" t="s">
        <v>4</v>
      </c>
      <c r="F4266" s="9">
        <v>150</v>
      </c>
    </row>
    <row r="4267" spans="1:6" x14ac:dyDescent="0.25">
      <c r="A4267" s="8" t="s">
        <v>20</v>
      </c>
      <c r="B4267" s="10">
        <v>42124</v>
      </c>
      <c r="C4267" s="5">
        <f t="shared" si="118"/>
        <v>2015</v>
      </c>
      <c r="D4267" s="5">
        <f t="shared" si="119"/>
        <v>4</v>
      </c>
      <c r="E4267" s="4" t="s">
        <v>37</v>
      </c>
      <c r="F4267" s="9">
        <v>9100</v>
      </c>
    </row>
    <row r="4268" spans="1:6" x14ac:dyDescent="0.25">
      <c r="A4268" s="8" t="s">
        <v>14</v>
      </c>
      <c r="B4268" s="10">
        <v>42128</v>
      </c>
      <c r="C4268" s="5">
        <f t="shared" si="118"/>
        <v>2015</v>
      </c>
      <c r="D4268" s="5">
        <f t="shared" si="119"/>
        <v>5</v>
      </c>
      <c r="E4268" s="4" t="s">
        <v>38</v>
      </c>
      <c r="F4268" s="9">
        <v>18815</v>
      </c>
    </row>
    <row r="4269" spans="1:6" x14ac:dyDescent="0.25">
      <c r="A4269" s="8" t="s">
        <v>20</v>
      </c>
      <c r="B4269" s="10">
        <v>42128</v>
      </c>
      <c r="C4269" s="5">
        <f t="shared" si="118"/>
        <v>2015</v>
      </c>
      <c r="D4269" s="5">
        <f t="shared" si="119"/>
        <v>5</v>
      </c>
      <c r="E4269" s="4" t="s">
        <v>38</v>
      </c>
      <c r="F4269" s="9">
        <v>1700</v>
      </c>
    </row>
    <row r="4270" spans="1:6" x14ac:dyDescent="0.25">
      <c r="A4270" s="8" t="s">
        <v>14</v>
      </c>
      <c r="B4270" s="10">
        <v>42128</v>
      </c>
      <c r="C4270" s="5">
        <f t="shared" si="118"/>
        <v>2015</v>
      </c>
      <c r="D4270" s="5">
        <f t="shared" si="119"/>
        <v>5</v>
      </c>
      <c r="E4270" s="4" t="s">
        <v>4</v>
      </c>
      <c r="F4270" s="9">
        <v>35030</v>
      </c>
    </row>
    <row r="4271" spans="1:6" x14ac:dyDescent="0.25">
      <c r="A4271" s="8" t="s">
        <v>20</v>
      </c>
      <c r="B4271" s="10">
        <v>42128</v>
      </c>
      <c r="C4271" s="5">
        <f t="shared" si="118"/>
        <v>2015</v>
      </c>
      <c r="D4271" s="5">
        <f t="shared" si="119"/>
        <v>5</v>
      </c>
      <c r="E4271" s="4" t="s">
        <v>4</v>
      </c>
      <c r="F4271" s="9">
        <v>0</v>
      </c>
    </row>
    <row r="4272" spans="1:6" x14ac:dyDescent="0.25">
      <c r="A4272" s="8" t="s">
        <v>14</v>
      </c>
      <c r="B4272" s="10">
        <v>42128</v>
      </c>
      <c r="C4272" s="5">
        <f t="shared" si="118"/>
        <v>2015</v>
      </c>
      <c r="D4272" s="5">
        <f t="shared" si="119"/>
        <v>5</v>
      </c>
      <c r="E4272" s="4" t="s">
        <v>37</v>
      </c>
      <c r="F4272" s="9">
        <v>1285</v>
      </c>
    </row>
    <row r="4273" spans="1:6" x14ac:dyDescent="0.25">
      <c r="A4273" s="8" t="s">
        <v>20</v>
      </c>
      <c r="B4273" s="10">
        <v>42128</v>
      </c>
      <c r="C4273" s="5">
        <f t="shared" si="118"/>
        <v>2015</v>
      </c>
      <c r="D4273" s="5">
        <f t="shared" si="119"/>
        <v>5</v>
      </c>
      <c r="E4273" s="4" t="s">
        <v>37</v>
      </c>
      <c r="F4273" s="9">
        <v>300</v>
      </c>
    </row>
    <row r="4274" spans="1:6" x14ac:dyDescent="0.25">
      <c r="A4274" s="8" t="s">
        <v>19</v>
      </c>
      <c r="B4274" s="10">
        <v>42129</v>
      </c>
      <c r="C4274" s="5">
        <f t="shared" si="118"/>
        <v>2015</v>
      </c>
      <c r="D4274" s="5">
        <f t="shared" si="119"/>
        <v>5</v>
      </c>
      <c r="E4274" s="4" t="s">
        <v>38</v>
      </c>
      <c r="F4274" s="9">
        <v>8200</v>
      </c>
    </row>
    <row r="4275" spans="1:6" x14ac:dyDescent="0.25">
      <c r="A4275" s="8" t="s">
        <v>19</v>
      </c>
      <c r="B4275" s="10">
        <v>42129</v>
      </c>
      <c r="C4275" s="5">
        <f t="shared" si="118"/>
        <v>2015</v>
      </c>
      <c r="D4275" s="5">
        <f t="shared" si="119"/>
        <v>5</v>
      </c>
      <c r="E4275" s="4" t="s">
        <v>4</v>
      </c>
      <c r="F4275" s="9">
        <v>9800</v>
      </c>
    </row>
    <row r="4276" spans="1:6" x14ac:dyDescent="0.25">
      <c r="A4276" s="8" t="s">
        <v>19</v>
      </c>
      <c r="B4276" s="10">
        <v>42129</v>
      </c>
      <c r="C4276" s="5">
        <f t="shared" si="118"/>
        <v>2015</v>
      </c>
      <c r="D4276" s="5">
        <f t="shared" si="119"/>
        <v>5</v>
      </c>
      <c r="E4276" s="4" t="s">
        <v>37</v>
      </c>
      <c r="F4276" s="9">
        <v>4900</v>
      </c>
    </row>
    <row r="4277" spans="1:6" x14ac:dyDescent="0.25">
      <c r="A4277" s="8" t="s">
        <v>19</v>
      </c>
      <c r="B4277" s="10">
        <v>42130</v>
      </c>
      <c r="C4277" s="5">
        <f t="shared" si="118"/>
        <v>2015</v>
      </c>
      <c r="D4277" s="5">
        <f t="shared" si="119"/>
        <v>5</v>
      </c>
      <c r="E4277" s="4" t="s">
        <v>38</v>
      </c>
      <c r="F4277" s="9">
        <v>6100</v>
      </c>
    </row>
    <row r="4278" spans="1:6" x14ac:dyDescent="0.25">
      <c r="A4278" s="8" t="s">
        <v>19</v>
      </c>
      <c r="B4278" s="10">
        <v>42130</v>
      </c>
      <c r="C4278" s="5">
        <f t="shared" si="118"/>
        <v>2015</v>
      </c>
      <c r="D4278" s="5">
        <f t="shared" si="119"/>
        <v>5</v>
      </c>
      <c r="E4278" s="4" t="s">
        <v>4</v>
      </c>
      <c r="F4278" s="9">
        <v>1100</v>
      </c>
    </row>
    <row r="4279" spans="1:6" x14ac:dyDescent="0.25">
      <c r="A4279" s="8" t="s">
        <v>19</v>
      </c>
      <c r="B4279" s="10">
        <v>42130</v>
      </c>
      <c r="C4279" s="5">
        <f t="shared" si="118"/>
        <v>2015</v>
      </c>
      <c r="D4279" s="5">
        <f t="shared" si="119"/>
        <v>5</v>
      </c>
      <c r="E4279" s="4" t="s">
        <v>37</v>
      </c>
      <c r="F4279" s="9">
        <v>8200</v>
      </c>
    </row>
    <row r="4280" spans="1:6" x14ac:dyDescent="0.25">
      <c r="A4280" s="8" t="s">
        <v>19</v>
      </c>
      <c r="B4280" s="10">
        <v>42136</v>
      </c>
      <c r="C4280" s="5">
        <f t="shared" si="118"/>
        <v>2015</v>
      </c>
      <c r="D4280" s="5">
        <f t="shared" si="119"/>
        <v>5</v>
      </c>
      <c r="E4280" s="4" t="s">
        <v>38</v>
      </c>
      <c r="F4280" s="9">
        <v>50</v>
      </c>
    </row>
    <row r="4281" spans="1:6" x14ac:dyDescent="0.25">
      <c r="A4281" s="8" t="s">
        <v>19</v>
      </c>
      <c r="B4281" s="10">
        <v>42136</v>
      </c>
      <c r="C4281" s="5">
        <f t="shared" si="118"/>
        <v>2015</v>
      </c>
      <c r="D4281" s="5">
        <f t="shared" si="119"/>
        <v>5</v>
      </c>
      <c r="E4281" s="4" t="s">
        <v>4</v>
      </c>
      <c r="F4281" s="9">
        <v>100</v>
      </c>
    </row>
    <row r="4282" spans="1:6" x14ac:dyDescent="0.25">
      <c r="A4282" s="8" t="s">
        <v>19</v>
      </c>
      <c r="B4282" s="10">
        <v>42136</v>
      </c>
      <c r="C4282" s="5">
        <f t="shared" si="118"/>
        <v>2015</v>
      </c>
      <c r="D4282" s="5">
        <f t="shared" si="119"/>
        <v>5</v>
      </c>
      <c r="E4282" s="4" t="s">
        <v>37</v>
      </c>
      <c r="F4282" s="9">
        <v>100</v>
      </c>
    </row>
    <row r="4283" spans="1:6" x14ac:dyDescent="0.25">
      <c r="A4283" s="8" t="s">
        <v>8</v>
      </c>
      <c r="B4283" s="10">
        <v>42137</v>
      </c>
      <c r="C4283" s="5">
        <f t="shared" si="118"/>
        <v>2015</v>
      </c>
      <c r="D4283" s="5">
        <f t="shared" si="119"/>
        <v>5</v>
      </c>
      <c r="E4283" s="4" t="s">
        <v>38</v>
      </c>
      <c r="F4283" s="9">
        <v>2200</v>
      </c>
    </row>
    <row r="4284" spans="1:6" x14ac:dyDescent="0.25">
      <c r="A4284" s="8" t="s">
        <v>8</v>
      </c>
      <c r="B4284" s="10">
        <v>42137</v>
      </c>
      <c r="C4284" s="5">
        <f t="shared" si="118"/>
        <v>2015</v>
      </c>
      <c r="D4284" s="5">
        <f t="shared" si="119"/>
        <v>5</v>
      </c>
      <c r="E4284" s="4" t="s">
        <v>4</v>
      </c>
      <c r="F4284" s="9">
        <v>0</v>
      </c>
    </row>
    <row r="4285" spans="1:6" x14ac:dyDescent="0.25">
      <c r="A4285" s="8" t="s">
        <v>8</v>
      </c>
      <c r="B4285" s="10">
        <v>42137</v>
      </c>
      <c r="C4285" s="5">
        <f t="shared" si="118"/>
        <v>2015</v>
      </c>
      <c r="D4285" s="5">
        <f t="shared" si="119"/>
        <v>5</v>
      </c>
      <c r="E4285" s="4" t="s">
        <v>37</v>
      </c>
      <c r="F4285" s="9">
        <v>6100</v>
      </c>
    </row>
    <row r="4286" spans="1:6" x14ac:dyDescent="0.25">
      <c r="A4286" s="8" t="s">
        <v>8</v>
      </c>
      <c r="B4286" s="10">
        <v>42138</v>
      </c>
      <c r="C4286" s="5">
        <f t="shared" si="118"/>
        <v>2015</v>
      </c>
      <c r="D4286" s="5">
        <f t="shared" si="119"/>
        <v>5</v>
      </c>
      <c r="E4286" s="4" t="s">
        <v>38</v>
      </c>
      <c r="F4286" s="9">
        <v>4100</v>
      </c>
    </row>
    <row r="4287" spans="1:6" x14ac:dyDescent="0.25">
      <c r="A4287" s="8" t="s">
        <v>8</v>
      </c>
      <c r="B4287" s="10">
        <v>42138</v>
      </c>
      <c r="C4287" s="5">
        <f t="shared" si="118"/>
        <v>2015</v>
      </c>
      <c r="D4287" s="5">
        <f t="shared" si="119"/>
        <v>5</v>
      </c>
      <c r="E4287" s="4" t="s">
        <v>4</v>
      </c>
      <c r="F4287" s="9">
        <v>0</v>
      </c>
    </row>
    <row r="4288" spans="1:6" x14ac:dyDescent="0.25">
      <c r="A4288" s="8" t="s">
        <v>8</v>
      </c>
      <c r="B4288" s="10">
        <v>42138</v>
      </c>
      <c r="C4288" s="5">
        <f t="shared" ref="C4288:C4351" si="120">YEAR(B4288)</f>
        <v>2015</v>
      </c>
      <c r="D4288" s="5">
        <f t="shared" ref="D4288:D4351" si="121">MONTH(B4288)</f>
        <v>5</v>
      </c>
      <c r="E4288" s="4" t="s">
        <v>37</v>
      </c>
      <c r="F4288" s="9">
        <v>11300</v>
      </c>
    </row>
    <row r="4289" spans="1:6" x14ac:dyDescent="0.25">
      <c r="A4289" s="8" t="s">
        <v>8</v>
      </c>
      <c r="B4289" s="10">
        <v>42142</v>
      </c>
      <c r="C4289" s="5">
        <f t="shared" si="120"/>
        <v>2015</v>
      </c>
      <c r="D4289" s="5">
        <f t="shared" si="121"/>
        <v>5</v>
      </c>
      <c r="E4289" s="4" t="s">
        <v>38</v>
      </c>
      <c r="F4289" s="9">
        <v>7200</v>
      </c>
    </row>
    <row r="4290" spans="1:6" x14ac:dyDescent="0.25">
      <c r="A4290" s="8" t="s">
        <v>8</v>
      </c>
      <c r="B4290" s="10">
        <v>42142</v>
      </c>
      <c r="C4290" s="5">
        <f t="shared" si="120"/>
        <v>2015</v>
      </c>
      <c r="D4290" s="5">
        <f t="shared" si="121"/>
        <v>5</v>
      </c>
      <c r="E4290" s="4" t="s">
        <v>4</v>
      </c>
      <c r="F4290" s="9">
        <v>0</v>
      </c>
    </row>
    <row r="4291" spans="1:6" x14ac:dyDescent="0.25">
      <c r="A4291" s="8" t="s">
        <v>8</v>
      </c>
      <c r="B4291" s="10">
        <v>42142</v>
      </c>
      <c r="C4291" s="5">
        <f t="shared" si="120"/>
        <v>2015</v>
      </c>
      <c r="D4291" s="5">
        <f t="shared" si="121"/>
        <v>5</v>
      </c>
      <c r="E4291" s="4" t="s">
        <v>37</v>
      </c>
      <c r="F4291" s="9">
        <v>4100</v>
      </c>
    </row>
    <row r="4292" spans="1:6" x14ac:dyDescent="0.25">
      <c r="A4292" s="8" t="s">
        <v>13</v>
      </c>
      <c r="B4292" s="10">
        <v>42143</v>
      </c>
      <c r="C4292" s="5">
        <f t="shared" si="120"/>
        <v>2015</v>
      </c>
      <c r="D4292" s="5">
        <f t="shared" si="121"/>
        <v>5</v>
      </c>
      <c r="E4292" s="4" t="s">
        <v>38</v>
      </c>
      <c r="F4292" s="9">
        <v>2100</v>
      </c>
    </row>
    <row r="4293" spans="1:6" x14ac:dyDescent="0.25">
      <c r="A4293" s="8" t="s">
        <v>13</v>
      </c>
      <c r="B4293" s="10">
        <v>42143</v>
      </c>
      <c r="C4293" s="5">
        <f t="shared" si="120"/>
        <v>2015</v>
      </c>
      <c r="D4293" s="5">
        <f t="shared" si="121"/>
        <v>5</v>
      </c>
      <c r="E4293" s="4" t="s">
        <v>4</v>
      </c>
      <c r="F4293" s="9">
        <v>2950</v>
      </c>
    </row>
    <row r="4294" spans="1:6" x14ac:dyDescent="0.25">
      <c r="A4294" s="8" t="s">
        <v>13</v>
      </c>
      <c r="B4294" s="10">
        <v>42143</v>
      </c>
      <c r="C4294" s="5">
        <f t="shared" si="120"/>
        <v>2015</v>
      </c>
      <c r="D4294" s="5">
        <f t="shared" si="121"/>
        <v>5</v>
      </c>
      <c r="E4294" s="4" t="s">
        <v>37</v>
      </c>
      <c r="F4294" s="9">
        <v>11800</v>
      </c>
    </row>
    <row r="4295" spans="1:6" x14ac:dyDescent="0.25">
      <c r="A4295" s="8" t="s">
        <v>8</v>
      </c>
      <c r="B4295" s="10">
        <v>42144</v>
      </c>
      <c r="C4295" s="5">
        <f t="shared" si="120"/>
        <v>2015</v>
      </c>
      <c r="D4295" s="5">
        <f t="shared" si="121"/>
        <v>5</v>
      </c>
      <c r="E4295" s="4" t="s">
        <v>38</v>
      </c>
      <c r="F4295" s="9">
        <v>100</v>
      </c>
    </row>
    <row r="4296" spans="1:6" x14ac:dyDescent="0.25">
      <c r="A4296" s="8" t="s">
        <v>8</v>
      </c>
      <c r="B4296" s="10">
        <v>42144</v>
      </c>
      <c r="C4296" s="5">
        <f t="shared" si="120"/>
        <v>2015</v>
      </c>
      <c r="D4296" s="5">
        <f t="shared" si="121"/>
        <v>5</v>
      </c>
      <c r="E4296" s="4" t="s">
        <v>4</v>
      </c>
      <c r="F4296" s="9">
        <v>0</v>
      </c>
    </row>
    <row r="4297" spans="1:6" x14ac:dyDescent="0.25">
      <c r="A4297" s="8" t="s">
        <v>8</v>
      </c>
      <c r="B4297" s="10">
        <v>42144</v>
      </c>
      <c r="C4297" s="5">
        <f t="shared" si="120"/>
        <v>2015</v>
      </c>
      <c r="D4297" s="5">
        <f t="shared" si="121"/>
        <v>5</v>
      </c>
      <c r="E4297" s="4" t="s">
        <v>37</v>
      </c>
      <c r="F4297" s="9">
        <v>5100</v>
      </c>
    </row>
    <row r="4298" spans="1:6" x14ac:dyDescent="0.25">
      <c r="A4298" s="8" t="s">
        <v>8</v>
      </c>
      <c r="B4298" s="10">
        <v>42150</v>
      </c>
      <c r="C4298" s="5">
        <f t="shared" si="120"/>
        <v>2015</v>
      </c>
      <c r="D4298" s="5">
        <f t="shared" si="121"/>
        <v>5</v>
      </c>
      <c r="E4298" s="4" t="s">
        <v>38</v>
      </c>
      <c r="F4298" s="9">
        <v>1100</v>
      </c>
    </row>
    <row r="4299" spans="1:6" x14ac:dyDescent="0.25">
      <c r="A4299" s="8" t="s">
        <v>8</v>
      </c>
      <c r="B4299" s="10">
        <v>42150</v>
      </c>
      <c r="C4299" s="5">
        <f t="shared" si="120"/>
        <v>2015</v>
      </c>
      <c r="D4299" s="5">
        <f t="shared" si="121"/>
        <v>5</v>
      </c>
      <c r="E4299" s="4" t="s">
        <v>4</v>
      </c>
      <c r="F4299" s="9">
        <v>0</v>
      </c>
    </row>
    <row r="4300" spans="1:6" x14ac:dyDescent="0.25">
      <c r="A4300" s="8" t="s">
        <v>8</v>
      </c>
      <c r="B4300" s="10">
        <v>42150</v>
      </c>
      <c r="C4300" s="5">
        <f t="shared" si="120"/>
        <v>2015</v>
      </c>
      <c r="D4300" s="5">
        <f t="shared" si="121"/>
        <v>5</v>
      </c>
      <c r="E4300" s="4" t="s">
        <v>37</v>
      </c>
      <c r="F4300" s="9">
        <v>400</v>
      </c>
    </row>
    <row r="4301" spans="1:6" x14ac:dyDescent="0.25">
      <c r="A4301" s="8" t="s">
        <v>8</v>
      </c>
      <c r="B4301" s="10">
        <v>42151</v>
      </c>
      <c r="C4301" s="5">
        <f t="shared" si="120"/>
        <v>2015</v>
      </c>
      <c r="D4301" s="5">
        <f t="shared" si="121"/>
        <v>5</v>
      </c>
      <c r="E4301" s="4" t="s">
        <v>38</v>
      </c>
      <c r="F4301" s="9">
        <v>1600</v>
      </c>
    </row>
    <row r="4302" spans="1:6" x14ac:dyDescent="0.25">
      <c r="A4302" s="8" t="s">
        <v>8</v>
      </c>
      <c r="B4302" s="10">
        <v>42151</v>
      </c>
      <c r="C4302" s="5">
        <f t="shared" si="120"/>
        <v>2015</v>
      </c>
      <c r="D4302" s="5">
        <f t="shared" si="121"/>
        <v>5</v>
      </c>
      <c r="E4302" s="4" t="s">
        <v>4</v>
      </c>
      <c r="F4302" s="9">
        <v>0</v>
      </c>
    </row>
    <row r="4303" spans="1:6" x14ac:dyDescent="0.25">
      <c r="A4303" s="8" t="s">
        <v>8</v>
      </c>
      <c r="B4303" s="10">
        <v>42151</v>
      </c>
      <c r="C4303" s="5">
        <f t="shared" si="120"/>
        <v>2015</v>
      </c>
      <c r="D4303" s="5">
        <f t="shared" si="121"/>
        <v>5</v>
      </c>
      <c r="E4303" s="4" t="s">
        <v>37</v>
      </c>
      <c r="F4303" s="9">
        <v>200</v>
      </c>
    </row>
    <row r="4304" spans="1:6" x14ac:dyDescent="0.25">
      <c r="A4304" s="8" t="s">
        <v>5</v>
      </c>
      <c r="B4304" s="10">
        <v>42258</v>
      </c>
      <c r="C4304" s="5">
        <f t="shared" si="120"/>
        <v>2015</v>
      </c>
      <c r="D4304" s="5">
        <f t="shared" si="121"/>
        <v>9</v>
      </c>
      <c r="E4304" s="4" t="s">
        <v>38</v>
      </c>
      <c r="F4304" s="9">
        <v>14975</v>
      </c>
    </row>
    <row r="4305" spans="1:6" x14ac:dyDescent="0.25">
      <c r="A4305" s="8" t="s">
        <v>5</v>
      </c>
      <c r="B4305" s="10">
        <v>42258</v>
      </c>
      <c r="C4305" s="5">
        <f t="shared" si="120"/>
        <v>2015</v>
      </c>
      <c r="D4305" s="5">
        <f t="shared" si="121"/>
        <v>9</v>
      </c>
      <c r="E4305" s="4" t="s">
        <v>4</v>
      </c>
      <c r="F4305" s="9">
        <v>0</v>
      </c>
    </row>
    <row r="4306" spans="1:6" x14ac:dyDescent="0.25">
      <c r="A4306" s="8" t="s">
        <v>5</v>
      </c>
      <c r="B4306" s="10">
        <v>42258</v>
      </c>
      <c r="C4306" s="5">
        <f t="shared" si="120"/>
        <v>2015</v>
      </c>
      <c r="D4306" s="5">
        <f t="shared" si="121"/>
        <v>9</v>
      </c>
      <c r="E4306" s="4" t="s">
        <v>37</v>
      </c>
      <c r="F4306" s="9">
        <v>11470</v>
      </c>
    </row>
    <row r="4307" spans="1:6" x14ac:dyDescent="0.25">
      <c r="A4307" s="8" t="s">
        <v>5</v>
      </c>
      <c r="B4307" s="10">
        <v>42259</v>
      </c>
      <c r="C4307" s="5">
        <f t="shared" si="120"/>
        <v>2015</v>
      </c>
      <c r="D4307" s="5">
        <f t="shared" si="121"/>
        <v>9</v>
      </c>
      <c r="E4307" s="4" t="s">
        <v>38</v>
      </c>
      <c r="F4307" s="9">
        <v>13200</v>
      </c>
    </row>
    <row r="4308" spans="1:6" x14ac:dyDescent="0.25">
      <c r="A4308" s="8" t="s">
        <v>5</v>
      </c>
      <c r="B4308" s="10">
        <v>42259</v>
      </c>
      <c r="C4308" s="5">
        <f t="shared" si="120"/>
        <v>2015</v>
      </c>
      <c r="D4308" s="5">
        <f t="shared" si="121"/>
        <v>9</v>
      </c>
      <c r="E4308" s="4" t="s">
        <v>4</v>
      </c>
      <c r="F4308" s="9">
        <v>0</v>
      </c>
    </row>
    <row r="4309" spans="1:6" x14ac:dyDescent="0.25">
      <c r="A4309" s="8" t="s">
        <v>5</v>
      </c>
      <c r="B4309" s="10">
        <v>42259</v>
      </c>
      <c r="C4309" s="5">
        <f t="shared" si="120"/>
        <v>2015</v>
      </c>
      <c r="D4309" s="5">
        <f t="shared" si="121"/>
        <v>9</v>
      </c>
      <c r="E4309" s="4" t="s">
        <v>37</v>
      </c>
      <c r="F4309" s="9">
        <v>3200</v>
      </c>
    </row>
    <row r="4310" spans="1:6" x14ac:dyDescent="0.25">
      <c r="A4310" s="8" t="s">
        <v>7</v>
      </c>
      <c r="B4310" s="10">
        <v>42267</v>
      </c>
      <c r="C4310" s="5">
        <f t="shared" si="120"/>
        <v>2015</v>
      </c>
      <c r="D4310" s="5">
        <f t="shared" si="121"/>
        <v>9</v>
      </c>
      <c r="E4310" s="4" t="s">
        <v>38</v>
      </c>
      <c r="F4310" s="9">
        <v>5350</v>
      </c>
    </row>
    <row r="4311" spans="1:6" x14ac:dyDescent="0.25">
      <c r="A4311" s="8" t="s">
        <v>7</v>
      </c>
      <c r="B4311" s="10">
        <v>42267</v>
      </c>
      <c r="C4311" s="5">
        <f t="shared" si="120"/>
        <v>2015</v>
      </c>
      <c r="D4311" s="5">
        <f t="shared" si="121"/>
        <v>9</v>
      </c>
      <c r="E4311" s="4" t="s">
        <v>4</v>
      </c>
      <c r="F4311" s="9">
        <v>0</v>
      </c>
    </row>
    <row r="4312" spans="1:6" x14ac:dyDescent="0.25">
      <c r="A4312" s="8" t="s">
        <v>7</v>
      </c>
      <c r="B4312" s="10">
        <v>42267</v>
      </c>
      <c r="C4312" s="5">
        <f t="shared" si="120"/>
        <v>2015</v>
      </c>
      <c r="D4312" s="5">
        <f t="shared" si="121"/>
        <v>9</v>
      </c>
      <c r="E4312" s="4" t="s">
        <v>37</v>
      </c>
      <c r="F4312" s="9">
        <v>1190</v>
      </c>
    </row>
    <row r="4313" spans="1:6" x14ac:dyDescent="0.25">
      <c r="A4313" s="8" t="s">
        <v>7</v>
      </c>
      <c r="B4313" s="10">
        <v>42268</v>
      </c>
      <c r="C4313" s="5">
        <f t="shared" si="120"/>
        <v>2015</v>
      </c>
      <c r="D4313" s="5">
        <f t="shared" si="121"/>
        <v>9</v>
      </c>
      <c r="E4313" s="4" t="s">
        <v>38</v>
      </c>
      <c r="F4313" s="9">
        <v>20720</v>
      </c>
    </row>
    <row r="4314" spans="1:6" x14ac:dyDescent="0.25">
      <c r="A4314" s="8" t="s">
        <v>7</v>
      </c>
      <c r="B4314" s="10">
        <v>42268</v>
      </c>
      <c r="C4314" s="5">
        <f t="shared" si="120"/>
        <v>2015</v>
      </c>
      <c r="D4314" s="5">
        <f t="shared" si="121"/>
        <v>9</v>
      </c>
      <c r="E4314" s="4" t="s">
        <v>4</v>
      </c>
      <c r="F4314" s="9">
        <v>0</v>
      </c>
    </row>
    <row r="4315" spans="1:6" x14ac:dyDescent="0.25">
      <c r="A4315" s="8" t="s">
        <v>7</v>
      </c>
      <c r="B4315" s="10">
        <v>42268</v>
      </c>
      <c r="C4315" s="5">
        <f t="shared" si="120"/>
        <v>2015</v>
      </c>
      <c r="D4315" s="5">
        <f t="shared" si="121"/>
        <v>9</v>
      </c>
      <c r="E4315" s="4" t="s">
        <v>37</v>
      </c>
      <c r="F4315" s="9">
        <v>915</v>
      </c>
    </row>
    <row r="4316" spans="1:6" x14ac:dyDescent="0.25">
      <c r="A4316" s="8" t="s">
        <v>16</v>
      </c>
      <c r="B4316" s="10">
        <v>42279</v>
      </c>
      <c r="C4316" s="5">
        <f t="shared" si="120"/>
        <v>2015</v>
      </c>
      <c r="D4316" s="5">
        <f t="shared" si="121"/>
        <v>10</v>
      </c>
      <c r="E4316" s="4" t="s">
        <v>38</v>
      </c>
      <c r="F4316" s="9">
        <v>14200</v>
      </c>
    </row>
    <row r="4317" spans="1:6" x14ac:dyDescent="0.25">
      <c r="A4317" s="8" t="s">
        <v>16</v>
      </c>
      <c r="B4317" s="10">
        <v>42279</v>
      </c>
      <c r="C4317" s="5">
        <f t="shared" si="120"/>
        <v>2015</v>
      </c>
      <c r="D4317" s="5">
        <f t="shared" si="121"/>
        <v>10</v>
      </c>
      <c r="E4317" s="4" t="s">
        <v>4</v>
      </c>
      <c r="F4317" s="9">
        <v>0</v>
      </c>
    </row>
    <row r="4318" spans="1:6" x14ac:dyDescent="0.25">
      <c r="A4318" s="8" t="s">
        <v>16</v>
      </c>
      <c r="B4318" s="10">
        <v>42279</v>
      </c>
      <c r="C4318" s="5">
        <f t="shared" si="120"/>
        <v>2015</v>
      </c>
      <c r="D4318" s="5">
        <f t="shared" si="121"/>
        <v>10</v>
      </c>
      <c r="E4318" s="4" t="s">
        <v>37</v>
      </c>
      <c r="F4318" s="9">
        <v>1480</v>
      </c>
    </row>
    <row r="4319" spans="1:6" x14ac:dyDescent="0.25">
      <c r="A4319" s="8" t="s">
        <v>16</v>
      </c>
      <c r="B4319" s="10">
        <v>42280</v>
      </c>
      <c r="C4319" s="5">
        <f t="shared" si="120"/>
        <v>2015</v>
      </c>
      <c r="D4319" s="5">
        <f t="shared" si="121"/>
        <v>10</v>
      </c>
      <c r="E4319" s="4" t="s">
        <v>38</v>
      </c>
      <c r="F4319" s="9">
        <v>12550</v>
      </c>
    </row>
    <row r="4320" spans="1:6" x14ac:dyDescent="0.25">
      <c r="A4320" s="8" t="s">
        <v>16</v>
      </c>
      <c r="B4320" s="10">
        <v>42280</v>
      </c>
      <c r="C4320" s="5">
        <f t="shared" si="120"/>
        <v>2015</v>
      </c>
      <c r="D4320" s="5">
        <f t="shared" si="121"/>
        <v>10</v>
      </c>
      <c r="E4320" s="4" t="s">
        <v>4</v>
      </c>
      <c r="F4320" s="9">
        <v>0</v>
      </c>
    </row>
    <row r="4321" spans="1:6" x14ac:dyDescent="0.25">
      <c r="A4321" s="8" t="s">
        <v>16</v>
      </c>
      <c r="B4321" s="10">
        <v>42280</v>
      </c>
      <c r="C4321" s="5">
        <f t="shared" si="120"/>
        <v>2015</v>
      </c>
      <c r="D4321" s="5">
        <f t="shared" si="121"/>
        <v>10</v>
      </c>
      <c r="E4321" s="4" t="s">
        <v>37</v>
      </c>
      <c r="F4321" s="9">
        <v>2450</v>
      </c>
    </row>
    <row r="4322" spans="1:6" x14ac:dyDescent="0.25">
      <c r="A4322" s="8" t="s">
        <v>5</v>
      </c>
      <c r="B4322" s="10">
        <v>42281</v>
      </c>
      <c r="C4322" s="5">
        <f t="shared" si="120"/>
        <v>2015</v>
      </c>
      <c r="D4322" s="5">
        <f t="shared" si="121"/>
        <v>10</v>
      </c>
      <c r="E4322" s="4" t="s">
        <v>38</v>
      </c>
      <c r="F4322" s="9">
        <v>7050</v>
      </c>
    </row>
    <row r="4323" spans="1:6" x14ac:dyDescent="0.25">
      <c r="A4323" s="8" t="s">
        <v>5</v>
      </c>
      <c r="B4323" s="10">
        <v>42281</v>
      </c>
      <c r="C4323" s="5">
        <f t="shared" si="120"/>
        <v>2015</v>
      </c>
      <c r="D4323" s="5">
        <f t="shared" si="121"/>
        <v>10</v>
      </c>
      <c r="E4323" s="4" t="s">
        <v>4</v>
      </c>
      <c r="F4323" s="9">
        <v>0</v>
      </c>
    </row>
    <row r="4324" spans="1:6" x14ac:dyDescent="0.25">
      <c r="A4324" s="8" t="s">
        <v>5</v>
      </c>
      <c r="B4324" s="10">
        <v>42281</v>
      </c>
      <c r="C4324" s="5">
        <f t="shared" si="120"/>
        <v>2015</v>
      </c>
      <c r="D4324" s="5">
        <f t="shared" si="121"/>
        <v>10</v>
      </c>
      <c r="E4324" s="4" t="s">
        <v>37</v>
      </c>
      <c r="F4324" s="9">
        <v>2830</v>
      </c>
    </row>
    <row r="4325" spans="1:6" x14ac:dyDescent="0.25">
      <c r="A4325" s="8" t="s">
        <v>17</v>
      </c>
      <c r="B4325" s="10">
        <v>42283</v>
      </c>
      <c r="C4325" s="5">
        <f t="shared" si="120"/>
        <v>2015</v>
      </c>
      <c r="D4325" s="5">
        <f t="shared" si="121"/>
        <v>10</v>
      </c>
      <c r="E4325" s="4" t="s">
        <v>38</v>
      </c>
      <c r="F4325" s="9">
        <v>9867</v>
      </c>
    </row>
    <row r="4326" spans="1:6" x14ac:dyDescent="0.25">
      <c r="A4326" s="8" t="s">
        <v>17</v>
      </c>
      <c r="B4326" s="10">
        <v>42283</v>
      </c>
      <c r="C4326" s="5">
        <f t="shared" si="120"/>
        <v>2015</v>
      </c>
      <c r="D4326" s="5">
        <f t="shared" si="121"/>
        <v>10</v>
      </c>
      <c r="E4326" s="4" t="s">
        <v>4</v>
      </c>
      <c r="F4326" s="9">
        <v>0</v>
      </c>
    </row>
    <row r="4327" spans="1:6" x14ac:dyDescent="0.25">
      <c r="A4327" s="8" t="s">
        <v>17</v>
      </c>
      <c r="B4327" s="10">
        <v>42283</v>
      </c>
      <c r="C4327" s="5">
        <f t="shared" si="120"/>
        <v>2015</v>
      </c>
      <c r="D4327" s="5">
        <f t="shared" si="121"/>
        <v>10</v>
      </c>
      <c r="E4327" s="4" t="s">
        <v>37</v>
      </c>
      <c r="F4327" s="9">
        <v>11000</v>
      </c>
    </row>
    <row r="4328" spans="1:6" x14ac:dyDescent="0.25">
      <c r="A4328" s="8" t="s">
        <v>17</v>
      </c>
      <c r="B4328" s="10">
        <v>42284</v>
      </c>
      <c r="C4328" s="5">
        <f t="shared" si="120"/>
        <v>2015</v>
      </c>
      <c r="D4328" s="5">
        <f t="shared" si="121"/>
        <v>10</v>
      </c>
      <c r="E4328" s="4" t="s">
        <v>38</v>
      </c>
      <c r="F4328" s="9">
        <v>9867</v>
      </c>
    </row>
    <row r="4329" spans="1:6" x14ac:dyDescent="0.25">
      <c r="A4329" s="8" t="s">
        <v>17</v>
      </c>
      <c r="B4329" s="10">
        <v>42284</v>
      </c>
      <c r="C4329" s="5">
        <f t="shared" si="120"/>
        <v>2015</v>
      </c>
      <c r="D4329" s="5">
        <f t="shared" si="121"/>
        <v>10</v>
      </c>
      <c r="E4329" s="4" t="s">
        <v>4</v>
      </c>
      <c r="F4329" s="9">
        <v>0</v>
      </c>
    </row>
    <row r="4330" spans="1:6" x14ac:dyDescent="0.25">
      <c r="A4330" s="8" t="s">
        <v>17</v>
      </c>
      <c r="B4330" s="10">
        <v>42284</v>
      </c>
      <c r="C4330" s="5">
        <f t="shared" si="120"/>
        <v>2015</v>
      </c>
      <c r="D4330" s="5">
        <f t="shared" si="121"/>
        <v>10</v>
      </c>
      <c r="E4330" s="4" t="s">
        <v>37</v>
      </c>
      <c r="F4330" s="9">
        <v>11000</v>
      </c>
    </row>
    <row r="4331" spans="1:6" x14ac:dyDescent="0.25">
      <c r="A4331" s="8" t="s">
        <v>46</v>
      </c>
      <c r="B4331" s="10">
        <v>42285</v>
      </c>
      <c r="C4331" s="5">
        <f t="shared" si="120"/>
        <v>2015</v>
      </c>
      <c r="D4331" s="5">
        <f t="shared" si="121"/>
        <v>10</v>
      </c>
      <c r="E4331" s="4" t="s">
        <v>38</v>
      </c>
      <c r="F4331" s="9">
        <v>9867</v>
      </c>
    </row>
    <row r="4332" spans="1:6" x14ac:dyDescent="0.25">
      <c r="A4332" s="8" t="s">
        <v>46</v>
      </c>
      <c r="B4332" s="10">
        <v>42285</v>
      </c>
      <c r="C4332" s="5">
        <f t="shared" si="120"/>
        <v>2015</v>
      </c>
      <c r="D4332" s="5">
        <f t="shared" si="121"/>
        <v>10</v>
      </c>
      <c r="E4332" s="4" t="s">
        <v>4</v>
      </c>
      <c r="F4332" s="9">
        <v>0</v>
      </c>
    </row>
    <row r="4333" spans="1:6" x14ac:dyDescent="0.25">
      <c r="A4333" s="8" t="s">
        <v>46</v>
      </c>
      <c r="B4333" s="10">
        <v>42285</v>
      </c>
      <c r="C4333" s="5">
        <f t="shared" si="120"/>
        <v>2015</v>
      </c>
      <c r="D4333" s="5">
        <f t="shared" si="121"/>
        <v>10</v>
      </c>
      <c r="E4333" s="4" t="s">
        <v>37</v>
      </c>
      <c r="F4333" s="9">
        <v>11000</v>
      </c>
    </row>
    <row r="4334" spans="1:6" x14ac:dyDescent="0.25">
      <c r="A4334" s="8" t="s">
        <v>7</v>
      </c>
      <c r="B4334" s="10">
        <v>42287</v>
      </c>
      <c r="C4334" s="5">
        <f t="shared" si="120"/>
        <v>2015</v>
      </c>
      <c r="D4334" s="5">
        <f t="shared" si="121"/>
        <v>10</v>
      </c>
      <c r="E4334" s="4" t="s">
        <v>38</v>
      </c>
      <c r="F4334" s="9">
        <v>14665</v>
      </c>
    </row>
    <row r="4335" spans="1:6" x14ac:dyDescent="0.25">
      <c r="A4335" s="8" t="s">
        <v>7</v>
      </c>
      <c r="B4335" s="10">
        <v>42287</v>
      </c>
      <c r="C4335" s="5">
        <f t="shared" si="120"/>
        <v>2015</v>
      </c>
      <c r="D4335" s="5">
        <f t="shared" si="121"/>
        <v>10</v>
      </c>
      <c r="E4335" s="4" t="s">
        <v>4</v>
      </c>
      <c r="F4335" s="9">
        <v>0</v>
      </c>
    </row>
    <row r="4336" spans="1:6" x14ac:dyDescent="0.25">
      <c r="A4336" s="8" t="s">
        <v>7</v>
      </c>
      <c r="B4336" s="10">
        <v>42287</v>
      </c>
      <c r="C4336" s="5">
        <f t="shared" si="120"/>
        <v>2015</v>
      </c>
      <c r="D4336" s="5">
        <f t="shared" si="121"/>
        <v>10</v>
      </c>
      <c r="E4336" s="4" t="s">
        <v>37</v>
      </c>
      <c r="F4336" s="9">
        <v>3300</v>
      </c>
    </row>
    <row r="4337" spans="1:6" x14ac:dyDescent="0.25">
      <c r="A4337" s="8" t="s">
        <v>7</v>
      </c>
      <c r="B4337" s="10">
        <v>42288</v>
      </c>
      <c r="C4337" s="5">
        <f t="shared" si="120"/>
        <v>2015</v>
      </c>
      <c r="D4337" s="5">
        <f t="shared" si="121"/>
        <v>10</v>
      </c>
      <c r="E4337" s="4" t="s">
        <v>38</v>
      </c>
      <c r="F4337" s="9">
        <v>935</v>
      </c>
    </row>
    <row r="4338" spans="1:6" x14ac:dyDescent="0.25">
      <c r="A4338" s="8" t="s">
        <v>7</v>
      </c>
      <c r="B4338" s="10">
        <v>42288</v>
      </c>
      <c r="C4338" s="5">
        <f t="shared" si="120"/>
        <v>2015</v>
      </c>
      <c r="D4338" s="5">
        <f t="shared" si="121"/>
        <v>10</v>
      </c>
      <c r="E4338" s="4" t="s">
        <v>4</v>
      </c>
      <c r="F4338" s="9">
        <v>0</v>
      </c>
    </row>
    <row r="4339" spans="1:6" x14ac:dyDescent="0.25">
      <c r="A4339" s="8" t="s">
        <v>7</v>
      </c>
      <c r="B4339" s="10">
        <v>42288</v>
      </c>
      <c r="C4339" s="5">
        <f t="shared" si="120"/>
        <v>2015</v>
      </c>
      <c r="D4339" s="5">
        <f t="shared" si="121"/>
        <v>10</v>
      </c>
      <c r="E4339" s="4" t="s">
        <v>37</v>
      </c>
      <c r="F4339" s="9">
        <v>3320</v>
      </c>
    </row>
    <row r="4340" spans="1:6" x14ac:dyDescent="0.25">
      <c r="A4340" s="8" t="s">
        <v>11</v>
      </c>
      <c r="B4340" s="10">
        <v>42290</v>
      </c>
      <c r="C4340" s="5">
        <f t="shared" si="120"/>
        <v>2015</v>
      </c>
      <c r="D4340" s="5">
        <f t="shared" si="121"/>
        <v>10</v>
      </c>
      <c r="E4340" s="4" t="s">
        <v>38</v>
      </c>
      <c r="F4340" s="9">
        <v>8500</v>
      </c>
    </row>
    <row r="4341" spans="1:6" x14ac:dyDescent="0.25">
      <c r="A4341" s="8" t="s">
        <v>11</v>
      </c>
      <c r="B4341" s="10">
        <v>42290</v>
      </c>
      <c r="C4341" s="5">
        <f t="shared" si="120"/>
        <v>2015</v>
      </c>
      <c r="D4341" s="5">
        <f t="shared" si="121"/>
        <v>10</v>
      </c>
      <c r="E4341" s="4" t="s">
        <v>4</v>
      </c>
      <c r="F4341" s="9">
        <v>0</v>
      </c>
    </row>
    <row r="4342" spans="1:6" x14ac:dyDescent="0.25">
      <c r="A4342" s="8" t="s">
        <v>11</v>
      </c>
      <c r="B4342" s="10">
        <v>42290</v>
      </c>
      <c r="C4342" s="5">
        <f t="shared" si="120"/>
        <v>2015</v>
      </c>
      <c r="D4342" s="5">
        <f t="shared" si="121"/>
        <v>10</v>
      </c>
      <c r="E4342" s="4" t="s">
        <v>37</v>
      </c>
      <c r="F4342" s="9">
        <v>1050</v>
      </c>
    </row>
    <row r="4343" spans="1:6" x14ac:dyDescent="0.25">
      <c r="A4343" s="8" t="s">
        <v>11</v>
      </c>
      <c r="B4343" s="10">
        <v>42291</v>
      </c>
      <c r="C4343" s="5">
        <f t="shared" si="120"/>
        <v>2015</v>
      </c>
      <c r="D4343" s="5">
        <f t="shared" si="121"/>
        <v>10</v>
      </c>
      <c r="E4343" s="4" t="s">
        <v>38</v>
      </c>
      <c r="F4343" s="9">
        <v>8500</v>
      </c>
    </row>
    <row r="4344" spans="1:6" x14ac:dyDescent="0.25">
      <c r="A4344" s="8" t="s">
        <v>11</v>
      </c>
      <c r="B4344" s="10">
        <v>42291</v>
      </c>
      <c r="C4344" s="5">
        <f t="shared" si="120"/>
        <v>2015</v>
      </c>
      <c r="D4344" s="5">
        <f t="shared" si="121"/>
        <v>10</v>
      </c>
      <c r="E4344" s="4" t="s">
        <v>4</v>
      </c>
      <c r="F4344" s="9">
        <v>0</v>
      </c>
    </row>
    <row r="4345" spans="1:6" x14ac:dyDescent="0.25">
      <c r="A4345" s="8" t="s">
        <v>11</v>
      </c>
      <c r="B4345" s="10">
        <v>42291</v>
      </c>
      <c r="C4345" s="5">
        <f t="shared" si="120"/>
        <v>2015</v>
      </c>
      <c r="D4345" s="5">
        <f t="shared" si="121"/>
        <v>10</v>
      </c>
      <c r="E4345" s="4" t="s">
        <v>37</v>
      </c>
      <c r="F4345" s="9">
        <v>1050</v>
      </c>
    </row>
    <row r="4346" spans="1:6" x14ac:dyDescent="0.25">
      <c r="A4346" s="8" t="s">
        <v>14</v>
      </c>
      <c r="B4346" s="10">
        <v>42294</v>
      </c>
      <c r="C4346" s="5">
        <f t="shared" si="120"/>
        <v>2015</v>
      </c>
      <c r="D4346" s="5">
        <f t="shared" si="121"/>
        <v>10</v>
      </c>
      <c r="E4346" s="4" t="s">
        <v>38</v>
      </c>
      <c r="F4346" s="9">
        <v>1450</v>
      </c>
    </row>
    <row r="4347" spans="1:6" x14ac:dyDescent="0.25">
      <c r="A4347" s="8" t="s">
        <v>14</v>
      </c>
      <c r="B4347" s="10">
        <v>42294</v>
      </c>
      <c r="C4347" s="5">
        <f t="shared" si="120"/>
        <v>2015</v>
      </c>
      <c r="D4347" s="5">
        <f t="shared" si="121"/>
        <v>10</v>
      </c>
      <c r="E4347" s="4" t="s">
        <v>4</v>
      </c>
      <c r="F4347" s="9">
        <v>96</v>
      </c>
    </row>
    <row r="4348" spans="1:6" x14ac:dyDescent="0.25">
      <c r="A4348" s="8" t="s">
        <v>14</v>
      </c>
      <c r="B4348" s="10">
        <v>42294</v>
      </c>
      <c r="C4348" s="5">
        <f t="shared" si="120"/>
        <v>2015</v>
      </c>
      <c r="D4348" s="5">
        <f t="shared" si="121"/>
        <v>10</v>
      </c>
      <c r="E4348" s="4" t="s">
        <v>37</v>
      </c>
      <c r="F4348" s="9">
        <v>200</v>
      </c>
    </row>
    <row r="4349" spans="1:6" x14ac:dyDescent="0.25">
      <c r="A4349" s="8" t="s">
        <v>34</v>
      </c>
      <c r="B4349" s="10">
        <v>42295</v>
      </c>
      <c r="C4349" s="5">
        <f t="shared" si="120"/>
        <v>2015</v>
      </c>
      <c r="D4349" s="5">
        <f t="shared" si="121"/>
        <v>10</v>
      </c>
      <c r="E4349" s="4" t="s">
        <v>38</v>
      </c>
      <c r="F4349" s="9">
        <v>4900</v>
      </c>
    </row>
    <row r="4350" spans="1:6" x14ac:dyDescent="0.25">
      <c r="A4350" s="8" t="s">
        <v>34</v>
      </c>
      <c r="B4350" s="10">
        <v>42295</v>
      </c>
      <c r="C4350" s="5">
        <f t="shared" si="120"/>
        <v>2015</v>
      </c>
      <c r="D4350" s="5">
        <f t="shared" si="121"/>
        <v>10</v>
      </c>
      <c r="E4350" s="4" t="s">
        <v>4</v>
      </c>
      <c r="F4350" s="9">
        <v>18</v>
      </c>
    </row>
    <row r="4351" spans="1:6" x14ac:dyDescent="0.25">
      <c r="A4351" s="8" t="s">
        <v>34</v>
      </c>
      <c r="B4351" s="10">
        <v>42295</v>
      </c>
      <c r="C4351" s="5">
        <f t="shared" si="120"/>
        <v>2015</v>
      </c>
      <c r="D4351" s="5">
        <f t="shared" si="121"/>
        <v>10</v>
      </c>
      <c r="E4351" s="4" t="s">
        <v>37</v>
      </c>
      <c r="F4351" s="9">
        <v>1986</v>
      </c>
    </row>
    <row r="4352" spans="1:6" x14ac:dyDescent="0.25">
      <c r="A4352" s="8" t="s">
        <v>34</v>
      </c>
      <c r="B4352" s="10">
        <v>42296</v>
      </c>
      <c r="C4352" s="5">
        <f t="shared" ref="C4352:C4415" si="122">YEAR(B4352)</f>
        <v>2015</v>
      </c>
      <c r="D4352" s="5">
        <f t="shared" ref="D4352:D4415" si="123">MONTH(B4352)</f>
        <v>10</v>
      </c>
      <c r="E4352" s="4" t="s">
        <v>38</v>
      </c>
      <c r="F4352" s="9">
        <v>900</v>
      </c>
    </row>
    <row r="4353" spans="1:6" x14ac:dyDescent="0.25">
      <c r="A4353" s="8" t="s">
        <v>34</v>
      </c>
      <c r="B4353" s="10">
        <v>42296</v>
      </c>
      <c r="C4353" s="5">
        <f t="shared" si="122"/>
        <v>2015</v>
      </c>
      <c r="D4353" s="5">
        <f t="shared" si="123"/>
        <v>10</v>
      </c>
      <c r="E4353" s="4" t="s">
        <v>4</v>
      </c>
      <c r="F4353" s="9">
        <v>9</v>
      </c>
    </row>
    <row r="4354" spans="1:6" x14ac:dyDescent="0.25">
      <c r="A4354" s="8" t="s">
        <v>34</v>
      </c>
      <c r="B4354" s="10">
        <v>42296</v>
      </c>
      <c r="C4354" s="5">
        <f t="shared" si="122"/>
        <v>2015</v>
      </c>
      <c r="D4354" s="5">
        <f t="shared" si="123"/>
        <v>10</v>
      </c>
      <c r="E4354" s="4" t="s">
        <v>37</v>
      </c>
      <c r="F4354" s="9">
        <v>310</v>
      </c>
    </row>
    <row r="4355" spans="1:6" x14ac:dyDescent="0.25">
      <c r="A4355" s="8" t="s">
        <v>14</v>
      </c>
      <c r="B4355" s="10">
        <v>42297</v>
      </c>
      <c r="C4355" s="5">
        <f t="shared" si="122"/>
        <v>2015</v>
      </c>
      <c r="D4355" s="5">
        <f t="shared" si="123"/>
        <v>10</v>
      </c>
      <c r="E4355" s="4" t="s">
        <v>38</v>
      </c>
      <c r="F4355" s="9">
        <v>340</v>
      </c>
    </row>
    <row r="4356" spans="1:6" x14ac:dyDescent="0.25">
      <c r="A4356" s="8" t="s">
        <v>14</v>
      </c>
      <c r="B4356" s="10">
        <v>42297</v>
      </c>
      <c r="C4356" s="5">
        <f t="shared" si="122"/>
        <v>2015</v>
      </c>
      <c r="D4356" s="5">
        <f t="shared" si="123"/>
        <v>10</v>
      </c>
      <c r="E4356" s="4" t="s">
        <v>4</v>
      </c>
      <c r="F4356" s="9">
        <v>81</v>
      </c>
    </row>
    <row r="4357" spans="1:6" x14ac:dyDescent="0.25">
      <c r="A4357" s="8" t="s">
        <v>14</v>
      </c>
      <c r="B4357" s="10">
        <v>42297</v>
      </c>
      <c r="C4357" s="5">
        <f t="shared" si="122"/>
        <v>2015</v>
      </c>
      <c r="D4357" s="5">
        <f t="shared" si="123"/>
        <v>10</v>
      </c>
      <c r="E4357" s="4" t="s">
        <v>37</v>
      </c>
      <c r="F4357" s="9">
        <v>340</v>
      </c>
    </row>
    <row r="4358" spans="1:6" x14ac:dyDescent="0.25">
      <c r="A4358" s="8" t="s">
        <v>13</v>
      </c>
      <c r="B4358" s="10">
        <v>42300</v>
      </c>
      <c r="C4358" s="5">
        <f t="shared" si="122"/>
        <v>2015</v>
      </c>
      <c r="D4358" s="5">
        <f t="shared" si="123"/>
        <v>10</v>
      </c>
      <c r="E4358" s="4" t="s">
        <v>38</v>
      </c>
      <c r="F4358" s="9">
        <v>13470</v>
      </c>
    </row>
    <row r="4359" spans="1:6" x14ac:dyDescent="0.25">
      <c r="A4359" s="8" t="s">
        <v>13</v>
      </c>
      <c r="B4359" s="10">
        <v>42300</v>
      </c>
      <c r="C4359" s="5">
        <f t="shared" si="122"/>
        <v>2015</v>
      </c>
      <c r="D4359" s="5">
        <f t="shared" si="123"/>
        <v>10</v>
      </c>
      <c r="E4359" s="4" t="s">
        <v>4</v>
      </c>
      <c r="F4359" s="9">
        <v>1000</v>
      </c>
    </row>
    <row r="4360" spans="1:6" x14ac:dyDescent="0.25">
      <c r="A4360" s="8" t="s">
        <v>13</v>
      </c>
      <c r="B4360" s="10">
        <v>42300</v>
      </c>
      <c r="C4360" s="5">
        <f t="shared" si="122"/>
        <v>2015</v>
      </c>
      <c r="D4360" s="5">
        <f t="shared" si="123"/>
        <v>10</v>
      </c>
      <c r="E4360" s="4" t="s">
        <v>37</v>
      </c>
      <c r="F4360" s="9">
        <v>4790</v>
      </c>
    </row>
    <row r="4361" spans="1:6" x14ac:dyDescent="0.25">
      <c r="A4361" s="8" t="s">
        <v>8</v>
      </c>
      <c r="B4361" s="10">
        <v>42302</v>
      </c>
      <c r="C4361" s="5">
        <f t="shared" si="122"/>
        <v>2015</v>
      </c>
      <c r="D4361" s="5">
        <f t="shared" si="123"/>
        <v>10</v>
      </c>
      <c r="E4361" s="4" t="s">
        <v>38</v>
      </c>
      <c r="F4361" s="9">
        <v>19200</v>
      </c>
    </row>
    <row r="4362" spans="1:6" x14ac:dyDescent="0.25">
      <c r="A4362" s="8" t="s">
        <v>8</v>
      </c>
      <c r="B4362" s="10">
        <v>42302</v>
      </c>
      <c r="C4362" s="5">
        <f t="shared" si="122"/>
        <v>2015</v>
      </c>
      <c r="D4362" s="5">
        <f t="shared" si="123"/>
        <v>10</v>
      </c>
      <c r="E4362" s="4" t="s">
        <v>4</v>
      </c>
      <c r="F4362" s="9">
        <v>0</v>
      </c>
    </row>
    <row r="4363" spans="1:6" x14ac:dyDescent="0.25">
      <c r="A4363" s="8" t="s">
        <v>8</v>
      </c>
      <c r="B4363" s="10">
        <v>42302</v>
      </c>
      <c r="C4363" s="5">
        <f t="shared" si="122"/>
        <v>2015</v>
      </c>
      <c r="D4363" s="5">
        <f t="shared" si="123"/>
        <v>10</v>
      </c>
      <c r="E4363" s="4" t="s">
        <v>37</v>
      </c>
      <c r="F4363" s="9">
        <v>1000</v>
      </c>
    </row>
    <row r="4364" spans="1:6" x14ac:dyDescent="0.25">
      <c r="A4364" s="8" t="s">
        <v>20</v>
      </c>
      <c r="B4364" s="10">
        <v>42479</v>
      </c>
      <c r="C4364" s="5">
        <f t="shared" si="122"/>
        <v>2016</v>
      </c>
      <c r="D4364" s="5">
        <f t="shared" si="123"/>
        <v>4</v>
      </c>
      <c r="E4364" s="4" t="s">
        <v>38</v>
      </c>
      <c r="F4364" s="9">
        <v>3100</v>
      </c>
    </row>
    <row r="4365" spans="1:6" x14ac:dyDescent="0.25">
      <c r="A4365" s="8" t="s">
        <v>20</v>
      </c>
      <c r="B4365" s="10">
        <v>42479</v>
      </c>
      <c r="C4365" s="5">
        <f t="shared" si="122"/>
        <v>2016</v>
      </c>
      <c r="D4365" s="5">
        <f t="shared" si="123"/>
        <v>4</v>
      </c>
      <c r="E4365" s="4" t="s">
        <v>4</v>
      </c>
      <c r="F4365" s="9">
        <v>400</v>
      </c>
    </row>
    <row r="4366" spans="1:6" x14ac:dyDescent="0.25">
      <c r="A4366" s="8" t="s">
        <v>20</v>
      </c>
      <c r="B4366" s="10">
        <v>42479</v>
      </c>
      <c r="C4366" s="5">
        <f t="shared" si="122"/>
        <v>2016</v>
      </c>
      <c r="D4366" s="5">
        <f t="shared" si="123"/>
        <v>4</v>
      </c>
      <c r="E4366" s="4" t="s">
        <v>37</v>
      </c>
      <c r="F4366" s="9">
        <v>6200</v>
      </c>
    </row>
    <row r="4367" spans="1:6" x14ac:dyDescent="0.25">
      <c r="A4367" s="8" t="s">
        <v>19</v>
      </c>
      <c r="B4367" s="10">
        <v>42486</v>
      </c>
      <c r="C4367" s="5">
        <f t="shared" si="122"/>
        <v>2016</v>
      </c>
      <c r="D4367" s="5">
        <f t="shared" si="123"/>
        <v>4</v>
      </c>
      <c r="E4367" s="4" t="s">
        <v>38</v>
      </c>
      <c r="F4367" s="9">
        <v>20600</v>
      </c>
    </row>
    <row r="4368" spans="1:6" x14ac:dyDescent="0.25">
      <c r="A4368" s="8" t="s">
        <v>19</v>
      </c>
      <c r="B4368" s="10">
        <v>42486</v>
      </c>
      <c r="C4368" s="5">
        <f t="shared" si="122"/>
        <v>2016</v>
      </c>
      <c r="D4368" s="5">
        <f t="shared" si="123"/>
        <v>4</v>
      </c>
      <c r="E4368" s="4" t="s">
        <v>4</v>
      </c>
      <c r="F4368" s="9">
        <v>4600</v>
      </c>
    </row>
    <row r="4369" spans="1:6" x14ac:dyDescent="0.25">
      <c r="A4369" s="8" t="s">
        <v>19</v>
      </c>
      <c r="B4369" s="10">
        <v>42486</v>
      </c>
      <c r="C4369" s="5">
        <f t="shared" si="122"/>
        <v>2016</v>
      </c>
      <c r="D4369" s="5">
        <f t="shared" si="123"/>
        <v>4</v>
      </c>
      <c r="E4369" s="4" t="s">
        <v>37</v>
      </c>
      <c r="F4369" s="9">
        <v>4200</v>
      </c>
    </row>
    <row r="4370" spans="1:6" x14ac:dyDescent="0.25">
      <c r="A4370" s="8" t="s">
        <v>12</v>
      </c>
      <c r="B4370" s="10">
        <v>42493</v>
      </c>
      <c r="C4370" s="5">
        <f t="shared" si="122"/>
        <v>2016</v>
      </c>
      <c r="D4370" s="5">
        <f t="shared" si="123"/>
        <v>5</v>
      </c>
      <c r="E4370" s="4" t="s">
        <v>38</v>
      </c>
      <c r="F4370" s="9">
        <v>150</v>
      </c>
    </row>
    <row r="4371" spans="1:6" x14ac:dyDescent="0.25">
      <c r="A4371" s="8" t="s">
        <v>12</v>
      </c>
      <c r="B4371" s="10">
        <v>42493</v>
      </c>
      <c r="C4371" s="5">
        <f t="shared" si="122"/>
        <v>2016</v>
      </c>
      <c r="D4371" s="5">
        <f t="shared" si="123"/>
        <v>5</v>
      </c>
      <c r="E4371" s="4" t="s">
        <v>4</v>
      </c>
      <c r="F4371" s="9">
        <v>50</v>
      </c>
    </row>
    <row r="4372" spans="1:6" x14ac:dyDescent="0.25">
      <c r="A4372" s="8" t="s">
        <v>12</v>
      </c>
      <c r="B4372" s="10">
        <v>42493</v>
      </c>
      <c r="C4372" s="5">
        <f t="shared" si="122"/>
        <v>2016</v>
      </c>
      <c r="D4372" s="5">
        <f t="shared" si="123"/>
        <v>5</v>
      </c>
      <c r="E4372" s="4" t="s">
        <v>37</v>
      </c>
      <c r="F4372" s="9">
        <v>350</v>
      </c>
    </row>
    <row r="4373" spans="1:6" x14ac:dyDescent="0.25">
      <c r="A4373" s="8" t="s">
        <v>8</v>
      </c>
      <c r="B4373" s="10">
        <v>42495</v>
      </c>
      <c r="C4373" s="5">
        <f t="shared" si="122"/>
        <v>2016</v>
      </c>
      <c r="D4373" s="5">
        <f t="shared" si="123"/>
        <v>5</v>
      </c>
      <c r="E4373" s="4" t="s">
        <v>38</v>
      </c>
      <c r="F4373" s="9">
        <v>26700</v>
      </c>
    </row>
    <row r="4374" spans="1:6" x14ac:dyDescent="0.25">
      <c r="A4374" s="8" t="s">
        <v>8</v>
      </c>
      <c r="B4374" s="10">
        <v>42495</v>
      </c>
      <c r="C4374" s="5">
        <f t="shared" si="122"/>
        <v>2016</v>
      </c>
      <c r="D4374" s="5">
        <f t="shared" si="123"/>
        <v>5</v>
      </c>
      <c r="E4374" s="4" t="s">
        <v>4</v>
      </c>
      <c r="F4374" s="9">
        <v>0</v>
      </c>
    </row>
    <row r="4375" spans="1:6" x14ac:dyDescent="0.25">
      <c r="A4375" s="8" t="s">
        <v>8</v>
      </c>
      <c r="B4375" s="10">
        <v>42495</v>
      </c>
      <c r="C4375" s="5">
        <f t="shared" si="122"/>
        <v>2016</v>
      </c>
      <c r="D4375" s="5">
        <f t="shared" si="123"/>
        <v>5</v>
      </c>
      <c r="E4375" s="4" t="s">
        <v>37</v>
      </c>
      <c r="F4375" s="9">
        <v>6900</v>
      </c>
    </row>
    <row r="4376" spans="1:6" x14ac:dyDescent="0.25">
      <c r="A4376" s="8" t="s">
        <v>8</v>
      </c>
      <c r="B4376" s="10">
        <v>42496</v>
      </c>
      <c r="C4376" s="5">
        <f t="shared" si="122"/>
        <v>2016</v>
      </c>
      <c r="D4376" s="5">
        <f t="shared" si="123"/>
        <v>5</v>
      </c>
      <c r="E4376" s="4" t="s">
        <v>38</v>
      </c>
      <c r="F4376" s="9">
        <v>31200</v>
      </c>
    </row>
    <row r="4377" spans="1:6" x14ac:dyDescent="0.25">
      <c r="A4377" s="8" t="s">
        <v>8</v>
      </c>
      <c r="B4377" s="10">
        <v>42496</v>
      </c>
      <c r="C4377" s="5">
        <f t="shared" si="122"/>
        <v>2016</v>
      </c>
      <c r="D4377" s="5">
        <f t="shared" si="123"/>
        <v>5</v>
      </c>
      <c r="E4377" s="4" t="s">
        <v>4</v>
      </c>
      <c r="F4377" s="9">
        <v>0</v>
      </c>
    </row>
    <row r="4378" spans="1:6" x14ac:dyDescent="0.25">
      <c r="A4378" s="8" t="s">
        <v>8</v>
      </c>
      <c r="B4378" s="10">
        <v>42496</v>
      </c>
      <c r="C4378" s="5">
        <f t="shared" si="122"/>
        <v>2016</v>
      </c>
      <c r="D4378" s="5">
        <f t="shared" si="123"/>
        <v>5</v>
      </c>
      <c r="E4378" s="4" t="s">
        <v>37</v>
      </c>
      <c r="F4378" s="9">
        <v>13600</v>
      </c>
    </row>
    <row r="4379" spans="1:6" x14ac:dyDescent="0.25">
      <c r="A4379" s="8" t="s">
        <v>14</v>
      </c>
      <c r="B4379" s="10">
        <v>42498</v>
      </c>
      <c r="C4379" s="5">
        <f t="shared" si="122"/>
        <v>2016</v>
      </c>
      <c r="D4379" s="5">
        <f t="shared" si="123"/>
        <v>5</v>
      </c>
      <c r="E4379" s="4" t="s">
        <v>38</v>
      </c>
      <c r="F4379" s="9">
        <v>15661</v>
      </c>
    </row>
    <row r="4380" spans="1:6" x14ac:dyDescent="0.25">
      <c r="A4380" s="8" t="s">
        <v>14</v>
      </c>
      <c r="B4380" s="10">
        <v>42498</v>
      </c>
      <c r="C4380" s="5">
        <f t="shared" si="122"/>
        <v>2016</v>
      </c>
      <c r="D4380" s="5">
        <f t="shared" si="123"/>
        <v>5</v>
      </c>
      <c r="E4380" s="4" t="s">
        <v>4</v>
      </c>
      <c r="F4380" s="9">
        <v>3050</v>
      </c>
    </row>
    <row r="4381" spans="1:6" x14ac:dyDescent="0.25">
      <c r="A4381" s="8" t="s">
        <v>14</v>
      </c>
      <c r="B4381" s="10">
        <v>42498</v>
      </c>
      <c r="C4381" s="5">
        <f t="shared" si="122"/>
        <v>2016</v>
      </c>
      <c r="D4381" s="5">
        <f t="shared" si="123"/>
        <v>5</v>
      </c>
      <c r="E4381" s="4" t="s">
        <v>37</v>
      </c>
      <c r="F4381" s="9">
        <v>14540</v>
      </c>
    </row>
    <row r="4382" spans="1:6" x14ac:dyDescent="0.25">
      <c r="A4382" s="8" t="s">
        <v>5</v>
      </c>
      <c r="B4382" s="10">
        <v>42499</v>
      </c>
      <c r="C4382" s="5">
        <f t="shared" si="122"/>
        <v>2016</v>
      </c>
      <c r="D4382" s="5">
        <f t="shared" si="123"/>
        <v>5</v>
      </c>
      <c r="E4382" s="4" t="s">
        <v>38</v>
      </c>
      <c r="F4382" s="9">
        <v>2667</v>
      </c>
    </row>
    <row r="4383" spans="1:6" x14ac:dyDescent="0.25">
      <c r="A4383" s="8" t="s">
        <v>5</v>
      </c>
      <c r="B4383" s="10">
        <v>42499</v>
      </c>
      <c r="C4383" s="5">
        <f t="shared" si="122"/>
        <v>2016</v>
      </c>
      <c r="D4383" s="5">
        <f t="shared" si="123"/>
        <v>5</v>
      </c>
      <c r="E4383" s="4" t="s">
        <v>4</v>
      </c>
      <c r="F4383" s="9">
        <v>30000</v>
      </c>
    </row>
    <row r="4384" spans="1:6" x14ac:dyDescent="0.25">
      <c r="A4384" s="8" t="s">
        <v>5</v>
      </c>
      <c r="B4384" s="10">
        <v>42499</v>
      </c>
      <c r="C4384" s="5">
        <f t="shared" si="122"/>
        <v>2016</v>
      </c>
      <c r="D4384" s="5">
        <f t="shared" si="123"/>
        <v>5</v>
      </c>
      <c r="E4384" s="4" t="s">
        <v>37</v>
      </c>
      <c r="F4384" s="9">
        <v>334</v>
      </c>
    </row>
    <row r="4385" spans="1:6" x14ac:dyDescent="0.25">
      <c r="A4385" s="8" t="s">
        <v>5</v>
      </c>
      <c r="B4385" s="10">
        <v>42500</v>
      </c>
      <c r="C4385" s="5">
        <f t="shared" si="122"/>
        <v>2016</v>
      </c>
      <c r="D4385" s="5">
        <f t="shared" si="123"/>
        <v>5</v>
      </c>
      <c r="E4385" s="4" t="s">
        <v>38</v>
      </c>
      <c r="F4385" s="9">
        <v>2667</v>
      </c>
    </row>
    <row r="4386" spans="1:6" x14ac:dyDescent="0.25">
      <c r="A4386" s="8" t="s">
        <v>5</v>
      </c>
      <c r="B4386" s="10">
        <v>42500</v>
      </c>
      <c r="C4386" s="5">
        <f t="shared" si="122"/>
        <v>2016</v>
      </c>
      <c r="D4386" s="5">
        <f t="shared" si="123"/>
        <v>5</v>
      </c>
      <c r="E4386" s="4" t="s">
        <v>4</v>
      </c>
      <c r="F4386" s="9">
        <v>30000</v>
      </c>
    </row>
    <row r="4387" spans="1:6" x14ac:dyDescent="0.25">
      <c r="A4387" s="8" t="s">
        <v>5</v>
      </c>
      <c r="B4387" s="10">
        <v>42500</v>
      </c>
      <c r="C4387" s="5">
        <f t="shared" si="122"/>
        <v>2016</v>
      </c>
      <c r="D4387" s="5">
        <f t="shared" si="123"/>
        <v>5</v>
      </c>
      <c r="E4387" s="4" t="s">
        <v>37</v>
      </c>
      <c r="F4387" s="9">
        <v>334</v>
      </c>
    </row>
    <row r="4388" spans="1:6" x14ac:dyDescent="0.25">
      <c r="A4388" s="8" t="s">
        <v>19</v>
      </c>
      <c r="B4388" s="10">
        <v>42501</v>
      </c>
      <c r="C4388" s="5">
        <f t="shared" si="122"/>
        <v>2016</v>
      </c>
      <c r="D4388" s="5">
        <f t="shared" si="123"/>
        <v>5</v>
      </c>
      <c r="E4388" s="4" t="s">
        <v>38</v>
      </c>
      <c r="F4388" s="9">
        <v>5900</v>
      </c>
    </row>
    <row r="4389" spans="1:6" x14ac:dyDescent="0.25">
      <c r="A4389" s="8" t="s">
        <v>5</v>
      </c>
      <c r="B4389" s="10">
        <v>42501</v>
      </c>
      <c r="C4389" s="5">
        <f t="shared" si="122"/>
        <v>2016</v>
      </c>
      <c r="D4389" s="5">
        <f t="shared" si="123"/>
        <v>5</v>
      </c>
      <c r="E4389" s="4" t="s">
        <v>38</v>
      </c>
      <c r="F4389" s="9">
        <v>2667</v>
      </c>
    </row>
    <row r="4390" spans="1:6" x14ac:dyDescent="0.25">
      <c r="A4390" s="8" t="s">
        <v>19</v>
      </c>
      <c r="B4390" s="10">
        <v>42501</v>
      </c>
      <c r="C4390" s="5">
        <f t="shared" si="122"/>
        <v>2016</v>
      </c>
      <c r="D4390" s="5">
        <f t="shared" si="123"/>
        <v>5</v>
      </c>
      <c r="E4390" s="4" t="s">
        <v>4</v>
      </c>
      <c r="F4390" s="9">
        <v>3900</v>
      </c>
    </row>
    <row r="4391" spans="1:6" x14ac:dyDescent="0.25">
      <c r="A4391" s="8" t="s">
        <v>5</v>
      </c>
      <c r="B4391" s="10">
        <v>42501</v>
      </c>
      <c r="C4391" s="5">
        <f t="shared" si="122"/>
        <v>2016</v>
      </c>
      <c r="D4391" s="5">
        <f t="shared" si="123"/>
        <v>5</v>
      </c>
      <c r="E4391" s="4" t="s">
        <v>4</v>
      </c>
      <c r="F4391" s="9">
        <v>30000</v>
      </c>
    </row>
    <row r="4392" spans="1:6" x14ac:dyDescent="0.25">
      <c r="A4392" s="8" t="s">
        <v>19</v>
      </c>
      <c r="B4392" s="10">
        <v>42501</v>
      </c>
      <c r="C4392" s="5">
        <f t="shared" si="122"/>
        <v>2016</v>
      </c>
      <c r="D4392" s="5">
        <f t="shared" si="123"/>
        <v>5</v>
      </c>
      <c r="E4392" s="4" t="s">
        <v>37</v>
      </c>
      <c r="F4392" s="9">
        <v>1100</v>
      </c>
    </row>
    <row r="4393" spans="1:6" x14ac:dyDescent="0.25">
      <c r="A4393" s="8" t="s">
        <v>5</v>
      </c>
      <c r="B4393" s="10">
        <v>42501</v>
      </c>
      <c r="C4393" s="5">
        <f t="shared" si="122"/>
        <v>2016</v>
      </c>
      <c r="D4393" s="5">
        <f t="shared" si="123"/>
        <v>5</v>
      </c>
      <c r="E4393" s="4" t="s">
        <v>37</v>
      </c>
      <c r="F4393" s="9">
        <v>334</v>
      </c>
    </row>
    <row r="4394" spans="1:6" x14ac:dyDescent="0.25">
      <c r="A4394" s="8" t="s">
        <v>8</v>
      </c>
      <c r="B4394" s="10">
        <v>42502</v>
      </c>
      <c r="C4394" s="5">
        <f t="shared" si="122"/>
        <v>2016</v>
      </c>
      <c r="D4394" s="5">
        <f t="shared" si="123"/>
        <v>5</v>
      </c>
      <c r="E4394" s="4" t="s">
        <v>38</v>
      </c>
      <c r="F4394" s="9">
        <v>10900</v>
      </c>
    </row>
    <row r="4395" spans="1:6" x14ac:dyDescent="0.25">
      <c r="A4395" s="8" t="s">
        <v>8</v>
      </c>
      <c r="B4395" s="10">
        <v>42502</v>
      </c>
      <c r="C4395" s="5">
        <f t="shared" si="122"/>
        <v>2016</v>
      </c>
      <c r="D4395" s="5">
        <f t="shared" si="123"/>
        <v>5</v>
      </c>
      <c r="E4395" s="4" t="s">
        <v>4</v>
      </c>
      <c r="F4395" s="9">
        <v>0</v>
      </c>
    </row>
    <row r="4396" spans="1:6" x14ac:dyDescent="0.25">
      <c r="A4396" s="8" t="s">
        <v>8</v>
      </c>
      <c r="B4396" s="10">
        <v>42502</v>
      </c>
      <c r="C4396" s="5">
        <f t="shared" si="122"/>
        <v>2016</v>
      </c>
      <c r="D4396" s="5">
        <f t="shared" si="123"/>
        <v>5</v>
      </c>
      <c r="E4396" s="4" t="s">
        <v>37</v>
      </c>
      <c r="F4396" s="9">
        <v>12400</v>
      </c>
    </row>
    <row r="4397" spans="1:6" x14ac:dyDescent="0.25">
      <c r="A4397" s="8" t="s">
        <v>19</v>
      </c>
      <c r="B4397" s="10">
        <v>42505</v>
      </c>
      <c r="C4397" s="5">
        <f t="shared" si="122"/>
        <v>2016</v>
      </c>
      <c r="D4397" s="5">
        <f t="shared" si="123"/>
        <v>5</v>
      </c>
      <c r="E4397" s="4" t="s">
        <v>38</v>
      </c>
      <c r="F4397" s="9">
        <v>12200</v>
      </c>
    </row>
    <row r="4398" spans="1:6" x14ac:dyDescent="0.25">
      <c r="A4398" s="8" t="s">
        <v>19</v>
      </c>
      <c r="B4398" s="10">
        <v>42505</v>
      </c>
      <c r="C4398" s="5">
        <f t="shared" si="122"/>
        <v>2016</v>
      </c>
      <c r="D4398" s="5">
        <f t="shared" si="123"/>
        <v>5</v>
      </c>
      <c r="E4398" s="4" t="s">
        <v>4</v>
      </c>
      <c r="F4398" s="9">
        <v>100</v>
      </c>
    </row>
    <row r="4399" spans="1:6" x14ac:dyDescent="0.25">
      <c r="A4399" s="8" t="s">
        <v>19</v>
      </c>
      <c r="B4399" s="10">
        <v>42505</v>
      </c>
      <c r="C4399" s="5">
        <f t="shared" si="122"/>
        <v>2016</v>
      </c>
      <c r="D4399" s="5">
        <f t="shared" si="123"/>
        <v>5</v>
      </c>
      <c r="E4399" s="4" t="s">
        <v>37</v>
      </c>
      <c r="F4399" s="9">
        <v>500</v>
      </c>
    </row>
    <row r="4400" spans="1:6" x14ac:dyDescent="0.25">
      <c r="A4400" s="8" t="s">
        <v>8</v>
      </c>
      <c r="B4400" s="10">
        <v>42507</v>
      </c>
      <c r="C4400" s="5">
        <f t="shared" si="122"/>
        <v>2016</v>
      </c>
      <c r="D4400" s="5">
        <f t="shared" si="123"/>
        <v>5</v>
      </c>
      <c r="E4400" s="4" t="s">
        <v>38</v>
      </c>
      <c r="F4400" s="9">
        <v>13200</v>
      </c>
    </row>
    <row r="4401" spans="1:6" x14ac:dyDescent="0.25">
      <c r="A4401" s="8" t="s">
        <v>8</v>
      </c>
      <c r="B4401" s="10">
        <v>42507</v>
      </c>
      <c r="C4401" s="5">
        <f t="shared" si="122"/>
        <v>2016</v>
      </c>
      <c r="D4401" s="5">
        <f t="shared" si="123"/>
        <v>5</v>
      </c>
      <c r="E4401" s="4" t="s">
        <v>4</v>
      </c>
      <c r="F4401" s="9">
        <v>0</v>
      </c>
    </row>
    <row r="4402" spans="1:6" x14ac:dyDescent="0.25">
      <c r="A4402" s="8" t="s">
        <v>8</v>
      </c>
      <c r="B4402" s="10">
        <v>42507</v>
      </c>
      <c r="C4402" s="5">
        <f t="shared" si="122"/>
        <v>2016</v>
      </c>
      <c r="D4402" s="5">
        <f t="shared" si="123"/>
        <v>5</v>
      </c>
      <c r="E4402" s="4" t="s">
        <v>37</v>
      </c>
      <c r="F4402" s="9">
        <v>2700</v>
      </c>
    </row>
    <row r="4403" spans="1:6" x14ac:dyDescent="0.25">
      <c r="A4403" s="8" t="s">
        <v>12</v>
      </c>
      <c r="B4403" s="10">
        <v>42508</v>
      </c>
      <c r="C4403" s="5">
        <f t="shared" si="122"/>
        <v>2016</v>
      </c>
      <c r="D4403" s="5">
        <f t="shared" si="123"/>
        <v>5</v>
      </c>
      <c r="E4403" s="4" t="s">
        <v>38</v>
      </c>
      <c r="F4403" s="9">
        <v>58700</v>
      </c>
    </row>
    <row r="4404" spans="1:6" x14ac:dyDescent="0.25">
      <c r="A4404" s="8" t="s">
        <v>12</v>
      </c>
      <c r="B4404" s="10">
        <v>42508</v>
      </c>
      <c r="C4404" s="5">
        <f t="shared" si="122"/>
        <v>2016</v>
      </c>
      <c r="D4404" s="5">
        <f t="shared" si="123"/>
        <v>5</v>
      </c>
      <c r="E4404" s="4" t="s">
        <v>4</v>
      </c>
      <c r="F4404" s="9">
        <v>100</v>
      </c>
    </row>
    <row r="4405" spans="1:6" x14ac:dyDescent="0.25">
      <c r="A4405" s="8" t="s">
        <v>12</v>
      </c>
      <c r="B4405" s="10">
        <v>42508</v>
      </c>
      <c r="C4405" s="5">
        <f t="shared" si="122"/>
        <v>2016</v>
      </c>
      <c r="D4405" s="5">
        <f t="shared" si="123"/>
        <v>5</v>
      </c>
      <c r="E4405" s="4" t="s">
        <v>37</v>
      </c>
      <c r="F4405" s="9">
        <v>1900</v>
      </c>
    </row>
    <row r="4406" spans="1:6" x14ac:dyDescent="0.25">
      <c r="A4406" s="8" t="s">
        <v>12</v>
      </c>
      <c r="B4406" s="10">
        <v>42510</v>
      </c>
      <c r="C4406" s="5">
        <f t="shared" si="122"/>
        <v>2016</v>
      </c>
      <c r="D4406" s="5">
        <f t="shared" si="123"/>
        <v>5</v>
      </c>
      <c r="E4406" s="4" t="s">
        <v>38</v>
      </c>
      <c r="F4406" s="9">
        <v>13100</v>
      </c>
    </row>
    <row r="4407" spans="1:6" x14ac:dyDescent="0.25">
      <c r="A4407" s="8" t="s">
        <v>12</v>
      </c>
      <c r="B4407" s="10">
        <v>42510</v>
      </c>
      <c r="C4407" s="5">
        <f t="shared" si="122"/>
        <v>2016</v>
      </c>
      <c r="D4407" s="5">
        <f t="shared" si="123"/>
        <v>5</v>
      </c>
      <c r="E4407" s="4" t="s">
        <v>4</v>
      </c>
      <c r="F4407" s="9">
        <v>0</v>
      </c>
    </row>
    <row r="4408" spans="1:6" x14ac:dyDescent="0.25">
      <c r="A4408" s="8" t="s">
        <v>12</v>
      </c>
      <c r="B4408" s="10">
        <v>42510</v>
      </c>
      <c r="C4408" s="5">
        <f t="shared" si="122"/>
        <v>2016</v>
      </c>
      <c r="D4408" s="5">
        <f t="shared" si="123"/>
        <v>5</v>
      </c>
      <c r="E4408" s="4" t="s">
        <v>37</v>
      </c>
      <c r="F4408" s="9">
        <v>450</v>
      </c>
    </row>
    <row r="4409" spans="1:6" x14ac:dyDescent="0.25">
      <c r="A4409" s="8" t="s">
        <v>8</v>
      </c>
      <c r="B4409" s="10">
        <v>42512</v>
      </c>
      <c r="C4409" s="5">
        <f t="shared" si="122"/>
        <v>2016</v>
      </c>
      <c r="D4409" s="5">
        <f t="shared" si="123"/>
        <v>5</v>
      </c>
      <c r="E4409" s="4" t="s">
        <v>38</v>
      </c>
      <c r="F4409" s="9">
        <v>16800</v>
      </c>
    </row>
    <row r="4410" spans="1:6" x14ac:dyDescent="0.25">
      <c r="A4410" s="8" t="s">
        <v>8</v>
      </c>
      <c r="B4410" s="10">
        <v>42512</v>
      </c>
      <c r="C4410" s="5">
        <f t="shared" si="122"/>
        <v>2016</v>
      </c>
      <c r="D4410" s="5">
        <f t="shared" si="123"/>
        <v>5</v>
      </c>
      <c r="E4410" s="4" t="s">
        <v>4</v>
      </c>
      <c r="F4410" s="9">
        <v>100</v>
      </c>
    </row>
    <row r="4411" spans="1:6" x14ac:dyDescent="0.25">
      <c r="A4411" s="8" t="s">
        <v>8</v>
      </c>
      <c r="B4411" s="10">
        <v>42512</v>
      </c>
      <c r="C4411" s="5">
        <f t="shared" si="122"/>
        <v>2016</v>
      </c>
      <c r="D4411" s="5">
        <f t="shared" si="123"/>
        <v>5</v>
      </c>
      <c r="E4411" s="4" t="s">
        <v>37</v>
      </c>
      <c r="F4411" s="9">
        <v>1900</v>
      </c>
    </row>
    <row r="4412" spans="1:6" x14ac:dyDescent="0.25">
      <c r="A4412" s="8" t="s">
        <v>12</v>
      </c>
      <c r="B4412" s="10">
        <v>42524</v>
      </c>
      <c r="C4412" s="5">
        <f t="shared" si="122"/>
        <v>2016</v>
      </c>
      <c r="D4412" s="5">
        <f t="shared" si="123"/>
        <v>6</v>
      </c>
      <c r="E4412" s="4" t="s">
        <v>38</v>
      </c>
      <c r="F4412" s="9">
        <v>400</v>
      </c>
    </row>
    <row r="4413" spans="1:6" x14ac:dyDescent="0.25">
      <c r="A4413" s="8" t="s">
        <v>12</v>
      </c>
      <c r="B4413" s="10">
        <v>42524</v>
      </c>
      <c r="C4413" s="5">
        <f t="shared" si="122"/>
        <v>2016</v>
      </c>
      <c r="D4413" s="5">
        <f t="shared" si="123"/>
        <v>6</v>
      </c>
      <c r="E4413" s="4" t="s">
        <v>4</v>
      </c>
      <c r="F4413" s="9">
        <v>0</v>
      </c>
    </row>
    <row r="4414" spans="1:6" x14ac:dyDescent="0.25">
      <c r="A4414" s="8" t="s">
        <v>12</v>
      </c>
      <c r="B4414" s="10">
        <v>42524</v>
      </c>
      <c r="C4414" s="5">
        <f t="shared" si="122"/>
        <v>2016</v>
      </c>
      <c r="D4414" s="5">
        <f t="shared" si="123"/>
        <v>6</v>
      </c>
      <c r="E4414" s="4" t="s">
        <v>37</v>
      </c>
      <c r="F4414" s="9">
        <v>1100</v>
      </c>
    </row>
    <row r="4415" spans="1:6" x14ac:dyDescent="0.25">
      <c r="A4415" s="8" t="s">
        <v>5</v>
      </c>
      <c r="B4415" s="10">
        <v>42625</v>
      </c>
      <c r="C4415" s="5">
        <f t="shared" si="122"/>
        <v>2016</v>
      </c>
      <c r="D4415" s="5">
        <f t="shared" si="123"/>
        <v>9</v>
      </c>
      <c r="E4415" s="4" t="s">
        <v>38</v>
      </c>
      <c r="F4415" s="9">
        <v>3000</v>
      </c>
    </row>
    <row r="4416" spans="1:6" x14ac:dyDescent="0.25">
      <c r="A4416" s="8" t="s">
        <v>5</v>
      </c>
      <c r="B4416" s="10">
        <v>42625</v>
      </c>
      <c r="C4416" s="5">
        <f t="shared" ref="C4416:C4479" si="124">YEAR(B4416)</f>
        <v>2016</v>
      </c>
      <c r="D4416" s="5">
        <f t="shared" ref="D4416:D4479" si="125">MONTH(B4416)</f>
        <v>9</v>
      </c>
      <c r="E4416" s="4" t="s">
        <v>4</v>
      </c>
      <c r="F4416" s="9">
        <v>0</v>
      </c>
    </row>
    <row r="4417" spans="1:6" x14ac:dyDescent="0.25">
      <c r="A4417" s="8" t="s">
        <v>5</v>
      </c>
      <c r="B4417" s="10">
        <v>42625</v>
      </c>
      <c r="C4417" s="5">
        <f t="shared" si="124"/>
        <v>2016</v>
      </c>
      <c r="D4417" s="5">
        <f t="shared" si="125"/>
        <v>9</v>
      </c>
      <c r="E4417" s="4" t="s">
        <v>37</v>
      </c>
      <c r="F4417" s="9">
        <v>21000</v>
      </c>
    </row>
    <row r="4418" spans="1:6" x14ac:dyDescent="0.25">
      <c r="A4418" s="8" t="s">
        <v>5</v>
      </c>
      <c r="B4418" s="10">
        <v>42627</v>
      </c>
      <c r="C4418" s="5">
        <f t="shared" si="124"/>
        <v>2016</v>
      </c>
      <c r="D4418" s="5">
        <f t="shared" si="125"/>
        <v>9</v>
      </c>
      <c r="E4418" s="4" t="s">
        <v>38</v>
      </c>
      <c r="F4418" s="9">
        <v>3000</v>
      </c>
    </row>
    <row r="4419" spans="1:6" x14ac:dyDescent="0.25">
      <c r="A4419" s="8" t="s">
        <v>5</v>
      </c>
      <c r="B4419" s="10">
        <v>42627</v>
      </c>
      <c r="C4419" s="5">
        <f t="shared" si="124"/>
        <v>2016</v>
      </c>
      <c r="D4419" s="5">
        <f t="shared" si="125"/>
        <v>9</v>
      </c>
      <c r="E4419" s="4" t="s">
        <v>4</v>
      </c>
      <c r="F4419" s="9">
        <v>0</v>
      </c>
    </row>
    <row r="4420" spans="1:6" x14ac:dyDescent="0.25">
      <c r="A4420" s="8" t="s">
        <v>5</v>
      </c>
      <c r="B4420" s="10">
        <v>42627</v>
      </c>
      <c r="C4420" s="5">
        <f t="shared" si="124"/>
        <v>2016</v>
      </c>
      <c r="D4420" s="5">
        <f t="shared" si="125"/>
        <v>9</v>
      </c>
      <c r="E4420" s="4" t="s">
        <v>37</v>
      </c>
      <c r="F4420" s="9">
        <v>21000</v>
      </c>
    </row>
    <row r="4421" spans="1:6" x14ac:dyDescent="0.25">
      <c r="A4421" s="8" t="s">
        <v>7</v>
      </c>
      <c r="B4421" s="10">
        <v>42631</v>
      </c>
      <c r="C4421" s="5">
        <f t="shared" si="124"/>
        <v>2016</v>
      </c>
      <c r="D4421" s="5">
        <f t="shared" si="125"/>
        <v>9</v>
      </c>
      <c r="E4421" s="4" t="s">
        <v>38</v>
      </c>
      <c r="F4421" s="9">
        <v>15290</v>
      </c>
    </row>
    <row r="4422" spans="1:6" x14ac:dyDescent="0.25">
      <c r="A4422" s="8" t="s">
        <v>7</v>
      </c>
      <c r="B4422" s="10">
        <v>42631</v>
      </c>
      <c r="C4422" s="5">
        <f t="shared" si="124"/>
        <v>2016</v>
      </c>
      <c r="D4422" s="5">
        <f t="shared" si="125"/>
        <v>9</v>
      </c>
      <c r="E4422" s="4" t="s">
        <v>4</v>
      </c>
      <c r="F4422" s="9">
        <v>0</v>
      </c>
    </row>
    <row r="4423" spans="1:6" x14ac:dyDescent="0.25">
      <c r="A4423" s="8" t="s">
        <v>7</v>
      </c>
      <c r="B4423" s="10">
        <v>42631</v>
      </c>
      <c r="C4423" s="5">
        <f t="shared" si="124"/>
        <v>2016</v>
      </c>
      <c r="D4423" s="5">
        <f t="shared" si="125"/>
        <v>9</v>
      </c>
      <c r="E4423" s="4" t="s">
        <v>37</v>
      </c>
      <c r="F4423" s="9">
        <v>5700</v>
      </c>
    </row>
    <row r="4424" spans="1:6" x14ac:dyDescent="0.25">
      <c r="A4424" s="8" t="s">
        <v>7</v>
      </c>
      <c r="B4424" s="10">
        <v>42644</v>
      </c>
      <c r="C4424" s="5">
        <f t="shared" si="124"/>
        <v>2016</v>
      </c>
      <c r="D4424" s="5">
        <f t="shared" si="125"/>
        <v>10</v>
      </c>
      <c r="E4424" s="4" t="s">
        <v>38</v>
      </c>
      <c r="F4424" s="9">
        <v>3400</v>
      </c>
    </row>
    <row r="4425" spans="1:6" x14ac:dyDescent="0.25">
      <c r="A4425" s="8" t="s">
        <v>7</v>
      </c>
      <c r="B4425" s="10">
        <v>42644</v>
      </c>
      <c r="C4425" s="5">
        <f t="shared" si="124"/>
        <v>2016</v>
      </c>
      <c r="D4425" s="5">
        <f t="shared" si="125"/>
        <v>10</v>
      </c>
      <c r="E4425" s="4" t="s">
        <v>4</v>
      </c>
      <c r="F4425" s="9">
        <v>0</v>
      </c>
    </row>
    <row r="4426" spans="1:6" x14ac:dyDescent="0.25">
      <c r="A4426" s="8" t="s">
        <v>7</v>
      </c>
      <c r="B4426" s="10">
        <v>42644</v>
      </c>
      <c r="C4426" s="5">
        <f t="shared" si="124"/>
        <v>2016</v>
      </c>
      <c r="D4426" s="5">
        <f t="shared" si="125"/>
        <v>10</v>
      </c>
      <c r="E4426" s="4" t="s">
        <v>37</v>
      </c>
      <c r="F4426" s="9">
        <v>4000</v>
      </c>
    </row>
    <row r="4427" spans="1:6" x14ac:dyDescent="0.25">
      <c r="A4427" s="8" t="s">
        <v>7</v>
      </c>
      <c r="B4427" s="10">
        <v>42645</v>
      </c>
      <c r="C4427" s="5">
        <f t="shared" si="124"/>
        <v>2016</v>
      </c>
      <c r="D4427" s="5">
        <f t="shared" si="125"/>
        <v>10</v>
      </c>
      <c r="E4427" s="4" t="s">
        <v>38</v>
      </c>
      <c r="F4427" s="9">
        <v>13285</v>
      </c>
    </row>
    <row r="4428" spans="1:6" x14ac:dyDescent="0.25">
      <c r="A4428" s="8" t="s">
        <v>7</v>
      </c>
      <c r="B4428" s="10">
        <v>42645</v>
      </c>
      <c r="C4428" s="5">
        <f t="shared" si="124"/>
        <v>2016</v>
      </c>
      <c r="D4428" s="5">
        <f t="shared" si="125"/>
        <v>10</v>
      </c>
      <c r="E4428" s="4" t="s">
        <v>4</v>
      </c>
      <c r="F4428" s="9">
        <v>0</v>
      </c>
    </row>
    <row r="4429" spans="1:6" x14ac:dyDescent="0.25">
      <c r="A4429" s="8" t="s">
        <v>7</v>
      </c>
      <c r="B4429" s="10">
        <v>42645</v>
      </c>
      <c r="C4429" s="5">
        <f t="shared" si="124"/>
        <v>2016</v>
      </c>
      <c r="D4429" s="5">
        <f t="shared" si="125"/>
        <v>10</v>
      </c>
      <c r="E4429" s="4" t="s">
        <v>37</v>
      </c>
      <c r="F4429" s="9">
        <v>2053</v>
      </c>
    </row>
    <row r="4430" spans="1:6" x14ac:dyDescent="0.25">
      <c r="A4430" s="8" t="s">
        <v>16</v>
      </c>
      <c r="B4430" s="10">
        <v>42659</v>
      </c>
      <c r="C4430" s="5">
        <f t="shared" si="124"/>
        <v>2016</v>
      </c>
      <c r="D4430" s="5">
        <f t="shared" si="125"/>
        <v>10</v>
      </c>
      <c r="E4430" s="4" t="s">
        <v>38</v>
      </c>
      <c r="F4430" s="9">
        <v>12360</v>
      </c>
    </row>
    <row r="4431" spans="1:6" x14ac:dyDescent="0.25">
      <c r="A4431" s="8" t="s">
        <v>16</v>
      </c>
      <c r="B4431" s="10">
        <v>42659</v>
      </c>
      <c r="C4431" s="5">
        <f t="shared" si="124"/>
        <v>2016</v>
      </c>
      <c r="D4431" s="5">
        <f t="shared" si="125"/>
        <v>10</v>
      </c>
      <c r="E4431" s="4" t="s">
        <v>4</v>
      </c>
      <c r="F4431" s="9">
        <v>0</v>
      </c>
    </row>
    <row r="4432" spans="1:6" x14ac:dyDescent="0.25">
      <c r="A4432" s="8" t="s">
        <v>16</v>
      </c>
      <c r="B4432" s="10">
        <v>42659</v>
      </c>
      <c r="C4432" s="5">
        <f t="shared" si="124"/>
        <v>2016</v>
      </c>
      <c r="D4432" s="5">
        <f t="shared" si="125"/>
        <v>10</v>
      </c>
      <c r="E4432" s="4" t="s">
        <v>37</v>
      </c>
      <c r="F4432" s="9">
        <v>685</v>
      </c>
    </row>
    <row r="4433" spans="1:6" x14ac:dyDescent="0.25">
      <c r="A4433" s="8" t="s">
        <v>16</v>
      </c>
      <c r="B4433" s="10">
        <v>42660</v>
      </c>
      <c r="C4433" s="5">
        <f t="shared" si="124"/>
        <v>2016</v>
      </c>
      <c r="D4433" s="5">
        <f t="shared" si="125"/>
        <v>10</v>
      </c>
      <c r="E4433" s="4" t="s">
        <v>38</v>
      </c>
      <c r="F4433" s="9">
        <v>6750</v>
      </c>
    </row>
    <row r="4434" spans="1:6" x14ac:dyDescent="0.25">
      <c r="A4434" s="8" t="s">
        <v>16</v>
      </c>
      <c r="B4434" s="10">
        <v>42660</v>
      </c>
      <c r="C4434" s="5">
        <f t="shared" si="124"/>
        <v>2016</v>
      </c>
      <c r="D4434" s="5">
        <f t="shared" si="125"/>
        <v>10</v>
      </c>
      <c r="E4434" s="4" t="s">
        <v>4</v>
      </c>
      <c r="F4434" s="9">
        <v>0</v>
      </c>
    </row>
    <row r="4435" spans="1:6" x14ac:dyDescent="0.25">
      <c r="A4435" s="8" t="s">
        <v>16</v>
      </c>
      <c r="B4435" s="10">
        <v>42660</v>
      </c>
      <c r="C4435" s="5">
        <f t="shared" si="124"/>
        <v>2016</v>
      </c>
      <c r="D4435" s="5">
        <f t="shared" si="125"/>
        <v>10</v>
      </c>
      <c r="E4435" s="4" t="s">
        <v>37</v>
      </c>
      <c r="F4435" s="9">
        <v>800</v>
      </c>
    </row>
    <row r="4436" spans="1:6" x14ac:dyDescent="0.25">
      <c r="A4436" s="8" t="s">
        <v>7</v>
      </c>
      <c r="B4436" s="10">
        <v>42662</v>
      </c>
      <c r="C4436" s="5">
        <f t="shared" si="124"/>
        <v>2016</v>
      </c>
      <c r="D4436" s="5">
        <f t="shared" si="125"/>
        <v>10</v>
      </c>
      <c r="E4436" s="4" t="s">
        <v>38</v>
      </c>
      <c r="F4436" s="9">
        <v>9160</v>
      </c>
    </row>
    <row r="4437" spans="1:6" x14ac:dyDescent="0.25">
      <c r="A4437" s="8" t="s">
        <v>7</v>
      </c>
      <c r="B4437" s="10">
        <v>42662</v>
      </c>
      <c r="C4437" s="5">
        <f t="shared" si="124"/>
        <v>2016</v>
      </c>
      <c r="D4437" s="5">
        <f t="shared" si="125"/>
        <v>10</v>
      </c>
      <c r="E4437" s="4" t="s">
        <v>4</v>
      </c>
      <c r="F4437" s="9">
        <v>0</v>
      </c>
    </row>
    <row r="4438" spans="1:6" x14ac:dyDescent="0.25">
      <c r="A4438" s="8" t="s">
        <v>7</v>
      </c>
      <c r="B4438" s="10">
        <v>42662</v>
      </c>
      <c r="C4438" s="5">
        <f t="shared" si="124"/>
        <v>2016</v>
      </c>
      <c r="D4438" s="5">
        <f t="shared" si="125"/>
        <v>10</v>
      </c>
      <c r="E4438" s="4" t="s">
        <v>37</v>
      </c>
      <c r="F4438" s="9">
        <v>510</v>
      </c>
    </row>
    <row r="4439" spans="1:6" x14ac:dyDescent="0.25">
      <c r="A4439" s="8" t="s">
        <v>7</v>
      </c>
      <c r="B4439" s="10">
        <v>42663</v>
      </c>
      <c r="C4439" s="5">
        <f t="shared" si="124"/>
        <v>2016</v>
      </c>
      <c r="D4439" s="5">
        <f t="shared" si="125"/>
        <v>10</v>
      </c>
      <c r="E4439" s="4" t="s">
        <v>38</v>
      </c>
      <c r="F4439" s="9">
        <v>4900</v>
      </c>
    </row>
    <row r="4440" spans="1:6" x14ac:dyDescent="0.25">
      <c r="A4440" s="8" t="s">
        <v>7</v>
      </c>
      <c r="B4440" s="10">
        <v>42663</v>
      </c>
      <c r="C4440" s="5">
        <f t="shared" si="124"/>
        <v>2016</v>
      </c>
      <c r="D4440" s="5">
        <f t="shared" si="125"/>
        <v>10</v>
      </c>
      <c r="E4440" s="4" t="s">
        <v>4</v>
      </c>
      <c r="F4440" s="9">
        <v>0</v>
      </c>
    </row>
    <row r="4441" spans="1:6" x14ac:dyDescent="0.25">
      <c r="A4441" s="8" t="s">
        <v>7</v>
      </c>
      <c r="B4441" s="10">
        <v>42663</v>
      </c>
      <c r="C4441" s="5">
        <f t="shared" si="124"/>
        <v>2016</v>
      </c>
      <c r="D4441" s="5">
        <f t="shared" si="125"/>
        <v>10</v>
      </c>
      <c r="E4441" s="4" t="s">
        <v>37</v>
      </c>
      <c r="F4441" s="9">
        <v>475</v>
      </c>
    </row>
    <row r="4442" spans="1:6" x14ac:dyDescent="0.25">
      <c r="A4442" s="8" t="s">
        <v>34</v>
      </c>
      <c r="B4442" s="10">
        <v>42672</v>
      </c>
      <c r="C4442" s="5">
        <f t="shared" si="124"/>
        <v>2016</v>
      </c>
      <c r="D4442" s="5">
        <f t="shared" si="125"/>
        <v>10</v>
      </c>
      <c r="E4442" s="4" t="s">
        <v>38</v>
      </c>
      <c r="F4442" s="9">
        <v>5675</v>
      </c>
    </row>
    <row r="4443" spans="1:6" x14ac:dyDescent="0.25">
      <c r="A4443" s="8" t="s">
        <v>34</v>
      </c>
      <c r="B4443" s="10">
        <v>42672</v>
      </c>
      <c r="C4443" s="5">
        <f t="shared" si="124"/>
        <v>2016</v>
      </c>
      <c r="D4443" s="5">
        <f t="shared" si="125"/>
        <v>10</v>
      </c>
      <c r="E4443" s="4" t="s">
        <v>4</v>
      </c>
      <c r="F4443" s="9">
        <v>0</v>
      </c>
    </row>
    <row r="4444" spans="1:6" x14ac:dyDescent="0.25">
      <c r="A4444" s="8" t="s">
        <v>34</v>
      </c>
      <c r="B4444" s="10">
        <v>42672</v>
      </c>
      <c r="C4444" s="5">
        <f t="shared" si="124"/>
        <v>2016</v>
      </c>
      <c r="D4444" s="5">
        <f t="shared" si="125"/>
        <v>10</v>
      </c>
      <c r="E4444" s="4" t="s">
        <v>37</v>
      </c>
      <c r="F4444" s="9">
        <v>650</v>
      </c>
    </row>
    <row r="4445" spans="1:6" x14ac:dyDescent="0.25">
      <c r="A4445" s="8" t="s">
        <v>34</v>
      </c>
      <c r="B4445" s="10">
        <v>42673</v>
      </c>
      <c r="C4445" s="5">
        <f t="shared" si="124"/>
        <v>2016</v>
      </c>
      <c r="D4445" s="5">
        <f t="shared" si="125"/>
        <v>10</v>
      </c>
      <c r="E4445" s="4" t="s">
        <v>38</v>
      </c>
      <c r="F4445" s="9">
        <v>2410</v>
      </c>
    </row>
    <row r="4446" spans="1:6" x14ac:dyDescent="0.25">
      <c r="A4446" s="8" t="s">
        <v>34</v>
      </c>
      <c r="B4446" s="10">
        <v>42673</v>
      </c>
      <c r="C4446" s="5">
        <f t="shared" si="124"/>
        <v>2016</v>
      </c>
      <c r="D4446" s="5">
        <f t="shared" si="125"/>
        <v>10</v>
      </c>
      <c r="E4446" s="4" t="s">
        <v>4</v>
      </c>
      <c r="F4446" s="9">
        <v>4</v>
      </c>
    </row>
    <row r="4447" spans="1:6" x14ac:dyDescent="0.25">
      <c r="A4447" s="8" t="s">
        <v>34</v>
      </c>
      <c r="B4447" s="10">
        <v>42673</v>
      </c>
      <c r="C4447" s="5">
        <f t="shared" si="124"/>
        <v>2016</v>
      </c>
      <c r="D4447" s="5">
        <f t="shared" si="125"/>
        <v>10</v>
      </c>
      <c r="E4447" s="4" t="s">
        <v>37</v>
      </c>
      <c r="F4447" s="9">
        <v>260</v>
      </c>
    </row>
    <row r="4448" spans="1:6" x14ac:dyDescent="0.25">
      <c r="A4448" s="8" t="s">
        <v>16</v>
      </c>
      <c r="B4448" s="10">
        <v>42674</v>
      </c>
      <c r="C4448" s="5">
        <f t="shared" si="124"/>
        <v>2016</v>
      </c>
      <c r="D4448" s="5">
        <f t="shared" si="125"/>
        <v>10</v>
      </c>
      <c r="E4448" s="4" t="s">
        <v>38</v>
      </c>
      <c r="F4448" s="9">
        <v>2175</v>
      </c>
    </row>
    <row r="4449" spans="1:6" x14ac:dyDescent="0.25">
      <c r="A4449" s="8" t="s">
        <v>16</v>
      </c>
      <c r="B4449" s="10">
        <v>42674</v>
      </c>
      <c r="C4449" s="5">
        <f t="shared" si="124"/>
        <v>2016</v>
      </c>
      <c r="D4449" s="5">
        <f t="shared" si="125"/>
        <v>10</v>
      </c>
      <c r="E4449" s="4" t="s">
        <v>4</v>
      </c>
      <c r="F4449" s="9">
        <v>0</v>
      </c>
    </row>
    <row r="4450" spans="1:6" x14ac:dyDescent="0.25">
      <c r="A4450" s="8" t="s">
        <v>16</v>
      </c>
      <c r="B4450" s="10">
        <v>42674</v>
      </c>
      <c r="C4450" s="5">
        <f t="shared" si="124"/>
        <v>2016</v>
      </c>
      <c r="D4450" s="5">
        <f t="shared" si="125"/>
        <v>10</v>
      </c>
      <c r="E4450" s="4" t="s">
        <v>37</v>
      </c>
      <c r="F4450" s="9">
        <v>1050</v>
      </c>
    </row>
    <row r="4451" spans="1:6" x14ac:dyDescent="0.25">
      <c r="A4451" s="8" t="s">
        <v>16</v>
      </c>
      <c r="B4451" s="10">
        <v>42675</v>
      </c>
      <c r="C4451" s="5">
        <f t="shared" si="124"/>
        <v>2016</v>
      </c>
      <c r="D4451" s="5">
        <f t="shared" si="125"/>
        <v>11</v>
      </c>
      <c r="E4451" s="4" t="s">
        <v>38</v>
      </c>
      <c r="F4451" s="9">
        <v>18140</v>
      </c>
    </row>
    <row r="4452" spans="1:6" x14ac:dyDescent="0.25">
      <c r="A4452" s="8" t="s">
        <v>16</v>
      </c>
      <c r="B4452" s="10">
        <v>42675</v>
      </c>
      <c r="C4452" s="5">
        <f t="shared" si="124"/>
        <v>2016</v>
      </c>
      <c r="D4452" s="5">
        <f t="shared" si="125"/>
        <v>11</v>
      </c>
      <c r="E4452" s="4" t="s">
        <v>4</v>
      </c>
      <c r="F4452" s="9">
        <v>0</v>
      </c>
    </row>
    <row r="4453" spans="1:6" x14ac:dyDescent="0.25">
      <c r="A4453" s="8" t="s">
        <v>16</v>
      </c>
      <c r="B4453" s="10">
        <v>42675</v>
      </c>
      <c r="C4453" s="5">
        <f t="shared" si="124"/>
        <v>2016</v>
      </c>
      <c r="D4453" s="5">
        <f t="shared" si="125"/>
        <v>11</v>
      </c>
      <c r="E4453" s="4" t="s">
        <v>37</v>
      </c>
      <c r="F4453" s="9">
        <v>169</v>
      </c>
    </row>
    <row r="4454" spans="1:6" x14ac:dyDescent="0.25">
      <c r="A4454" s="8" t="s">
        <v>14</v>
      </c>
      <c r="B4454" s="10">
        <v>42686</v>
      </c>
      <c r="C4454" s="5">
        <f t="shared" si="124"/>
        <v>2016</v>
      </c>
      <c r="D4454" s="5">
        <f t="shared" si="125"/>
        <v>11</v>
      </c>
      <c r="E4454" s="4" t="s">
        <v>38</v>
      </c>
      <c r="F4454" s="9">
        <v>11</v>
      </c>
    </row>
    <row r="4455" spans="1:6" x14ac:dyDescent="0.25">
      <c r="A4455" s="8" t="s">
        <v>14</v>
      </c>
      <c r="B4455" s="10">
        <v>42686</v>
      </c>
      <c r="C4455" s="5">
        <f t="shared" si="124"/>
        <v>2016</v>
      </c>
      <c r="D4455" s="5">
        <f t="shared" si="125"/>
        <v>11</v>
      </c>
      <c r="E4455" s="4" t="s">
        <v>4</v>
      </c>
      <c r="F4455" s="9">
        <v>12</v>
      </c>
    </row>
    <row r="4456" spans="1:6" x14ac:dyDescent="0.25">
      <c r="A4456" s="8" t="s">
        <v>14</v>
      </c>
      <c r="B4456" s="10">
        <v>42686</v>
      </c>
      <c r="C4456" s="5">
        <f t="shared" si="124"/>
        <v>2016</v>
      </c>
      <c r="D4456" s="5">
        <f t="shared" si="125"/>
        <v>11</v>
      </c>
      <c r="E4456" s="4" t="s">
        <v>37</v>
      </c>
      <c r="F4456" s="9">
        <v>21</v>
      </c>
    </row>
    <row r="4457" spans="1:6" x14ac:dyDescent="0.25">
      <c r="A4457" s="8" t="s">
        <v>14</v>
      </c>
      <c r="B4457" s="10">
        <v>42687</v>
      </c>
      <c r="C4457" s="5">
        <f t="shared" si="124"/>
        <v>2016</v>
      </c>
      <c r="D4457" s="5">
        <f t="shared" si="125"/>
        <v>11</v>
      </c>
      <c r="E4457" s="4" t="s">
        <v>38</v>
      </c>
      <c r="F4457" s="9">
        <v>337</v>
      </c>
    </row>
    <row r="4458" spans="1:6" x14ac:dyDescent="0.25">
      <c r="A4458" s="8" t="s">
        <v>14</v>
      </c>
      <c r="B4458" s="10">
        <v>42687</v>
      </c>
      <c r="C4458" s="5">
        <f t="shared" si="124"/>
        <v>2016</v>
      </c>
      <c r="D4458" s="5">
        <f t="shared" si="125"/>
        <v>11</v>
      </c>
      <c r="E4458" s="4" t="s">
        <v>4</v>
      </c>
      <c r="F4458" s="9">
        <v>218</v>
      </c>
    </row>
    <row r="4459" spans="1:6" x14ac:dyDescent="0.25">
      <c r="A4459" s="8" t="s">
        <v>14</v>
      </c>
      <c r="B4459" s="10">
        <v>42687</v>
      </c>
      <c r="C4459" s="5">
        <f t="shared" si="124"/>
        <v>2016</v>
      </c>
      <c r="D4459" s="5">
        <f t="shared" si="125"/>
        <v>11</v>
      </c>
      <c r="E4459" s="4" t="s">
        <v>37</v>
      </c>
      <c r="F4459" s="9">
        <v>404</v>
      </c>
    </row>
    <row r="4460" spans="1:6" x14ac:dyDescent="0.25">
      <c r="A4460" s="8" t="s">
        <v>14</v>
      </c>
      <c r="B4460" s="10">
        <v>42688</v>
      </c>
      <c r="C4460" s="5">
        <f t="shared" si="124"/>
        <v>2016</v>
      </c>
      <c r="D4460" s="5">
        <f t="shared" si="125"/>
        <v>11</v>
      </c>
      <c r="E4460" s="4" t="s">
        <v>38</v>
      </c>
      <c r="F4460" s="9">
        <v>300</v>
      </c>
    </row>
    <row r="4461" spans="1:6" x14ac:dyDescent="0.25">
      <c r="A4461" s="8" t="s">
        <v>14</v>
      </c>
      <c r="B4461" s="10">
        <v>42688</v>
      </c>
      <c r="C4461" s="5">
        <f t="shared" si="124"/>
        <v>2016</v>
      </c>
      <c r="D4461" s="5">
        <f t="shared" si="125"/>
        <v>11</v>
      </c>
      <c r="E4461" s="4" t="s">
        <v>4</v>
      </c>
      <c r="F4461" s="9">
        <v>65</v>
      </c>
    </row>
    <row r="4462" spans="1:6" x14ac:dyDescent="0.25">
      <c r="A4462" s="8" t="s">
        <v>14</v>
      </c>
      <c r="B4462" s="10">
        <v>42688</v>
      </c>
      <c r="C4462" s="5">
        <f t="shared" si="124"/>
        <v>2016</v>
      </c>
      <c r="D4462" s="5">
        <f t="shared" si="125"/>
        <v>11</v>
      </c>
      <c r="E4462" s="4" t="s">
        <v>37</v>
      </c>
      <c r="F4462" s="9">
        <v>625</v>
      </c>
    </row>
    <row r="4463" spans="1:6" x14ac:dyDescent="0.25">
      <c r="A4463" s="8" t="s">
        <v>16</v>
      </c>
      <c r="B4463" s="10">
        <v>42850</v>
      </c>
      <c r="C4463" s="5">
        <f t="shared" si="124"/>
        <v>2017</v>
      </c>
      <c r="D4463" s="5">
        <f t="shared" si="125"/>
        <v>4</v>
      </c>
      <c r="E4463" s="4" t="s">
        <v>38</v>
      </c>
      <c r="F4463" s="9">
        <v>600</v>
      </c>
    </row>
    <row r="4464" spans="1:6" x14ac:dyDescent="0.25">
      <c r="A4464" s="8" t="s">
        <v>16</v>
      </c>
      <c r="B4464" s="10">
        <v>42850</v>
      </c>
      <c r="C4464" s="5">
        <f t="shared" si="124"/>
        <v>2017</v>
      </c>
      <c r="D4464" s="5">
        <f t="shared" si="125"/>
        <v>4</v>
      </c>
      <c r="E4464" s="4" t="s">
        <v>4</v>
      </c>
      <c r="F4464" s="9">
        <v>0</v>
      </c>
    </row>
    <row r="4465" spans="1:6" x14ac:dyDescent="0.25">
      <c r="A4465" s="8" t="s">
        <v>16</v>
      </c>
      <c r="B4465" s="10">
        <v>42850</v>
      </c>
      <c r="C4465" s="5">
        <f t="shared" si="124"/>
        <v>2017</v>
      </c>
      <c r="D4465" s="5">
        <f t="shared" si="125"/>
        <v>4</v>
      </c>
      <c r="E4465" s="4" t="s">
        <v>37</v>
      </c>
      <c r="F4465" s="9">
        <v>850</v>
      </c>
    </row>
    <row r="4466" spans="1:6" x14ac:dyDescent="0.25">
      <c r="A4466" s="8" t="s">
        <v>12</v>
      </c>
      <c r="B4466" s="10">
        <v>42851</v>
      </c>
      <c r="C4466" s="5">
        <f t="shared" si="124"/>
        <v>2017</v>
      </c>
      <c r="D4466" s="5">
        <f t="shared" si="125"/>
        <v>4</v>
      </c>
      <c r="E4466" s="4" t="s">
        <v>38</v>
      </c>
      <c r="F4466" s="9">
        <v>14200</v>
      </c>
    </row>
    <row r="4467" spans="1:6" x14ac:dyDescent="0.25">
      <c r="A4467" s="8" t="s">
        <v>12</v>
      </c>
      <c r="B4467" s="10">
        <v>42851</v>
      </c>
      <c r="C4467" s="5">
        <f t="shared" si="124"/>
        <v>2017</v>
      </c>
      <c r="D4467" s="5">
        <f t="shared" si="125"/>
        <v>4</v>
      </c>
      <c r="E4467" s="4" t="s">
        <v>4</v>
      </c>
      <c r="F4467" s="9">
        <v>200</v>
      </c>
    </row>
    <row r="4468" spans="1:6" x14ac:dyDescent="0.25">
      <c r="A4468" s="8" t="s">
        <v>12</v>
      </c>
      <c r="B4468" s="10">
        <v>42851</v>
      </c>
      <c r="C4468" s="5">
        <f t="shared" si="124"/>
        <v>2017</v>
      </c>
      <c r="D4468" s="5">
        <f t="shared" si="125"/>
        <v>4</v>
      </c>
      <c r="E4468" s="4" t="s">
        <v>37</v>
      </c>
      <c r="F4468" s="9">
        <v>1300</v>
      </c>
    </row>
    <row r="4469" spans="1:6" x14ac:dyDescent="0.25">
      <c r="A4469" s="8" t="s">
        <v>12</v>
      </c>
      <c r="B4469" s="10">
        <v>42852</v>
      </c>
      <c r="C4469" s="5">
        <f t="shared" si="124"/>
        <v>2017</v>
      </c>
      <c r="D4469" s="5">
        <f t="shared" si="125"/>
        <v>4</v>
      </c>
      <c r="E4469" s="4" t="s">
        <v>38</v>
      </c>
      <c r="F4469" s="9">
        <v>6200</v>
      </c>
    </row>
    <row r="4470" spans="1:6" x14ac:dyDescent="0.25">
      <c r="A4470" s="8" t="s">
        <v>12</v>
      </c>
      <c r="B4470" s="10">
        <v>42852</v>
      </c>
      <c r="C4470" s="5">
        <f t="shared" si="124"/>
        <v>2017</v>
      </c>
      <c r="D4470" s="5">
        <f t="shared" si="125"/>
        <v>4</v>
      </c>
      <c r="E4470" s="4" t="s">
        <v>4</v>
      </c>
      <c r="F4470" s="9">
        <v>100</v>
      </c>
    </row>
    <row r="4471" spans="1:6" x14ac:dyDescent="0.25">
      <c r="A4471" s="8" t="s">
        <v>12</v>
      </c>
      <c r="B4471" s="10">
        <v>42852</v>
      </c>
      <c r="C4471" s="5">
        <f t="shared" si="124"/>
        <v>2017</v>
      </c>
      <c r="D4471" s="5">
        <f t="shared" si="125"/>
        <v>4</v>
      </c>
      <c r="E4471" s="4" t="s">
        <v>37</v>
      </c>
      <c r="F4471" s="9">
        <v>4400</v>
      </c>
    </row>
    <row r="4472" spans="1:6" x14ac:dyDescent="0.25">
      <c r="A4472" s="8" t="s">
        <v>8</v>
      </c>
      <c r="B4472" s="10">
        <v>42857</v>
      </c>
      <c r="C4472" s="5">
        <f t="shared" si="124"/>
        <v>2017</v>
      </c>
      <c r="D4472" s="5">
        <f t="shared" si="125"/>
        <v>5</v>
      </c>
      <c r="E4472" s="4" t="s">
        <v>38</v>
      </c>
      <c r="F4472" s="9">
        <v>7400</v>
      </c>
    </row>
    <row r="4473" spans="1:6" x14ac:dyDescent="0.25">
      <c r="A4473" s="8" t="s">
        <v>8</v>
      </c>
      <c r="B4473" s="10">
        <v>42857</v>
      </c>
      <c r="C4473" s="5">
        <f t="shared" si="124"/>
        <v>2017</v>
      </c>
      <c r="D4473" s="5">
        <f t="shared" si="125"/>
        <v>5</v>
      </c>
      <c r="E4473" s="4" t="s">
        <v>4</v>
      </c>
      <c r="F4473" s="9">
        <v>0</v>
      </c>
    </row>
    <row r="4474" spans="1:6" x14ac:dyDescent="0.25">
      <c r="A4474" s="8" t="s">
        <v>8</v>
      </c>
      <c r="B4474" s="10">
        <v>42857</v>
      </c>
      <c r="C4474" s="5">
        <f t="shared" si="124"/>
        <v>2017</v>
      </c>
      <c r="D4474" s="5">
        <f t="shared" si="125"/>
        <v>5</v>
      </c>
      <c r="E4474" s="4" t="s">
        <v>37</v>
      </c>
      <c r="F4474" s="9">
        <v>2200</v>
      </c>
    </row>
    <row r="4475" spans="1:6" x14ac:dyDescent="0.25">
      <c r="A4475" s="8" t="s">
        <v>14</v>
      </c>
      <c r="B4475" s="10">
        <v>42862</v>
      </c>
      <c r="C4475" s="5">
        <f t="shared" si="124"/>
        <v>2017</v>
      </c>
      <c r="D4475" s="5">
        <f t="shared" si="125"/>
        <v>5</v>
      </c>
      <c r="E4475" s="4" t="s">
        <v>38</v>
      </c>
      <c r="F4475" s="9">
        <v>10900</v>
      </c>
    </row>
    <row r="4476" spans="1:6" x14ac:dyDescent="0.25">
      <c r="A4476" s="8" t="s">
        <v>14</v>
      </c>
      <c r="B4476" s="10">
        <v>42862</v>
      </c>
      <c r="C4476" s="5">
        <f t="shared" si="124"/>
        <v>2017</v>
      </c>
      <c r="D4476" s="5">
        <f t="shared" si="125"/>
        <v>5</v>
      </c>
      <c r="E4476" s="4" t="s">
        <v>4</v>
      </c>
      <c r="F4476" s="9">
        <v>2000</v>
      </c>
    </row>
    <row r="4477" spans="1:6" x14ac:dyDescent="0.25">
      <c r="A4477" s="8" t="s">
        <v>14</v>
      </c>
      <c r="B4477" s="10">
        <v>42862</v>
      </c>
      <c r="C4477" s="5">
        <f t="shared" si="124"/>
        <v>2017</v>
      </c>
      <c r="D4477" s="5">
        <f t="shared" si="125"/>
        <v>5</v>
      </c>
      <c r="E4477" s="4" t="s">
        <v>37</v>
      </c>
      <c r="F4477" s="9">
        <v>9600</v>
      </c>
    </row>
    <row r="4478" spans="1:6" x14ac:dyDescent="0.25">
      <c r="A4478" s="8" t="s">
        <v>16</v>
      </c>
      <c r="B4478" s="10">
        <v>42863</v>
      </c>
      <c r="C4478" s="5">
        <f t="shared" si="124"/>
        <v>2017</v>
      </c>
      <c r="D4478" s="5">
        <f t="shared" si="125"/>
        <v>5</v>
      </c>
      <c r="E4478" s="4" t="s">
        <v>38</v>
      </c>
      <c r="F4478" s="9">
        <v>2200</v>
      </c>
    </row>
    <row r="4479" spans="1:6" x14ac:dyDescent="0.25">
      <c r="A4479" s="8" t="s">
        <v>16</v>
      </c>
      <c r="B4479" s="10">
        <v>42863</v>
      </c>
      <c r="C4479" s="5">
        <f t="shared" si="124"/>
        <v>2017</v>
      </c>
      <c r="D4479" s="5">
        <f t="shared" si="125"/>
        <v>5</v>
      </c>
      <c r="E4479" s="4" t="s">
        <v>4</v>
      </c>
      <c r="F4479" s="9">
        <v>0</v>
      </c>
    </row>
    <row r="4480" spans="1:6" x14ac:dyDescent="0.25">
      <c r="A4480" s="8" t="s">
        <v>16</v>
      </c>
      <c r="B4480" s="10">
        <v>42863</v>
      </c>
      <c r="C4480" s="5">
        <f t="shared" ref="C4480:C4529" si="126">YEAR(B4480)</f>
        <v>2017</v>
      </c>
      <c r="D4480" s="5">
        <f t="shared" ref="D4480:D4529" si="127">MONTH(B4480)</f>
        <v>5</v>
      </c>
      <c r="E4480" s="4" t="s">
        <v>37</v>
      </c>
      <c r="F4480" s="9">
        <v>2500</v>
      </c>
    </row>
    <row r="4481" spans="1:6" x14ac:dyDescent="0.25">
      <c r="A4481" s="8" t="s">
        <v>14</v>
      </c>
      <c r="B4481" s="10">
        <v>42864</v>
      </c>
      <c r="C4481" s="5">
        <f t="shared" si="126"/>
        <v>2017</v>
      </c>
      <c r="D4481" s="5">
        <f t="shared" si="127"/>
        <v>5</v>
      </c>
      <c r="E4481" s="4" t="s">
        <v>38</v>
      </c>
      <c r="F4481" s="9">
        <v>3900</v>
      </c>
    </row>
    <row r="4482" spans="1:6" x14ac:dyDescent="0.25">
      <c r="A4482" s="8" t="s">
        <v>8</v>
      </c>
      <c r="B4482" s="10">
        <v>42864</v>
      </c>
      <c r="C4482" s="5">
        <f t="shared" si="126"/>
        <v>2017</v>
      </c>
      <c r="D4482" s="5">
        <f t="shared" si="127"/>
        <v>5</v>
      </c>
      <c r="E4482" s="4" t="s">
        <v>38</v>
      </c>
      <c r="F4482" s="9">
        <v>21300</v>
      </c>
    </row>
    <row r="4483" spans="1:6" x14ac:dyDescent="0.25">
      <c r="A4483" s="8" t="s">
        <v>14</v>
      </c>
      <c r="B4483" s="10">
        <v>42864</v>
      </c>
      <c r="C4483" s="5">
        <f t="shared" si="126"/>
        <v>2017</v>
      </c>
      <c r="D4483" s="5">
        <f t="shared" si="127"/>
        <v>5</v>
      </c>
      <c r="E4483" s="4" t="s">
        <v>4</v>
      </c>
      <c r="F4483" s="9">
        <v>950</v>
      </c>
    </row>
    <row r="4484" spans="1:6" x14ac:dyDescent="0.25">
      <c r="A4484" s="8" t="s">
        <v>8</v>
      </c>
      <c r="B4484" s="10">
        <v>42864</v>
      </c>
      <c r="C4484" s="5">
        <f t="shared" si="126"/>
        <v>2017</v>
      </c>
      <c r="D4484" s="5">
        <f t="shared" si="127"/>
        <v>5</v>
      </c>
      <c r="E4484" s="4" t="s">
        <v>4</v>
      </c>
      <c r="F4484" s="9">
        <v>0</v>
      </c>
    </row>
    <row r="4485" spans="1:6" x14ac:dyDescent="0.25">
      <c r="A4485" s="8" t="s">
        <v>14</v>
      </c>
      <c r="B4485" s="10">
        <v>42864</v>
      </c>
      <c r="C4485" s="5">
        <f t="shared" si="126"/>
        <v>2017</v>
      </c>
      <c r="D4485" s="5">
        <f t="shared" si="127"/>
        <v>5</v>
      </c>
      <c r="E4485" s="4" t="s">
        <v>37</v>
      </c>
      <c r="F4485" s="9">
        <v>1700</v>
      </c>
    </row>
    <row r="4486" spans="1:6" x14ac:dyDescent="0.25">
      <c r="A4486" s="8" t="s">
        <v>8</v>
      </c>
      <c r="B4486" s="10">
        <v>42864</v>
      </c>
      <c r="C4486" s="5">
        <f t="shared" si="126"/>
        <v>2017</v>
      </c>
      <c r="D4486" s="5">
        <f t="shared" si="127"/>
        <v>5</v>
      </c>
      <c r="E4486" s="4" t="s">
        <v>37</v>
      </c>
      <c r="F4486" s="9">
        <v>10100</v>
      </c>
    </row>
    <row r="4487" spans="1:6" x14ac:dyDescent="0.25">
      <c r="A4487" s="8" t="s">
        <v>19</v>
      </c>
      <c r="B4487" s="10">
        <v>42865</v>
      </c>
      <c r="C4487" s="5">
        <f t="shared" si="126"/>
        <v>2017</v>
      </c>
      <c r="D4487" s="5">
        <f t="shared" si="127"/>
        <v>5</v>
      </c>
      <c r="E4487" s="4" t="s">
        <v>38</v>
      </c>
      <c r="F4487" s="9">
        <v>1300</v>
      </c>
    </row>
    <row r="4488" spans="1:6" x14ac:dyDescent="0.25">
      <c r="A4488" s="8" t="s">
        <v>19</v>
      </c>
      <c r="B4488" s="10">
        <v>42865</v>
      </c>
      <c r="C4488" s="5">
        <f t="shared" si="126"/>
        <v>2017</v>
      </c>
      <c r="D4488" s="5">
        <f t="shared" si="127"/>
        <v>5</v>
      </c>
      <c r="E4488" s="4" t="s">
        <v>4</v>
      </c>
      <c r="F4488" s="9">
        <v>100</v>
      </c>
    </row>
    <row r="4489" spans="1:6" x14ac:dyDescent="0.25">
      <c r="A4489" s="8" t="s">
        <v>19</v>
      </c>
      <c r="B4489" s="10">
        <v>42865</v>
      </c>
      <c r="C4489" s="5">
        <f t="shared" si="126"/>
        <v>2017</v>
      </c>
      <c r="D4489" s="5">
        <f t="shared" si="127"/>
        <v>5</v>
      </c>
      <c r="E4489" s="4" t="s">
        <v>37</v>
      </c>
      <c r="F4489" s="9">
        <v>2200</v>
      </c>
    </row>
    <row r="4490" spans="1:6" x14ac:dyDescent="0.25">
      <c r="A4490" s="8" t="s">
        <v>8</v>
      </c>
      <c r="B4490" s="10">
        <v>42866</v>
      </c>
      <c r="C4490" s="5">
        <f t="shared" si="126"/>
        <v>2017</v>
      </c>
      <c r="D4490" s="5">
        <f t="shared" si="127"/>
        <v>5</v>
      </c>
      <c r="E4490" s="4" t="s">
        <v>38</v>
      </c>
      <c r="F4490" s="9">
        <v>10200</v>
      </c>
    </row>
    <row r="4491" spans="1:6" x14ac:dyDescent="0.25">
      <c r="A4491" s="8" t="s">
        <v>8</v>
      </c>
      <c r="B4491" s="10">
        <v>42866</v>
      </c>
      <c r="C4491" s="5">
        <f t="shared" si="126"/>
        <v>2017</v>
      </c>
      <c r="D4491" s="5">
        <f t="shared" si="127"/>
        <v>5</v>
      </c>
      <c r="E4491" s="4" t="s">
        <v>4</v>
      </c>
      <c r="F4491" s="9">
        <v>0</v>
      </c>
    </row>
    <row r="4492" spans="1:6" x14ac:dyDescent="0.25">
      <c r="A4492" s="8" t="s">
        <v>8</v>
      </c>
      <c r="B4492" s="10">
        <v>42866</v>
      </c>
      <c r="C4492" s="5">
        <f t="shared" si="126"/>
        <v>2017</v>
      </c>
      <c r="D4492" s="5">
        <f t="shared" si="127"/>
        <v>5</v>
      </c>
      <c r="E4492" s="4" t="s">
        <v>37</v>
      </c>
      <c r="F4492" s="9">
        <v>14700</v>
      </c>
    </row>
    <row r="4493" spans="1:6" x14ac:dyDescent="0.25">
      <c r="A4493" s="8" t="s">
        <v>8</v>
      </c>
      <c r="B4493" s="10">
        <v>42867</v>
      </c>
      <c r="C4493" s="5">
        <f t="shared" si="126"/>
        <v>2017</v>
      </c>
      <c r="D4493" s="5">
        <f t="shared" si="127"/>
        <v>5</v>
      </c>
      <c r="E4493" s="4" t="s">
        <v>38</v>
      </c>
      <c r="F4493" s="9">
        <v>5300</v>
      </c>
    </row>
    <row r="4494" spans="1:6" x14ac:dyDescent="0.25">
      <c r="A4494" s="8" t="s">
        <v>8</v>
      </c>
      <c r="B4494" s="10">
        <v>42867</v>
      </c>
      <c r="C4494" s="5">
        <f t="shared" si="126"/>
        <v>2017</v>
      </c>
      <c r="D4494" s="5">
        <f t="shared" si="127"/>
        <v>5</v>
      </c>
      <c r="E4494" s="4" t="s">
        <v>4</v>
      </c>
      <c r="F4494" s="9">
        <v>0</v>
      </c>
    </row>
    <row r="4495" spans="1:6" x14ac:dyDescent="0.25">
      <c r="A4495" s="8" t="s">
        <v>8</v>
      </c>
      <c r="B4495" s="10">
        <v>42867</v>
      </c>
      <c r="C4495" s="5">
        <f t="shared" si="126"/>
        <v>2017</v>
      </c>
      <c r="D4495" s="5">
        <f t="shared" si="127"/>
        <v>5</v>
      </c>
      <c r="E4495" s="4" t="s">
        <v>37</v>
      </c>
      <c r="F4495" s="9">
        <v>11800</v>
      </c>
    </row>
    <row r="4496" spans="1:6" x14ac:dyDescent="0.25">
      <c r="A4496" s="8" t="s">
        <v>19</v>
      </c>
      <c r="B4496" s="10">
        <v>42872</v>
      </c>
      <c r="C4496" s="5">
        <f t="shared" si="126"/>
        <v>2017</v>
      </c>
      <c r="D4496" s="5">
        <f t="shared" si="127"/>
        <v>5</v>
      </c>
      <c r="E4496" s="4" t="s">
        <v>38</v>
      </c>
      <c r="F4496" s="9">
        <v>1100</v>
      </c>
    </row>
    <row r="4497" spans="1:6" x14ac:dyDescent="0.25">
      <c r="A4497" s="8" t="s">
        <v>12</v>
      </c>
      <c r="B4497" s="10">
        <v>42872</v>
      </c>
      <c r="C4497" s="5">
        <f t="shared" si="126"/>
        <v>2017</v>
      </c>
      <c r="D4497" s="5">
        <f t="shared" si="127"/>
        <v>5</v>
      </c>
      <c r="E4497" s="4" t="s">
        <v>38</v>
      </c>
      <c r="F4497" s="9">
        <v>10700</v>
      </c>
    </row>
    <row r="4498" spans="1:6" x14ac:dyDescent="0.25">
      <c r="A4498" s="8" t="s">
        <v>19</v>
      </c>
      <c r="B4498" s="10">
        <v>42872</v>
      </c>
      <c r="C4498" s="5">
        <f t="shared" si="126"/>
        <v>2017</v>
      </c>
      <c r="D4498" s="5">
        <f t="shared" si="127"/>
        <v>5</v>
      </c>
      <c r="E4498" s="4" t="s">
        <v>4</v>
      </c>
      <c r="F4498" s="9">
        <v>150</v>
      </c>
    </row>
    <row r="4499" spans="1:6" x14ac:dyDescent="0.25">
      <c r="A4499" s="8" t="s">
        <v>12</v>
      </c>
      <c r="B4499" s="10">
        <v>42872</v>
      </c>
      <c r="C4499" s="5">
        <f t="shared" si="126"/>
        <v>2017</v>
      </c>
      <c r="D4499" s="5">
        <f t="shared" si="127"/>
        <v>5</v>
      </c>
      <c r="E4499" s="4" t="s">
        <v>4</v>
      </c>
      <c r="F4499" s="9">
        <v>50</v>
      </c>
    </row>
    <row r="4500" spans="1:6" x14ac:dyDescent="0.25">
      <c r="A4500" s="8" t="s">
        <v>19</v>
      </c>
      <c r="B4500" s="10">
        <v>42872</v>
      </c>
      <c r="C4500" s="5">
        <f t="shared" si="126"/>
        <v>2017</v>
      </c>
      <c r="D4500" s="5">
        <f t="shared" si="127"/>
        <v>5</v>
      </c>
      <c r="E4500" s="4" t="s">
        <v>37</v>
      </c>
      <c r="F4500" s="9">
        <v>2600</v>
      </c>
    </row>
    <row r="4501" spans="1:6" x14ac:dyDescent="0.25">
      <c r="A4501" s="8" t="s">
        <v>12</v>
      </c>
      <c r="B4501" s="10">
        <v>42872</v>
      </c>
      <c r="C4501" s="5">
        <f t="shared" si="126"/>
        <v>2017</v>
      </c>
      <c r="D4501" s="5">
        <f t="shared" si="127"/>
        <v>5</v>
      </c>
      <c r="E4501" s="4" t="s">
        <v>37</v>
      </c>
      <c r="F4501" s="9">
        <v>3700</v>
      </c>
    </row>
    <row r="4502" spans="1:6" x14ac:dyDescent="0.25">
      <c r="A4502" s="8" t="s">
        <v>7</v>
      </c>
      <c r="B4502" s="10">
        <v>43008</v>
      </c>
      <c r="C4502" s="5">
        <f t="shared" si="126"/>
        <v>2017</v>
      </c>
      <c r="D4502" s="5">
        <f t="shared" si="127"/>
        <v>9</v>
      </c>
      <c r="E4502" s="4" t="s">
        <v>38</v>
      </c>
      <c r="F4502" s="9">
        <v>2500</v>
      </c>
    </row>
    <row r="4503" spans="1:6" x14ac:dyDescent="0.25">
      <c r="A4503" s="8" t="s">
        <v>7</v>
      </c>
      <c r="B4503" s="10">
        <v>43008</v>
      </c>
      <c r="C4503" s="5">
        <f t="shared" si="126"/>
        <v>2017</v>
      </c>
      <c r="D4503" s="5">
        <f t="shared" si="127"/>
        <v>9</v>
      </c>
      <c r="E4503" s="4" t="s">
        <v>4</v>
      </c>
      <c r="F4503" s="9">
        <v>0</v>
      </c>
    </row>
    <row r="4504" spans="1:6" x14ac:dyDescent="0.25">
      <c r="A4504" s="8" t="s">
        <v>7</v>
      </c>
      <c r="B4504" s="10">
        <v>43008</v>
      </c>
      <c r="C4504" s="5">
        <f t="shared" si="126"/>
        <v>2017</v>
      </c>
      <c r="D4504" s="5">
        <f t="shared" si="127"/>
        <v>9</v>
      </c>
      <c r="E4504" s="4" t="s">
        <v>37</v>
      </c>
      <c r="F4504" s="9">
        <v>800</v>
      </c>
    </row>
    <row r="4505" spans="1:6" x14ac:dyDescent="0.25">
      <c r="A4505" s="8" t="s">
        <v>7</v>
      </c>
      <c r="B4505" s="10">
        <v>43009</v>
      </c>
      <c r="C4505" s="5">
        <f t="shared" si="126"/>
        <v>2017</v>
      </c>
      <c r="D4505" s="5">
        <f t="shared" si="127"/>
        <v>10</v>
      </c>
      <c r="E4505" s="4" t="s">
        <v>38</v>
      </c>
      <c r="F4505" s="9">
        <v>3900</v>
      </c>
    </row>
    <row r="4506" spans="1:6" x14ac:dyDescent="0.25">
      <c r="A4506" s="8" t="s">
        <v>7</v>
      </c>
      <c r="B4506" s="10">
        <v>43009</v>
      </c>
      <c r="C4506" s="5">
        <f t="shared" si="126"/>
        <v>2017</v>
      </c>
      <c r="D4506" s="5">
        <f t="shared" si="127"/>
        <v>10</v>
      </c>
      <c r="E4506" s="4" t="s">
        <v>4</v>
      </c>
      <c r="F4506" s="9">
        <v>0</v>
      </c>
    </row>
    <row r="4507" spans="1:6" x14ac:dyDescent="0.25">
      <c r="A4507" s="8" t="s">
        <v>7</v>
      </c>
      <c r="B4507" s="10">
        <v>43009</v>
      </c>
      <c r="C4507" s="5">
        <f t="shared" si="126"/>
        <v>2017</v>
      </c>
      <c r="D4507" s="5">
        <f t="shared" si="127"/>
        <v>10</v>
      </c>
      <c r="E4507" s="4" t="s">
        <v>37</v>
      </c>
      <c r="F4507" s="9">
        <v>900</v>
      </c>
    </row>
    <row r="4508" spans="1:6" x14ac:dyDescent="0.25">
      <c r="A4508" s="8" t="s">
        <v>7</v>
      </c>
      <c r="B4508" s="10">
        <v>43010</v>
      </c>
      <c r="C4508" s="5">
        <f t="shared" si="126"/>
        <v>2017</v>
      </c>
      <c r="D4508" s="5">
        <f t="shared" si="127"/>
        <v>10</v>
      </c>
      <c r="E4508" s="4" t="s">
        <v>38</v>
      </c>
      <c r="F4508" s="9">
        <v>7500</v>
      </c>
    </row>
    <row r="4509" spans="1:6" x14ac:dyDescent="0.25">
      <c r="A4509" s="8" t="s">
        <v>7</v>
      </c>
      <c r="B4509" s="10">
        <v>43010</v>
      </c>
      <c r="C4509" s="5">
        <f t="shared" si="126"/>
        <v>2017</v>
      </c>
      <c r="D4509" s="5">
        <f t="shared" si="127"/>
        <v>10</v>
      </c>
      <c r="E4509" s="4" t="s">
        <v>4</v>
      </c>
      <c r="F4509" s="9">
        <v>0</v>
      </c>
    </row>
    <row r="4510" spans="1:6" x14ac:dyDescent="0.25">
      <c r="A4510" s="8" t="s">
        <v>7</v>
      </c>
      <c r="B4510" s="10">
        <v>43010</v>
      </c>
      <c r="C4510" s="5">
        <f t="shared" si="126"/>
        <v>2017</v>
      </c>
      <c r="D4510" s="5">
        <f t="shared" si="127"/>
        <v>10</v>
      </c>
      <c r="E4510" s="4" t="s">
        <v>37</v>
      </c>
      <c r="F4510" s="9">
        <v>1008</v>
      </c>
    </row>
    <row r="4511" spans="1:6" x14ac:dyDescent="0.25">
      <c r="A4511" s="8" t="s">
        <v>34</v>
      </c>
      <c r="B4511" s="10">
        <v>43036</v>
      </c>
      <c r="C4511" s="5">
        <f t="shared" si="126"/>
        <v>2017</v>
      </c>
      <c r="D4511" s="5">
        <f t="shared" si="127"/>
        <v>10</v>
      </c>
      <c r="E4511" s="4" t="s">
        <v>38</v>
      </c>
      <c r="F4511" s="9">
        <v>12719</v>
      </c>
    </row>
    <row r="4512" spans="1:6" x14ac:dyDescent="0.25">
      <c r="A4512" s="8" t="s">
        <v>34</v>
      </c>
      <c r="B4512" s="10">
        <v>43036</v>
      </c>
      <c r="C4512" s="5">
        <f t="shared" si="126"/>
        <v>2017</v>
      </c>
      <c r="D4512" s="5">
        <f t="shared" si="127"/>
        <v>10</v>
      </c>
      <c r="E4512" s="4" t="s">
        <v>4</v>
      </c>
      <c r="F4512" s="9">
        <v>70</v>
      </c>
    </row>
    <row r="4513" spans="1:6" x14ac:dyDescent="0.25">
      <c r="A4513" s="8" t="s">
        <v>34</v>
      </c>
      <c r="B4513" s="10">
        <v>43036</v>
      </c>
      <c r="C4513" s="5">
        <f t="shared" si="126"/>
        <v>2017</v>
      </c>
      <c r="D4513" s="5">
        <f t="shared" si="127"/>
        <v>10</v>
      </c>
      <c r="E4513" s="4" t="s">
        <v>37</v>
      </c>
      <c r="F4513" s="9">
        <v>3200</v>
      </c>
    </row>
    <row r="4514" spans="1:6" x14ac:dyDescent="0.25">
      <c r="A4514" s="8" t="s">
        <v>34</v>
      </c>
      <c r="B4514" s="10">
        <v>43037</v>
      </c>
      <c r="C4514" s="5">
        <f t="shared" si="126"/>
        <v>2017</v>
      </c>
      <c r="D4514" s="5">
        <f t="shared" si="127"/>
        <v>10</v>
      </c>
      <c r="E4514" s="4" t="s">
        <v>38</v>
      </c>
      <c r="F4514" s="9">
        <v>1928</v>
      </c>
    </row>
    <row r="4515" spans="1:6" x14ac:dyDescent="0.25">
      <c r="A4515" s="8" t="s">
        <v>34</v>
      </c>
      <c r="B4515" s="10">
        <v>43037</v>
      </c>
      <c r="C4515" s="5">
        <f t="shared" si="126"/>
        <v>2017</v>
      </c>
      <c r="D4515" s="5">
        <f t="shared" si="127"/>
        <v>10</v>
      </c>
      <c r="E4515" s="4" t="s">
        <v>4</v>
      </c>
      <c r="F4515" s="9">
        <v>10</v>
      </c>
    </row>
    <row r="4516" spans="1:6" x14ac:dyDescent="0.25">
      <c r="A4516" s="8" t="s">
        <v>34</v>
      </c>
      <c r="B4516" s="10">
        <v>43037</v>
      </c>
      <c r="C4516" s="5">
        <f t="shared" si="126"/>
        <v>2017</v>
      </c>
      <c r="D4516" s="5">
        <f t="shared" si="127"/>
        <v>10</v>
      </c>
      <c r="E4516" s="4" t="s">
        <v>37</v>
      </c>
      <c r="F4516" s="9">
        <v>3682</v>
      </c>
    </row>
    <row r="4517" spans="1:6" x14ac:dyDescent="0.25">
      <c r="A4517" s="8" t="s">
        <v>14</v>
      </c>
      <c r="B4517" s="10">
        <v>43043</v>
      </c>
      <c r="C4517" s="5">
        <f t="shared" si="126"/>
        <v>2017</v>
      </c>
      <c r="D4517" s="5">
        <f t="shared" si="127"/>
        <v>11</v>
      </c>
      <c r="E4517" s="4" t="s">
        <v>38</v>
      </c>
      <c r="F4517" s="9">
        <v>12794</v>
      </c>
    </row>
    <row r="4518" spans="1:6" x14ac:dyDescent="0.25">
      <c r="A4518" s="8" t="s">
        <v>14</v>
      </c>
      <c r="B4518" s="10">
        <v>43043</v>
      </c>
      <c r="C4518" s="5">
        <f t="shared" si="126"/>
        <v>2017</v>
      </c>
      <c r="D4518" s="5">
        <f t="shared" si="127"/>
        <v>11</v>
      </c>
      <c r="E4518" s="4" t="s">
        <v>4</v>
      </c>
      <c r="F4518" s="9">
        <v>3598</v>
      </c>
    </row>
    <row r="4519" spans="1:6" x14ac:dyDescent="0.25">
      <c r="A4519" s="8" t="s">
        <v>14</v>
      </c>
      <c r="B4519" s="10">
        <v>43043</v>
      </c>
      <c r="C4519" s="5">
        <f t="shared" si="126"/>
        <v>2017</v>
      </c>
      <c r="D4519" s="5">
        <f t="shared" si="127"/>
        <v>11</v>
      </c>
      <c r="E4519" s="4" t="s">
        <v>37</v>
      </c>
      <c r="F4519" s="9">
        <v>240</v>
      </c>
    </row>
    <row r="4520" spans="1:6" x14ac:dyDescent="0.25">
      <c r="A4520" s="8" t="s">
        <v>14</v>
      </c>
      <c r="B4520" s="10">
        <v>43044</v>
      </c>
      <c r="C4520" s="5">
        <f t="shared" si="126"/>
        <v>2017</v>
      </c>
      <c r="D4520" s="5">
        <f t="shared" si="127"/>
        <v>11</v>
      </c>
      <c r="E4520" s="4" t="s">
        <v>38</v>
      </c>
      <c r="F4520" s="9">
        <v>36</v>
      </c>
    </row>
    <row r="4521" spans="1:6" x14ac:dyDescent="0.25">
      <c r="A4521" s="8" t="s">
        <v>14</v>
      </c>
      <c r="B4521" s="10">
        <v>43044</v>
      </c>
      <c r="C4521" s="5">
        <f t="shared" si="126"/>
        <v>2017</v>
      </c>
      <c r="D4521" s="5">
        <f t="shared" si="127"/>
        <v>11</v>
      </c>
      <c r="E4521" s="4" t="s">
        <v>4</v>
      </c>
      <c r="F4521" s="9">
        <v>15</v>
      </c>
    </row>
    <row r="4522" spans="1:6" x14ac:dyDescent="0.25">
      <c r="A4522" s="8" t="s">
        <v>14</v>
      </c>
      <c r="B4522" s="10">
        <v>43044</v>
      </c>
      <c r="C4522" s="5">
        <f t="shared" si="126"/>
        <v>2017</v>
      </c>
      <c r="D4522" s="5">
        <f t="shared" si="127"/>
        <v>11</v>
      </c>
      <c r="E4522" s="4" t="s">
        <v>37</v>
      </c>
      <c r="F4522" s="9">
        <v>10</v>
      </c>
    </row>
    <row r="4523" spans="1:6" x14ac:dyDescent="0.25">
      <c r="A4523" s="8" t="s">
        <v>14</v>
      </c>
      <c r="B4523" s="4">
        <v>43226</v>
      </c>
      <c r="C4523" s="5">
        <f t="shared" si="126"/>
        <v>2018</v>
      </c>
      <c r="D4523" s="5">
        <f t="shared" si="127"/>
        <v>5</v>
      </c>
      <c r="E4523" s="4" t="s">
        <v>38</v>
      </c>
      <c r="F4523" s="9">
        <v>15215</v>
      </c>
    </row>
    <row r="4524" spans="1:6" x14ac:dyDescent="0.25">
      <c r="A4524" s="8" t="s">
        <v>14</v>
      </c>
      <c r="B4524" s="4">
        <v>43226</v>
      </c>
      <c r="C4524" s="5">
        <f t="shared" si="126"/>
        <v>2018</v>
      </c>
      <c r="D4524" s="5">
        <f t="shared" si="127"/>
        <v>5</v>
      </c>
      <c r="E4524" s="4" t="s">
        <v>4</v>
      </c>
      <c r="F4524" s="9">
        <v>830</v>
      </c>
    </row>
    <row r="4525" spans="1:6" x14ac:dyDescent="0.25">
      <c r="A4525" s="8" t="s">
        <v>14</v>
      </c>
      <c r="B4525" s="4">
        <v>43226</v>
      </c>
      <c r="C4525" s="5">
        <f t="shared" si="126"/>
        <v>2018</v>
      </c>
      <c r="D4525" s="5">
        <f t="shared" si="127"/>
        <v>5</v>
      </c>
      <c r="E4525" s="4" t="s">
        <v>37</v>
      </c>
      <c r="F4525" s="9">
        <v>3850</v>
      </c>
    </row>
    <row r="4526" spans="1:6" x14ac:dyDescent="0.25">
      <c r="A4526" s="8" t="s">
        <v>17</v>
      </c>
      <c r="B4526" s="4">
        <v>43366</v>
      </c>
      <c r="C4526" s="5">
        <f t="shared" si="126"/>
        <v>2018</v>
      </c>
      <c r="D4526" s="5">
        <f t="shared" si="127"/>
        <v>9</v>
      </c>
      <c r="E4526" s="4" t="s">
        <v>38</v>
      </c>
      <c r="F4526" s="9">
        <v>1665</v>
      </c>
    </row>
    <row r="4527" spans="1:6" x14ac:dyDescent="0.25">
      <c r="A4527" s="8" t="s">
        <v>17</v>
      </c>
      <c r="B4527" s="4">
        <v>43366</v>
      </c>
      <c r="C4527" s="5">
        <f t="shared" si="126"/>
        <v>2018</v>
      </c>
      <c r="D4527" s="5">
        <f t="shared" si="127"/>
        <v>9</v>
      </c>
      <c r="E4527" s="4" t="s">
        <v>4</v>
      </c>
      <c r="F4527" s="9">
        <v>0</v>
      </c>
    </row>
    <row r="4528" spans="1:6" x14ac:dyDescent="0.25">
      <c r="A4528" s="8" t="s">
        <v>17</v>
      </c>
      <c r="B4528" s="4">
        <v>43366</v>
      </c>
      <c r="C4528" s="5">
        <f t="shared" si="126"/>
        <v>2018</v>
      </c>
      <c r="D4528" s="5">
        <f t="shared" si="127"/>
        <v>9</v>
      </c>
      <c r="E4528" s="4" t="s">
        <v>37</v>
      </c>
      <c r="F4528" s="9">
        <v>1830</v>
      </c>
    </row>
    <row r="4529" spans="1:6" x14ac:dyDescent="0.25">
      <c r="A4529" s="8" t="s">
        <v>17</v>
      </c>
      <c r="B4529" s="4">
        <v>43369</v>
      </c>
      <c r="C4529" s="5">
        <f t="shared" si="126"/>
        <v>2018</v>
      </c>
      <c r="D4529" s="5">
        <f t="shared" si="127"/>
        <v>9</v>
      </c>
      <c r="E4529" s="4" t="s">
        <v>38</v>
      </c>
      <c r="F4529" s="9">
        <v>4650</v>
      </c>
    </row>
    <row r="4530" spans="1:6" x14ac:dyDescent="0.25">
      <c r="A4530" t="str">
        <f>IF(F4530="","",A4529)</f>
        <v>Tuttle Lake</v>
      </c>
      <c r="B4530" s="4">
        <f>IF(F4530="","",B4529)</f>
        <v>43369</v>
      </c>
      <c r="C4530" s="5">
        <f t="shared" ref="C4530:C4570" si="128">YEAR(B4530)</f>
        <v>2018</v>
      </c>
      <c r="D4530" s="5">
        <f t="shared" ref="D4530:D4570" si="129">MONTH(B4530)</f>
        <v>9</v>
      </c>
      <c r="E4530" s="4" t="s">
        <v>4</v>
      </c>
      <c r="F4530" s="9">
        <v>0</v>
      </c>
    </row>
    <row r="4531" spans="1:6" x14ac:dyDescent="0.25">
      <c r="A4531" t="str">
        <f t="shared" ref="A4531:A4570" si="130">IF(F4531="","",A4530)</f>
        <v>Tuttle Lake</v>
      </c>
      <c r="B4531" s="4">
        <f t="shared" ref="B4531:B4570" si="131">IF(F4531="","",B4530)</f>
        <v>43369</v>
      </c>
      <c r="C4531" s="5">
        <f t="shared" si="128"/>
        <v>2018</v>
      </c>
      <c r="D4531" s="5">
        <f t="shared" si="129"/>
        <v>9</v>
      </c>
      <c r="E4531" s="4" t="s">
        <v>37</v>
      </c>
      <c r="F4531" s="9">
        <v>0</v>
      </c>
    </row>
    <row r="4532" spans="1:6" x14ac:dyDescent="0.25">
      <c r="A4532" t="s">
        <v>46</v>
      </c>
      <c r="B4532" s="4">
        <v>43367</v>
      </c>
      <c r="C4532" s="5">
        <f t="shared" si="128"/>
        <v>2018</v>
      </c>
      <c r="D4532" s="5">
        <f t="shared" si="129"/>
        <v>9</v>
      </c>
      <c r="E4532" s="4" t="s">
        <v>38</v>
      </c>
      <c r="F4532" s="9">
        <v>21030</v>
      </c>
    </row>
    <row r="4533" spans="1:6" x14ac:dyDescent="0.25">
      <c r="A4533" t="str">
        <f t="shared" si="130"/>
        <v>Iowa Lake</v>
      </c>
      <c r="B4533" s="4">
        <f t="shared" si="131"/>
        <v>43367</v>
      </c>
      <c r="C4533" s="5">
        <f t="shared" si="128"/>
        <v>2018</v>
      </c>
      <c r="D4533" s="5">
        <f t="shared" si="129"/>
        <v>9</v>
      </c>
      <c r="E4533" s="4" t="s">
        <v>4</v>
      </c>
      <c r="F4533" s="9">
        <v>0</v>
      </c>
    </row>
    <row r="4534" spans="1:6" x14ac:dyDescent="0.25">
      <c r="A4534" t="str">
        <f t="shared" si="130"/>
        <v>Iowa Lake</v>
      </c>
      <c r="B4534" s="4">
        <f t="shared" si="131"/>
        <v>43367</v>
      </c>
      <c r="C4534" s="5">
        <f t="shared" si="128"/>
        <v>2018</v>
      </c>
      <c r="D4534" s="5">
        <f t="shared" si="129"/>
        <v>9</v>
      </c>
      <c r="E4534" s="4" t="s">
        <v>37</v>
      </c>
      <c r="F4534" s="9">
        <v>3670</v>
      </c>
    </row>
    <row r="4535" spans="1:6" x14ac:dyDescent="0.25">
      <c r="A4535" t="s">
        <v>7</v>
      </c>
      <c r="B4535" s="4">
        <v>43352</v>
      </c>
      <c r="C4535" s="5">
        <f t="shared" si="128"/>
        <v>2018</v>
      </c>
      <c r="D4535" s="5">
        <f t="shared" si="129"/>
        <v>9</v>
      </c>
      <c r="E4535" s="4" t="s">
        <v>38</v>
      </c>
      <c r="F4535" s="9">
        <v>2650</v>
      </c>
    </row>
    <row r="4536" spans="1:6" x14ac:dyDescent="0.25">
      <c r="A4536" t="str">
        <f t="shared" si="130"/>
        <v>West Swan Lake</v>
      </c>
      <c r="B4536" s="4">
        <f t="shared" si="131"/>
        <v>43352</v>
      </c>
      <c r="C4536" s="5">
        <f t="shared" si="128"/>
        <v>2018</v>
      </c>
      <c r="D4536" s="5">
        <f t="shared" si="129"/>
        <v>9</v>
      </c>
      <c r="E4536" s="4" t="s">
        <v>4</v>
      </c>
      <c r="F4536" s="9">
        <v>0</v>
      </c>
    </row>
    <row r="4537" spans="1:6" x14ac:dyDescent="0.25">
      <c r="A4537" t="str">
        <f t="shared" si="130"/>
        <v>West Swan Lake</v>
      </c>
      <c r="B4537" s="4">
        <f t="shared" si="131"/>
        <v>43352</v>
      </c>
      <c r="C4537" s="5">
        <f t="shared" si="128"/>
        <v>2018</v>
      </c>
      <c r="D4537" s="5">
        <f t="shared" si="129"/>
        <v>9</v>
      </c>
      <c r="E4537" s="4" t="s">
        <v>37</v>
      </c>
      <c r="F4537" s="9">
        <v>1050</v>
      </c>
    </row>
    <row r="4538" spans="1:6" x14ac:dyDescent="0.25">
      <c r="A4538" t="s">
        <v>7</v>
      </c>
      <c r="B4538" s="4">
        <v>43353</v>
      </c>
      <c r="C4538" s="5">
        <f t="shared" si="128"/>
        <v>2018</v>
      </c>
      <c r="D4538" s="5">
        <f t="shared" si="129"/>
        <v>9</v>
      </c>
      <c r="E4538" s="4" t="s">
        <v>38</v>
      </c>
      <c r="F4538" s="9">
        <v>11750</v>
      </c>
    </row>
    <row r="4539" spans="1:6" x14ac:dyDescent="0.25">
      <c r="A4539" t="str">
        <f t="shared" si="130"/>
        <v>West Swan Lake</v>
      </c>
      <c r="B4539" s="4">
        <f t="shared" si="131"/>
        <v>43353</v>
      </c>
      <c r="C4539" s="5">
        <f t="shared" si="128"/>
        <v>2018</v>
      </c>
      <c r="D4539" s="5">
        <f t="shared" si="129"/>
        <v>9</v>
      </c>
      <c r="E4539" s="4" t="s">
        <v>4</v>
      </c>
      <c r="F4539" s="9">
        <v>0</v>
      </c>
    </row>
    <row r="4540" spans="1:6" x14ac:dyDescent="0.25">
      <c r="A4540" t="str">
        <f t="shared" si="130"/>
        <v>West Swan Lake</v>
      </c>
      <c r="B4540" s="4">
        <f t="shared" si="131"/>
        <v>43353</v>
      </c>
      <c r="C4540" s="5">
        <f t="shared" si="128"/>
        <v>2018</v>
      </c>
      <c r="D4540" s="5">
        <f t="shared" si="129"/>
        <v>9</v>
      </c>
      <c r="E4540" s="4" t="s">
        <v>37</v>
      </c>
      <c r="F4540" s="9">
        <v>400</v>
      </c>
    </row>
    <row r="4541" spans="1:6" x14ac:dyDescent="0.25">
      <c r="A4541" t="s">
        <v>5</v>
      </c>
      <c r="B4541" s="4">
        <v>43379</v>
      </c>
      <c r="C4541" s="5">
        <f t="shared" si="128"/>
        <v>2018</v>
      </c>
      <c r="D4541" s="5">
        <f t="shared" si="129"/>
        <v>10</v>
      </c>
      <c r="E4541" s="4" t="s">
        <v>38</v>
      </c>
      <c r="F4541" s="9">
        <v>24700</v>
      </c>
    </row>
    <row r="4542" spans="1:6" x14ac:dyDescent="0.25">
      <c r="A4542" t="str">
        <f t="shared" si="130"/>
        <v>High Lake</v>
      </c>
      <c r="B4542" s="4">
        <f t="shared" si="131"/>
        <v>43379</v>
      </c>
      <c r="C4542" s="5">
        <f t="shared" si="128"/>
        <v>2018</v>
      </c>
      <c r="D4542" s="5">
        <f t="shared" si="129"/>
        <v>10</v>
      </c>
      <c r="E4542" s="4" t="s">
        <v>4</v>
      </c>
      <c r="F4542" s="9">
        <v>0</v>
      </c>
    </row>
    <row r="4543" spans="1:6" x14ac:dyDescent="0.25">
      <c r="A4543" t="str">
        <f t="shared" si="130"/>
        <v>High Lake</v>
      </c>
      <c r="B4543" s="4">
        <f t="shared" si="131"/>
        <v>43379</v>
      </c>
      <c r="C4543" s="5">
        <f t="shared" si="128"/>
        <v>2018</v>
      </c>
      <c r="D4543" s="5">
        <f t="shared" si="129"/>
        <v>10</v>
      </c>
      <c r="E4543" s="4" t="s">
        <v>37</v>
      </c>
      <c r="F4543" s="9">
        <v>2300</v>
      </c>
    </row>
    <row r="4544" spans="1:6" x14ac:dyDescent="0.25">
      <c r="A4544" t="s">
        <v>5</v>
      </c>
      <c r="B4544" s="4">
        <v>43383</v>
      </c>
      <c r="C4544" s="5">
        <f t="shared" si="128"/>
        <v>2018</v>
      </c>
      <c r="D4544" s="5">
        <f t="shared" si="129"/>
        <v>10</v>
      </c>
      <c r="E4544" s="4" t="s">
        <v>38</v>
      </c>
      <c r="F4544" s="9">
        <v>400</v>
      </c>
    </row>
    <row r="4545" spans="1:6" x14ac:dyDescent="0.25">
      <c r="A4545" t="str">
        <f t="shared" si="130"/>
        <v>High Lake</v>
      </c>
      <c r="B4545" s="4">
        <f t="shared" si="131"/>
        <v>43383</v>
      </c>
      <c r="C4545" s="5">
        <f t="shared" si="128"/>
        <v>2018</v>
      </c>
      <c r="D4545" s="5">
        <f t="shared" si="129"/>
        <v>10</v>
      </c>
      <c r="E4545" s="4" t="s">
        <v>4</v>
      </c>
      <c r="F4545" s="9">
        <v>0</v>
      </c>
    </row>
    <row r="4546" spans="1:6" x14ac:dyDescent="0.25">
      <c r="A4546" t="str">
        <f t="shared" si="130"/>
        <v>High Lake</v>
      </c>
      <c r="B4546" s="4">
        <f t="shared" si="131"/>
        <v>43383</v>
      </c>
      <c r="C4546" s="5">
        <f t="shared" si="128"/>
        <v>2018</v>
      </c>
      <c r="D4546" s="5">
        <f t="shared" si="129"/>
        <v>10</v>
      </c>
      <c r="E4546" s="4" t="s">
        <v>37</v>
      </c>
      <c r="F4546" s="9">
        <v>2590</v>
      </c>
    </row>
    <row r="4547" spans="1:6" x14ac:dyDescent="0.25">
      <c r="A4547" t="s">
        <v>46</v>
      </c>
      <c r="B4547" s="4">
        <v>43385</v>
      </c>
      <c r="C4547" s="5">
        <f t="shared" si="128"/>
        <v>2018</v>
      </c>
      <c r="D4547" s="5">
        <f t="shared" si="129"/>
        <v>10</v>
      </c>
      <c r="E4547" s="4" t="s">
        <v>38</v>
      </c>
      <c r="F4547" s="9">
        <v>9570</v>
      </c>
    </row>
    <row r="4548" spans="1:6" x14ac:dyDescent="0.25">
      <c r="A4548" t="str">
        <f t="shared" si="130"/>
        <v>Iowa Lake</v>
      </c>
      <c r="B4548" s="4">
        <f t="shared" si="131"/>
        <v>43385</v>
      </c>
      <c r="C4548" s="5">
        <f t="shared" si="128"/>
        <v>2018</v>
      </c>
      <c r="D4548" s="5">
        <f t="shared" si="129"/>
        <v>10</v>
      </c>
      <c r="E4548" s="4" t="s">
        <v>4</v>
      </c>
      <c r="F4548" s="9">
        <v>0</v>
      </c>
    </row>
    <row r="4549" spans="1:6" x14ac:dyDescent="0.25">
      <c r="A4549" t="str">
        <f t="shared" si="130"/>
        <v>Iowa Lake</v>
      </c>
      <c r="B4549" s="4">
        <f t="shared" si="131"/>
        <v>43385</v>
      </c>
      <c r="C4549" s="5">
        <f t="shared" si="128"/>
        <v>2018</v>
      </c>
      <c r="D4549" s="5">
        <f t="shared" si="129"/>
        <v>10</v>
      </c>
      <c r="E4549" s="4" t="s">
        <v>37</v>
      </c>
      <c r="F4549" s="9">
        <v>2985</v>
      </c>
    </row>
    <row r="4550" spans="1:6" x14ac:dyDescent="0.25">
      <c r="A4550" t="s">
        <v>46</v>
      </c>
      <c r="B4550" s="4">
        <v>43386</v>
      </c>
      <c r="C4550" s="5">
        <f t="shared" si="128"/>
        <v>2018</v>
      </c>
      <c r="D4550" s="5">
        <f t="shared" si="129"/>
        <v>10</v>
      </c>
      <c r="E4550" s="4" t="s">
        <v>38</v>
      </c>
      <c r="F4550" s="9">
        <v>42280</v>
      </c>
    </row>
    <row r="4551" spans="1:6" x14ac:dyDescent="0.25">
      <c r="A4551" t="str">
        <f t="shared" si="130"/>
        <v>Iowa Lake</v>
      </c>
      <c r="B4551" s="4">
        <f t="shared" si="131"/>
        <v>43386</v>
      </c>
      <c r="C4551" s="5">
        <f t="shared" si="128"/>
        <v>2018</v>
      </c>
      <c r="D4551" s="5">
        <f t="shared" si="129"/>
        <v>10</v>
      </c>
      <c r="E4551" s="4" t="s">
        <v>4</v>
      </c>
      <c r="F4551" s="9">
        <v>0</v>
      </c>
    </row>
    <row r="4552" spans="1:6" x14ac:dyDescent="0.25">
      <c r="A4552" t="str">
        <f t="shared" si="130"/>
        <v>Iowa Lake</v>
      </c>
      <c r="B4552" s="4">
        <f t="shared" si="131"/>
        <v>43386</v>
      </c>
      <c r="C4552" s="5">
        <f t="shared" si="128"/>
        <v>2018</v>
      </c>
      <c r="D4552" s="5">
        <f t="shared" si="129"/>
        <v>10</v>
      </c>
      <c r="E4552" s="4" t="s">
        <v>37</v>
      </c>
      <c r="F4552" s="9">
        <v>1215</v>
      </c>
    </row>
    <row r="4553" spans="1:6" x14ac:dyDescent="0.25">
      <c r="A4553" t="s">
        <v>5</v>
      </c>
      <c r="B4553" s="4">
        <v>43397</v>
      </c>
      <c r="C4553" s="5">
        <f t="shared" si="128"/>
        <v>2018</v>
      </c>
      <c r="D4553" s="5">
        <f t="shared" si="129"/>
        <v>10</v>
      </c>
      <c r="E4553" s="4" t="s">
        <v>38</v>
      </c>
      <c r="F4553" s="9">
        <v>6462</v>
      </c>
    </row>
    <row r="4554" spans="1:6" x14ac:dyDescent="0.25">
      <c r="A4554" t="str">
        <f t="shared" si="130"/>
        <v>High Lake</v>
      </c>
      <c r="B4554" s="4">
        <f t="shared" si="131"/>
        <v>43397</v>
      </c>
      <c r="C4554" s="5">
        <f t="shared" si="128"/>
        <v>2018</v>
      </c>
      <c r="D4554" s="5">
        <f t="shared" si="129"/>
        <v>10</v>
      </c>
      <c r="E4554" s="4" t="s">
        <v>4</v>
      </c>
      <c r="F4554" s="9">
        <v>0</v>
      </c>
    </row>
    <row r="4555" spans="1:6" x14ac:dyDescent="0.25">
      <c r="A4555" t="str">
        <f t="shared" si="130"/>
        <v>High Lake</v>
      </c>
      <c r="B4555" s="4">
        <f t="shared" si="131"/>
        <v>43397</v>
      </c>
      <c r="C4555" s="5">
        <f t="shared" si="128"/>
        <v>2018</v>
      </c>
      <c r="D4555" s="5">
        <f t="shared" si="129"/>
        <v>10</v>
      </c>
      <c r="E4555" s="4" t="s">
        <v>37</v>
      </c>
      <c r="F4555" s="9">
        <v>1040</v>
      </c>
    </row>
    <row r="4556" spans="1:6" x14ac:dyDescent="0.25">
      <c r="A4556" t="s">
        <v>34</v>
      </c>
      <c r="B4556" s="4">
        <v>43405</v>
      </c>
      <c r="C4556" s="5">
        <f t="shared" si="128"/>
        <v>2018</v>
      </c>
      <c r="D4556" s="5">
        <f t="shared" si="129"/>
        <v>11</v>
      </c>
      <c r="E4556" s="4" t="s">
        <v>38</v>
      </c>
      <c r="F4556" s="9">
        <v>7740</v>
      </c>
    </row>
    <row r="4557" spans="1:6" x14ac:dyDescent="0.25">
      <c r="A4557" t="str">
        <f t="shared" si="130"/>
        <v>Elk lake</v>
      </c>
      <c r="B4557" s="4">
        <f t="shared" si="131"/>
        <v>43405</v>
      </c>
      <c r="C4557" s="5">
        <f t="shared" si="128"/>
        <v>2018</v>
      </c>
      <c r="D4557" s="5">
        <f t="shared" si="129"/>
        <v>11</v>
      </c>
      <c r="E4557" s="4" t="s">
        <v>4</v>
      </c>
      <c r="F4557" s="9">
        <v>467</v>
      </c>
    </row>
    <row r="4558" spans="1:6" x14ac:dyDescent="0.25">
      <c r="A4558" t="str">
        <f t="shared" si="130"/>
        <v>Elk lake</v>
      </c>
      <c r="B4558" s="4">
        <f t="shared" si="131"/>
        <v>43405</v>
      </c>
      <c r="C4558" s="5">
        <f t="shared" si="128"/>
        <v>2018</v>
      </c>
      <c r="D4558" s="5">
        <f t="shared" si="129"/>
        <v>11</v>
      </c>
      <c r="E4558" s="4" t="s">
        <v>37</v>
      </c>
      <c r="F4558" s="9">
        <v>2945</v>
      </c>
    </row>
    <row r="4559" spans="1:6" x14ac:dyDescent="0.25">
      <c r="A4559" s="8" t="s">
        <v>11</v>
      </c>
      <c r="B4559" s="4">
        <v>43402</v>
      </c>
      <c r="C4559" s="5">
        <f t="shared" si="128"/>
        <v>2018</v>
      </c>
      <c r="D4559" s="5">
        <f t="shared" si="129"/>
        <v>10</v>
      </c>
      <c r="E4559" s="4" t="s">
        <v>38</v>
      </c>
      <c r="F4559" s="9">
        <v>10295</v>
      </c>
    </row>
    <row r="4560" spans="1:6" x14ac:dyDescent="0.25">
      <c r="A4560" t="str">
        <f t="shared" si="130"/>
        <v>Silver Lake (Palo Alto)</v>
      </c>
      <c r="B4560" s="4">
        <f t="shared" si="131"/>
        <v>43402</v>
      </c>
      <c r="C4560" s="5">
        <f t="shared" si="128"/>
        <v>2018</v>
      </c>
      <c r="D4560" s="5">
        <f t="shared" si="129"/>
        <v>10</v>
      </c>
      <c r="E4560" s="4" t="s">
        <v>4</v>
      </c>
      <c r="F4560" s="9">
        <v>0</v>
      </c>
    </row>
    <row r="4561" spans="1:6" x14ac:dyDescent="0.25">
      <c r="A4561" t="str">
        <f t="shared" si="130"/>
        <v>Silver Lake (Palo Alto)</v>
      </c>
      <c r="B4561" s="4">
        <f t="shared" si="131"/>
        <v>43402</v>
      </c>
      <c r="C4561" s="5">
        <f t="shared" si="128"/>
        <v>2018</v>
      </c>
      <c r="D4561" s="5">
        <f t="shared" si="129"/>
        <v>10</v>
      </c>
      <c r="E4561" s="4" t="s">
        <v>37</v>
      </c>
      <c r="F4561" s="9">
        <v>9496</v>
      </c>
    </row>
    <row r="4562" spans="1:6" x14ac:dyDescent="0.25">
      <c r="A4562" t="s">
        <v>11</v>
      </c>
      <c r="B4562" s="4">
        <v>43403</v>
      </c>
      <c r="C4562" s="5">
        <f t="shared" ref="C4562:C4625" si="132">YEAR(B4562)</f>
        <v>2018</v>
      </c>
      <c r="D4562" s="5">
        <f t="shared" ref="D4562:D4625" si="133">MONTH(B4562)</f>
        <v>10</v>
      </c>
      <c r="E4562" s="4" t="s">
        <v>38</v>
      </c>
      <c r="F4562" s="9">
        <v>190</v>
      </c>
    </row>
    <row r="4563" spans="1:6" x14ac:dyDescent="0.25">
      <c r="A4563" t="str">
        <f t="shared" si="130"/>
        <v>Silver Lake (Palo Alto)</v>
      </c>
      <c r="B4563" s="4">
        <f t="shared" si="131"/>
        <v>43403</v>
      </c>
      <c r="C4563" s="5">
        <f t="shared" si="132"/>
        <v>2018</v>
      </c>
      <c r="D4563" s="5">
        <f t="shared" si="133"/>
        <v>10</v>
      </c>
      <c r="E4563" s="4" t="s">
        <v>4</v>
      </c>
      <c r="F4563" s="9">
        <v>0</v>
      </c>
    </row>
    <row r="4564" spans="1:6" x14ac:dyDescent="0.25">
      <c r="A4564" t="str">
        <f t="shared" si="130"/>
        <v>Silver Lake (Palo Alto)</v>
      </c>
      <c r="B4564" s="4">
        <f t="shared" si="131"/>
        <v>43403</v>
      </c>
      <c r="C4564" s="5">
        <f t="shared" si="132"/>
        <v>2018</v>
      </c>
      <c r="D4564" s="5">
        <f t="shared" si="133"/>
        <v>10</v>
      </c>
      <c r="E4564" s="4" t="s">
        <v>37</v>
      </c>
      <c r="F4564" s="9">
        <v>10</v>
      </c>
    </row>
    <row r="4565" spans="1:6" x14ac:dyDescent="0.25">
      <c r="A4565" t="s">
        <v>17</v>
      </c>
      <c r="B4565" s="4">
        <v>43396</v>
      </c>
      <c r="C4565" s="5">
        <f t="shared" si="132"/>
        <v>2018</v>
      </c>
      <c r="D4565" s="5">
        <f t="shared" si="133"/>
        <v>10</v>
      </c>
      <c r="E4565" s="4" t="s">
        <v>38</v>
      </c>
      <c r="F4565" s="9">
        <v>1100</v>
      </c>
    </row>
    <row r="4566" spans="1:6" x14ac:dyDescent="0.25">
      <c r="A4566" t="str">
        <f t="shared" si="130"/>
        <v>Tuttle Lake</v>
      </c>
      <c r="B4566" s="4">
        <f t="shared" si="131"/>
        <v>43396</v>
      </c>
      <c r="C4566" s="5">
        <f t="shared" si="132"/>
        <v>2018</v>
      </c>
      <c r="D4566" s="5">
        <f t="shared" si="133"/>
        <v>10</v>
      </c>
      <c r="E4566" s="4" t="s">
        <v>4</v>
      </c>
      <c r="F4566" s="9">
        <v>0</v>
      </c>
    </row>
    <row r="4567" spans="1:6" x14ac:dyDescent="0.25">
      <c r="A4567" t="str">
        <f t="shared" si="130"/>
        <v>Tuttle Lake</v>
      </c>
      <c r="B4567" s="4">
        <f t="shared" si="131"/>
        <v>43396</v>
      </c>
      <c r="C4567" s="5">
        <f t="shared" si="132"/>
        <v>2018</v>
      </c>
      <c r="D4567" s="5">
        <f t="shared" si="133"/>
        <v>10</v>
      </c>
      <c r="E4567" s="4" t="s">
        <v>37</v>
      </c>
      <c r="F4567" s="9">
        <v>19600</v>
      </c>
    </row>
    <row r="4568" spans="1:6" x14ac:dyDescent="0.25">
      <c r="A4568" t="s">
        <v>13</v>
      </c>
      <c r="B4568" s="4">
        <v>43395</v>
      </c>
      <c r="C4568" s="5">
        <f t="shared" si="132"/>
        <v>2018</v>
      </c>
      <c r="D4568" s="5">
        <f t="shared" si="133"/>
        <v>10</v>
      </c>
      <c r="E4568" s="4" t="s">
        <v>38</v>
      </c>
      <c r="F4568" s="9">
        <v>61700</v>
      </c>
    </row>
    <row r="4569" spans="1:6" x14ac:dyDescent="0.25">
      <c r="A4569" t="str">
        <f t="shared" si="130"/>
        <v>Silver Lake (Dickinson)</v>
      </c>
      <c r="B4569" s="4">
        <f t="shared" si="131"/>
        <v>43395</v>
      </c>
      <c r="C4569" s="5">
        <f t="shared" si="132"/>
        <v>2018</v>
      </c>
      <c r="D4569" s="5">
        <f t="shared" si="133"/>
        <v>10</v>
      </c>
      <c r="E4569" s="4" t="s">
        <v>4</v>
      </c>
      <c r="F4569" s="9">
        <v>3800</v>
      </c>
    </row>
    <row r="4570" spans="1:6" x14ac:dyDescent="0.25">
      <c r="A4570" t="str">
        <f t="shared" si="130"/>
        <v>Silver Lake (Dickinson)</v>
      </c>
      <c r="B4570" s="4">
        <f t="shared" si="131"/>
        <v>43395</v>
      </c>
      <c r="C4570" s="5">
        <f t="shared" si="132"/>
        <v>2018</v>
      </c>
      <c r="D4570" s="5">
        <f t="shared" si="133"/>
        <v>10</v>
      </c>
      <c r="E4570" s="4" t="s">
        <v>37</v>
      </c>
      <c r="F4570" s="9">
        <v>9200</v>
      </c>
    </row>
    <row r="4571" spans="1:6" x14ac:dyDescent="0.25">
      <c r="A4571" t="s">
        <v>16</v>
      </c>
      <c r="B4571" s="4">
        <v>43368</v>
      </c>
      <c r="C4571" s="5">
        <f t="shared" si="132"/>
        <v>2018</v>
      </c>
      <c r="D4571" s="5">
        <f t="shared" si="133"/>
        <v>9</v>
      </c>
      <c r="E4571" s="4" t="s">
        <v>38</v>
      </c>
      <c r="F4571" s="9">
        <v>7100</v>
      </c>
    </row>
    <row r="4572" spans="1:6" x14ac:dyDescent="0.25">
      <c r="A4572" t="str">
        <f t="shared" ref="A4571:A4634" si="134">IF(F4572="","",A4571)</f>
        <v>Ingham Lake</v>
      </c>
      <c r="B4572" s="4">
        <f t="shared" ref="B4571:B4634" si="135">IF(F4572="","",B4571)</f>
        <v>43368</v>
      </c>
      <c r="C4572" s="5">
        <f t="shared" si="132"/>
        <v>2018</v>
      </c>
      <c r="D4572" s="5">
        <f t="shared" si="133"/>
        <v>9</v>
      </c>
      <c r="E4572" s="4" t="s">
        <v>4</v>
      </c>
      <c r="F4572" s="9">
        <v>0</v>
      </c>
    </row>
    <row r="4573" spans="1:6" x14ac:dyDescent="0.25">
      <c r="A4573" t="str">
        <f t="shared" si="134"/>
        <v>Ingham Lake</v>
      </c>
      <c r="B4573" s="4">
        <f t="shared" si="135"/>
        <v>43368</v>
      </c>
      <c r="C4573" s="5">
        <f t="shared" si="132"/>
        <v>2018</v>
      </c>
      <c r="D4573" s="5">
        <f t="shared" si="133"/>
        <v>9</v>
      </c>
      <c r="E4573" s="4" t="s">
        <v>37</v>
      </c>
      <c r="F4573" s="9">
        <v>8500</v>
      </c>
    </row>
    <row r="4574" spans="1:6" x14ac:dyDescent="0.25">
      <c r="A4574" t="s">
        <v>16</v>
      </c>
      <c r="B4574" s="4">
        <v>43370</v>
      </c>
      <c r="C4574" s="5">
        <f t="shared" si="132"/>
        <v>2018</v>
      </c>
      <c r="D4574" s="5">
        <f t="shared" si="133"/>
        <v>9</v>
      </c>
      <c r="E4574" s="4" t="s">
        <v>38</v>
      </c>
      <c r="F4574" s="9">
        <v>50</v>
      </c>
    </row>
    <row r="4575" spans="1:6" x14ac:dyDescent="0.25">
      <c r="A4575" t="str">
        <f t="shared" si="134"/>
        <v>Ingham Lake</v>
      </c>
      <c r="B4575" s="4">
        <f t="shared" si="135"/>
        <v>43370</v>
      </c>
      <c r="C4575" s="5">
        <f t="shared" si="132"/>
        <v>2018</v>
      </c>
      <c r="D4575" s="5">
        <f t="shared" si="133"/>
        <v>9</v>
      </c>
      <c r="E4575" s="4" t="s">
        <v>4</v>
      </c>
      <c r="F4575" s="9">
        <v>0</v>
      </c>
    </row>
    <row r="4576" spans="1:6" x14ac:dyDescent="0.25">
      <c r="A4576" t="str">
        <f t="shared" si="134"/>
        <v>Ingham Lake</v>
      </c>
      <c r="B4576" s="4">
        <f t="shared" si="135"/>
        <v>43370</v>
      </c>
      <c r="C4576" s="5">
        <f t="shared" si="132"/>
        <v>2018</v>
      </c>
      <c r="D4576" s="5">
        <f t="shared" si="133"/>
        <v>9</v>
      </c>
      <c r="E4576" s="4" t="s">
        <v>37</v>
      </c>
      <c r="F4576" s="9">
        <v>100</v>
      </c>
    </row>
    <row r="4577" spans="1:6" x14ac:dyDescent="0.25">
      <c r="A4577" t="s">
        <v>16</v>
      </c>
      <c r="B4577" s="4">
        <v>43374</v>
      </c>
      <c r="C4577" s="5">
        <f t="shared" si="132"/>
        <v>2018</v>
      </c>
      <c r="D4577" s="5">
        <f t="shared" si="133"/>
        <v>10</v>
      </c>
      <c r="E4577" s="4" t="s">
        <v>38</v>
      </c>
      <c r="F4577" s="9">
        <v>0</v>
      </c>
    </row>
    <row r="4578" spans="1:6" x14ac:dyDescent="0.25">
      <c r="A4578" t="str">
        <f t="shared" si="134"/>
        <v>Ingham Lake</v>
      </c>
      <c r="B4578" s="4">
        <f t="shared" si="135"/>
        <v>43374</v>
      </c>
      <c r="C4578" s="5">
        <f t="shared" si="132"/>
        <v>2018</v>
      </c>
      <c r="D4578" s="5">
        <f t="shared" si="133"/>
        <v>10</v>
      </c>
      <c r="E4578" s="4" t="s">
        <v>4</v>
      </c>
      <c r="F4578" s="9">
        <v>0</v>
      </c>
    </row>
    <row r="4579" spans="1:6" x14ac:dyDescent="0.25">
      <c r="A4579" t="str">
        <f t="shared" si="134"/>
        <v>Ingham Lake</v>
      </c>
      <c r="B4579" s="4">
        <f t="shared" si="135"/>
        <v>43374</v>
      </c>
      <c r="C4579" s="5">
        <f t="shared" si="132"/>
        <v>2018</v>
      </c>
      <c r="D4579" s="5">
        <f t="shared" si="133"/>
        <v>10</v>
      </c>
      <c r="E4579" s="4" t="s">
        <v>37</v>
      </c>
      <c r="F4579" s="9">
        <v>0</v>
      </c>
    </row>
    <row r="4580" spans="1:6" x14ac:dyDescent="0.25">
      <c r="A4580" t="s">
        <v>16</v>
      </c>
      <c r="B4580" s="4">
        <v>43375</v>
      </c>
      <c r="C4580" s="5">
        <f t="shared" si="132"/>
        <v>2018</v>
      </c>
      <c r="D4580" s="5">
        <f t="shared" si="133"/>
        <v>10</v>
      </c>
      <c r="E4580" s="4" t="s">
        <v>38</v>
      </c>
      <c r="F4580" s="9">
        <v>2700</v>
      </c>
    </row>
    <row r="4581" spans="1:6" x14ac:dyDescent="0.25">
      <c r="A4581" t="str">
        <f t="shared" si="134"/>
        <v>Ingham Lake</v>
      </c>
      <c r="B4581" s="4">
        <f t="shared" si="135"/>
        <v>43375</v>
      </c>
      <c r="C4581" s="5">
        <f t="shared" si="132"/>
        <v>2018</v>
      </c>
      <c r="D4581" s="5">
        <f t="shared" si="133"/>
        <v>10</v>
      </c>
      <c r="E4581" s="4" t="s">
        <v>4</v>
      </c>
      <c r="F4581" s="9">
        <v>0</v>
      </c>
    </row>
    <row r="4582" spans="1:6" x14ac:dyDescent="0.25">
      <c r="A4582" t="str">
        <f t="shared" si="134"/>
        <v>Ingham Lake</v>
      </c>
      <c r="B4582" s="4">
        <f t="shared" si="135"/>
        <v>43375</v>
      </c>
      <c r="C4582" s="5">
        <f t="shared" si="132"/>
        <v>2018</v>
      </c>
      <c r="D4582" s="5">
        <f t="shared" si="133"/>
        <v>10</v>
      </c>
      <c r="E4582" s="4" t="s">
        <v>37</v>
      </c>
      <c r="F4582" s="9">
        <v>3200</v>
      </c>
    </row>
    <row r="4583" spans="1:6" x14ac:dyDescent="0.25">
      <c r="A4583" t="s">
        <v>16</v>
      </c>
      <c r="B4583" s="4">
        <v>43376</v>
      </c>
      <c r="C4583" s="5">
        <f t="shared" si="132"/>
        <v>2018</v>
      </c>
      <c r="D4583" s="5">
        <f t="shared" si="133"/>
        <v>10</v>
      </c>
      <c r="E4583" s="4" t="s">
        <v>38</v>
      </c>
      <c r="F4583" s="9">
        <v>1600</v>
      </c>
    </row>
    <row r="4584" spans="1:6" x14ac:dyDescent="0.25">
      <c r="A4584" t="str">
        <f t="shared" si="134"/>
        <v>Ingham Lake</v>
      </c>
      <c r="B4584" s="4">
        <f t="shared" si="135"/>
        <v>43376</v>
      </c>
      <c r="C4584" s="5">
        <f t="shared" si="132"/>
        <v>2018</v>
      </c>
      <c r="D4584" s="5">
        <f t="shared" si="133"/>
        <v>10</v>
      </c>
      <c r="E4584" s="4" t="s">
        <v>4</v>
      </c>
      <c r="F4584" s="9">
        <v>0</v>
      </c>
    </row>
    <row r="4585" spans="1:6" x14ac:dyDescent="0.25">
      <c r="A4585" t="str">
        <f t="shared" si="134"/>
        <v>Ingham Lake</v>
      </c>
      <c r="B4585" s="4">
        <f t="shared" si="135"/>
        <v>43376</v>
      </c>
      <c r="C4585" s="5">
        <f t="shared" si="132"/>
        <v>2018</v>
      </c>
      <c r="D4585" s="5">
        <f t="shared" si="133"/>
        <v>10</v>
      </c>
      <c r="E4585" s="4" t="s">
        <v>37</v>
      </c>
      <c r="F4585" s="9">
        <v>3800</v>
      </c>
    </row>
    <row r="4586" spans="1:6" x14ac:dyDescent="0.25">
      <c r="A4586" t="s">
        <v>16</v>
      </c>
      <c r="B4586" s="4">
        <v>43377</v>
      </c>
      <c r="C4586" s="5">
        <f t="shared" si="132"/>
        <v>2018</v>
      </c>
      <c r="D4586" s="5">
        <f t="shared" si="133"/>
        <v>10</v>
      </c>
      <c r="E4586" s="4" t="s">
        <v>38</v>
      </c>
      <c r="F4586" s="9">
        <v>2900</v>
      </c>
    </row>
    <row r="4587" spans="1:6" x14ac:dyDescent="0.25">
      <c r="A4587" t="str">
        <f t="shared" si="134"/>
        <v>Ingham Lake</v>
      </c>
      <c r="B4587" s="4">
        <f t="shared" si="135"/>
        <v>43377</v>
      </c>
      <c r="C4587" s="5">
        <f t="shared" si="132"/>
        <v>2018</v>
      </c>
      <c r="D4587" s="5">
        <f t="shared" si="133"/>
        <v>10</v>
      </c>
      <c r="E4587" s="4" t="s">
        <v>4</v>
      </c>
      <c r="F4587" s="9">
        <v>0</v>
      </c>
    </row>
    <row r="4588" spans="1:6" x14ac:dyDescent="0.25">
      <c r="A4588" t="str">
        <f t="shared" si="134"/>
        <v>Ingham Lake</v>
      </c>
      <c r="B4588" s="4">
        <f t="shared" si="135"/>
        <v>43377</v>
      </c>
      <c r="C4588" s="5">
        <f t="shared" si="132"/>
        <v>2018</v>
      </c>
      <c r="D4588" s="5">
        <f t="shared" si="133"/>
        <v>10</v>
      </c>
      <c r="E4588" s="4" t="s">
        <v>37</v>
      </c>
      <c r="F4588" s="9">
        <v>3400</v>
      </c>
    </row>
    <row r="4589" spans="1:6" x14ac:dyDescent="0.25">
      <c r="A4589" t="s">
        <v>8</v>
      </c>
      <c r="B4589" s="4">
        <v>43381</v>
      </c>
      <c r="C4589" s="5">
        <f t="shared" si="132"/>
        <v>2018</v>
      </c>
      <c r="D4589" s="5">
        <f t="shared" si="133"/>
        <v>10</v>
      </c>
      <c r="E4589" s="4" t="s">
        <v>38</v>
      </c>
      <c r="F4589" s="9">
        <v>100</v>
      </c>
    </row>
    <row r="4590" spans="1:6" x14ac:dyDescent="0.25">
      <c r="A4590" t="str">
        <f t="shared" si="134"/>
        <v>Five Island Lake</v>
      </c>
      <c r="B4590" s="4">
        <f t="shared" si="135"/>
        <v>43381</v>
      </c>
      <c r="C4590" s="5">
        <f t="shared" si="132"/>
        <v>2018</v>
      </c>
      <c r="D4590" s="5">
        <f t="shared" si="133"/>
        <v>10</v>
      </c>
      <c r="E4590" s="4" t="s">
        <v>4</v>
      </c>
      <c r="F4590" s="9">
        <v>0</v>
      </c>
    </row>
    <row r="4591" spans="1:6" x14ac:dyDescent="0.25">
      <c r="A4591" t="str">
        <f t="shared" si="134"/>
        <v>Five Island Lake</v>
      </c>
      <c r="B4591" s="4">
        <f t="shared" si="135"/>
        <v>43381</v>
      </c>
      <c r="C4591" s="5">
        <f t="shared" si="132"/>
        <v>2018</v>
      </c>
      <c r="D4591" s="5">
        <f t="shared" si="133"/>
        <v>10</v>
      </c>
      <c r="E4591" s="4" t="s">
        <v>37</v>
      </c>
      <c r="F4591" s="9">
        <v>100</v>
      </c>
    </row>
    <row r="4592" spans="1:6" x14ac:dyDescent="0.25">
      <c r="A4592" t="s">
        <v>8</v>
      </c>
      <c r="B4592" s="4">
        <v>43382</v>
      </c>
      <c r="C4592" s="5">
        <f t="shared" si="132"/>
        <v>2018</v>
      </c>
      <c r="D4592" s="5">
        <f t="shared" si="133"/>
        <v>10</v>
      </c>
      <c r="E4592" s="4" t="s">
        <v>38</v>
      </c>
      <c r="F4592" s="9">
        <v>2000</v>
      </c>
    </row>
    <row r="4593" spans="1:6" x14ac:dyDescent="0.25">
      <c r="A4593" t="str">
        <f t="shared" si="134"/>
        <v>Five Island Lake</v>
      </c>
      <c r="B4593" s="4">
        <f t="shared" si="135"/>
        <v>43382</v>
      </c>
      <c r="C4593" s="5">
        <f t="shared" si="132"/>
        <v>2018</v>
      </c>
      <c r="D4593" s="5">
        <f t="shared" si="133"/>
        <v>10</v>
      </c>
      <c r="E4593" s="4" t="s">
        <v>4</v>
      </c>
      <c r="F4593" s="9">
        <v>0</v>
      </c>
    </row>
    <row r="4594" spans="1:6" x14ac:dyDescent="0.25">
      <c r="A4594" t="str">
        <f t="shared" si="134"/>
        <v>Five Island Lake</v>
      </c>
      <c r="B4594" s="4">
        <f t="shared" si="135"/>
        <v>43382</v>
      </c>
      <c r="C4594" s="5">
        <f t="shared" si="132"/>
        <v>2018</v>
      </c>
      <c r="D4594" s="5">
        <f t="shared" si="133"/>
        <v>10</v>
      </c>
      <c r="E4594" s="4" t="s">
        <v>37</v>
      </c>
      <c r="F4594" s="9">
        <v>3000</v>
      </c>
    </row>
    <row r="4595" spans="1:6" x14ac:dyDescent="0.25">
      <c r="A4595" t="s">
        <v>20</v>
      </c>
      <c r="B4595" s="4">
        <v>43243</v>
      </c>
      <c r="C4595" s="5">
        <f t="shared" si="132"/>
        <v>2018</v>
      </c>
      <c r="D4595" s="5">
        <f t="shared" si="133"/>
        <v>5</v>
      </c>
      <c r="E4595" s="4" t="s">
        <v>38</v>
      </c>
      <c r="F4595" s="9">
        <v>1100</v>
      </c>
    </row>
    <row r="4596" spans="1:6" x14ac:dyDescent="0.25">
      <c r="A4596" t="str">
        <f t="shared" si="134"/>
        <v>East Okoboji Lake</v>
      </c>
      <c r="B4596" s="4">
        <f t="shared" si="135"/>
        <v>43243</v>
      </c>
      <c r="C4596" s="5">
        <f t="shared" si="132"/>
        <v>2018</v>
      </c>
      <c r="D4596" s="5">
        <f t="shared" si="133"/>
        <v>5</v>
      </c>
      <c r="E4596" s="4" t="s">
        <v>4</v>
      </c>
      <c r="F4596" s="9">
        <v>50</v>
      </c>
    </row>
    <row r="4597" spans="1:6" x14ac:dyDescent="0.25">
      <c r="A4597" t="str">
        <f t="shared" si="134"/>
        <v>East Okoboji Lake</v>
      </c>
      <c r="B4597" s="4">
        <f t="shared" si="135"/>
        <v>43243</v>
      </c>
      <c r="C4597" s="5">
        <f t="shared" si="132"/>
        <v>2018</v>
      </c>
      <c r="D4597" s="5">
        <f t="shared" si="133"/>
        <v>5</v>
      </c>
      <c r="E4597" s="4" t="s">
        <v>37</v>
      </c>
      <c r="F4597" s="9">
        <v>2200</v>
      </c>
    </row>
    <row r="4598" spans="1:6" x14ac:dyDescent="0.25">
      <c r="A4598" t="s">
        <v>8</v>
      </c>
      <c r="B4598" s="4">
        <v>43249</v>
      </c>
      <c r="C4598" s="5">
        <f t="shared" si="132"/>
        <v>2018</v>
      </c>
      <c r="D4598" s="5">
        <f t="shared" si="133"/>
        <v>5</v>
      </c>
      <c r="E4598" s="4" t="s">
        <v>38</v>
      </c>
      <c r="F4598" s="9">
        <v>185</v>
      </c>
    </row>
    <row r="4599" spans="1:6" x14ac:dyDescent="0.25">
      <c r="A4599" t="str">
        <f t="shared" si="134"/>
        <v>Five Island Lake</v>
      </c>
      <c r="B4599" s="4">
        <f t="shared" si="135"/>
        <v>43249</v>
      </c>
      <c r="C4599" s="5">
        <f t="shared" si="132"/>
        <v>2018</v>
      </c>
      <c r="D4599" s="5">
        <f t="shared" si="133"/>
        <v>5</v>
      </c>
      <c r="E4599" s="4" t="s">
        <v>4</v>
      </c>
      <c r="F4599" s="9">
        <v>0</v>
      </c>
    </row>
    <row r="4600" spans="1:6" x14ac:dyDescent="0.25">
      <c r="A4600" t="str">
        <f t="shared" si="134"/>
        <v>Five Island Lake</v>
      </c>
      <c r="B4600" s="4">
        <f t="shared" si="135"/>
        <v>43249</v>
      </c>
      <c r="C4600" s="5">
        <f t="shared" si="132"/>
        <v>2018</v>
      </c>
      <c r="D4600" s="5">
        <f t="shared" si="133"/>
        <v>5</v>
      </c>
      <c r="E4600" s="4" t="s">
        <v>37</v>
      </c>
      <c r="F4600" s="9">
        <v>1934</v>
      </c>
    </row>
    <row r="4601" spans="1:6" x14ac:dyDescent="0.25">
      <c r="A4601" t="s">
        <v>8</v>
      </c>
      <c r="B4601" s="4">
        <v>43235</v>
      </c>
      <c r="C4601" s="5">
        <f t="shared" si="132"/>
        <v>2018</v>
      </c>
      <c r="D4601" s="5">
        <f t="shared" si="133"/>
        <v>5</v>
      </c>
      <c r="E4601" s="4" t="s">
        <v>38</v>
      </c>
      <c r="F4601" s="9">
        <v>11355</v>
      </c>
    </row>
    <row r="4602" spans="1:6" x14ac:dyDescent="0.25">
      <c r="A4602" t="str">
        <f t="shared" si="134"/>
        <v>Five Island Lake</v>
      </c>
      <c r="B4602" s="4">
        <f t="shared" si="135"/>
        <v>43235</v>
      </c>
      <c r="C4602" s="5">
        <f t="shared" si="132"/>
        <v>2018</v>
      </c>
      <c r="D4602" s="5">
        <f t="shared" si="133"/>
        <v>5</v>
      </c>
      <c r="E4602" s="4" t="s">
        <v>4</v>
      </c>
      <c r="F4602" s="9">
        <v>0</v>
      </c>
    </row>
    <row r="4603" spans="1:6" x14ac:dyDescent="0.25">
      <c r="A4603" t="str">
        <f t="shared" si="134"/>
        <v>Five Island Lake</v>
      </c>
      <c r="B4603" s="4">
        <f t="shared" si="135"/>
        <v>43235</v>
      </c>
      <c r="C4603" s="5">
        <f t="shared" si="132"/>
        <v>2018</v>
      </c>
      <c r="D4603" s="5">
        <f t="shared" si="133"/>
        <v>5</v>
      </c>
      <c r="E4603" s="4" t="s">
        <v>37</v>
      </c>
      <c r="F4603" s="9">
        <v>9779</v>
      </c>
    </row>
    <row r="4604" spans="1:6" x14ac:dyDescent="0.25">
      <c r="A4604" t="s">
        <v>8</v>
      </c>
      <c r="B4604" s="4">
        <v>43241</v>
      </c>
      <c r="C4604" s="5">
        <f t="shared" si="132"/>
        <v>2018</v>
      </c>
      <c r="D4604" s="5">
        <f t="shared" si="133"/>
        <v>5</v>
      </c>
      <c r="E4604" s="4" t="s">
        <v>38</v>
      </c>
      <c r="F4604" s="9">
        <v>3300</v>
      </c>
    </row>
    <row r="4605" spans="1:6" x14ac:dyDescent="0.25">
      <c r="A4605" t="str">
        <f t="shared" si="134"/>
        <v>Five Island Lake</v>
      </c>
      <c r="B4605" s="4">
        <f t="shared" si="135"/>
        <v>43241</v>
      </c>
      <c r="C4605" s="5">
        <f t="shared" si="132"/>
        <v>2018</v>
      </c>
      <c r="D4605" s="5">
        <f t="shared" si="133"/>
        <v>5</v>
      </c>
      <c r="E4605" s="4" t="s">
        <v>4</v>
      </c>
      <c r="F4605" s="9">
        <v>0</v>
      </c>
    </row>
    <row r="4606" spans="1:6" x14ac:dyDescent="0.25">
      <c r="A4606" t="str">
        <f t="shared" si="134"/>
        <v>Five Island Lake</v>
      </c>
      <c r="B4606" s="4">
        <f t="shared" si="135"/>
        <v>43241</v>
      </c>
      <c r="C4606" s="5">
        <f t="shared" si="132"/>
        <v>2018</v>
      </c>
      <c r="D4606" s="5">
        <f t="shared" si="133"/>
        <v>5</v>
      </c>
      <c r="E4606" s="4" t="s">
        <v>37</v>
      </c>
      <c r="F4606" s="9">
        <v>1100</v>
      </c>
    </row>
    <row r="4607" spans="1:6" x14ac:dyDescent="0.25">
      <c r="A4607" t="s">
        <v>19</v>
      </c>
      <c r="B4607" s="4">
        <v>43222</v>
      </c>
      <c r="C4607" s="5">
        <f t="shared" si="132"/>
        <v>2018</v>
      </c>
      <c r="D4607" s="5">
        <f t="shared" si="133"/>
        <v>5</v>
      </c>
      <c r="E4607" s="4" t="s">
        <v>38</v>
      </c>
      <c r="F4607" s="9">
        <v>12350</v>
      </c>
    </row>
    <row r="4608" spans="1:6" x14ac:dyDescent="0.25">
      <c r="A4608" t="str">
        <f t="shared" si="134"/>
        <v>Spirit Lake</v>
      </c>
      <c r="B4608" s="4">
        <f t="shared" si="135"/>
        <v>43222</v>
      </c>
      <c r="C4608" s="5">
        <f t="shared" si="132"/>
        <v>2018</v>
      </c>
      <c r="D4608" s="5">
        <f t="shared" si="133"/>
        <v>5</v>
      </c>
      <c r="E4608" s="4" t="s">
        <v>4</v>
      </c>
      <c r="F4608" s="9">
        <v>3900</v>
      </c>
    </row>
    <row r="4609" spans="1:6" x14ac:dyDescent="0.25">
      <c r="A4609" t="str">
        <f t="shared" si="134"/>
        <v>Spirit Lake</v>
      </c>
      <c r="B4609" s="4">
        <f t="shared" si="135"/>
        <v>43222</v>
      </c>
      <c r="C4609" s="5">
        <f t="shared" si="132"/>
        <v>2018</v>
      </c>
      <c r="D4609" s="5">
        <f t="shared" si="133"/>
        <v>5</v>
      </c>
      <c r="E4609" s="4" t="s">
        <v>37</v>
      </c>
      <c r="F4609" s="9">
        <v>8800</v>
      </c>
    </row>
    <row r="4610" spans="1:6" x14ac:dyDescent="0.25">
      <c r="A4610" t="s">
        <v>19</v>
      </c>
      <c r="B4610" s="4">
        <v>43228</v>
      </c>
      <c r="C4610" s="5">
        <f t="shared" si="132"/>
        <v>2018</v>
      </c>
      <c r="D4610" s="5">
        <f t="shared" si="133"/>
        <v>5</v>
      </c>
      <c r="E4610" s="4" t="s">
        <v>38</v>
      </c>
      <c r="F4610" s="9">
        <v>6000</v>
      </c>
    </row>
    <row r="4611" spans="1:6" x14ac:dyDescent="0.25">
      <c r="A4611" t="str">
        <f t="shared" si="134"/>
        <v>Spirit Lake</v>
      </c>
      <c r="B4611" s="4">
        <f t="shared" si="135"/>
        <v>43228</v>
      </c>
      <c r="C4611" s="5">
        <f t="shared" si="132"/>
        <v>2018</v>
      </c>
      <c r="D4611" s="5">
        <f t="shared" si="133"/>
        <v>5</v>
      </c>
      <c r="E4611" s="4" t="s">
        <v>4</v>
      </c>
      <c r="F4611" s="9">
        <v>4200</v>
      </c>
    </row>
    <row r="4612" spans="1:6" x14ac:dyDescent="0.25">
      <c r="A4612" t="str">
        <f t="shared" si="134"/>
        <v>Spirit Lake</v>
      </c>
      <c r="B4612" s="4">
        <f t="shared" si="135"/>
        <v>43228</v>
      </c>
      <c r="C4612" s="5">
        <f t="shared" si="132"/>
        <v>2018</v>
      </c>
      <c r="D4612" s="5">
        <f t="shared" si="133"/>
        <v>5</v>
      </c>
      <c r="E4612" s="4" t="s">
        <v>37</v>
      </c>
      <c r="F4612" s="9">
        <v>11000</v>
      </c>
    </row>
    <row r="4613" spans="1:6" x14ac:dyDescent="0.25">
      <c r="A4613" t="s">
        <v>12</v>
      </c>
      <c r="B4613" s="4">
        <v>43255</v>
      </c>
      <c r="C4613" s="5">
        <f t="shared" si="132"/>
        <v>2018</v>
      </c>
      <c r="D4613" s="5">
        <f t="shared" si="133"/>
        <v>6</v>
      </c>
      <c r="E4613" s="4" t="s">
        <v>38</v>
      </c>
      <c r="F4613" s="9">
        <v>893</v>
      </c>
    </row>
    <row r="4614" spans="1:6" x14ac:dyDescent="0.25">
      <c r="A4614" t="str">
        <f t="shared" si="134"/>
        <v>Center Lake</v>
      </c>
      <c r="B4614" s="4">
        <f t="shared" si="135"/>
        <v>43255</v>
      </c>
      <c r="C4614" s="5">
        <f t="shared" si="132"/>
        <v>2018</v>
      </c>
      <c r="D4614" s="5">
        <f t="shared" si="133"/>
        <v>6</v>
      </c>
      <c r="E4614" s="4" t="s">
        <v>4</v>
      </c>
      <c r="F4614" s="9">
        <v>0</v>
      </c>
    </row>
    <row r="4615" spans="1:6" x14ac:dyDescent="0.25">
      <c r="A4615" t="str">
        <f t="shared" si="134"/>
        <v>Center Lake</v>
      </c>
      <c r="B4615" s="4">
        <f t="shared" si="135"/>
        <v>43255</v>
      </c>
      <c r="C4615" s="5">
        <f t="shared" si="132"/>
        <v>2018</v>
      </c>
      <c r="D4615" s="5">
        <f t="shared" si="133"/>
        <v>6</v>
      </c>
      <c r="E4615" s="4" t="s">
        <v>37</v>
      </c>
      <c r="F4615" s="9">
        <v>141</v>
      </c>
    </row>
    <row r="4616" spans="1:6" x14ac:dyDescent="0.25">
      <c r="A4616" t="s">
        <v>12</v>
      </c>
      <c r="B4616" s="4">
        <v>43229</v>
      </c>
      <c r="C4616" s="5">
        <f t="shared" si="132"/>
        <v>2018</v>
      </c>
      <c r="D4616" s="5">
        <f t="shared" si="133"/>
        <v>5</v>
      </c>
      <c r="E4616" s="4" t="s">
        <v>38</v>
      </c>
      <c r="F4616" s="9">
        <v>2200</v>
      </c>
    </row>
    <row r="4617" spans="1:6" x14ac:dyDescent="0.25">
      <c r="A4617" t="str">
        <f t="shared" si="134"/>
        <v>Center Lake</v>
      </c>
      <c r="B4617" s="4">
        <f t="shared" si="135"/>
        <v>43229</v>
      </c>
      <c r="C4617" s="5">
        <f t="shared" si="132"/>
        <v>2018</v>
      </c>
      <c r="D4617" s="5">
        <f t="shared" si="133"/>
        <v>5</v>
      </c>
      <c r="E4617" s="4" t="s">
        <v>4</v>
      </c>
      <c r="F4617" s="9">
        <v>300</v>
      </c>
    </row>
    <row r="4618" spans="1:6" x14ac:dyDescent="0.25">
      <c r="A4618" t="str">
        <f t="shared" si="134"/>
        <v>Center Lake</v>
      </c>
      <c r="B4618" s="4">
        <f t="shared" si="135"/>
        <v>43229</v>
      </c>
      <c r="C4618" s="5">
        <f t="shared" si="132"/>
        <v>2018</v>
      </c>
      <c r="D4618" s="5">
        <f t="shared" si="133"/>
        <v>5</v>
      </c>
      <c r="E4618" s="4" t="s">
        <v>37</v>
      </c>
      <c r="F4618" s="9">
        <v>2043</v>
      </c>
    </row>
    <row r="4619" spans="1:6" x14ac:dyDescent="0.25">
      <c r="A4619" t="s">
        <v>12</v>
      </c>
      <c r="B4619" s="4">
        <v>43107</v>
      </c>
      <c r="C4619" s="5">
        <f t="shared" si="132"/>
        <v>2018</v>
      </c>
      <c r="D4619" s="5">
        <f t="shared" si="133"/>
        <v>1</v>
      </c>
      <c r="E4619" s="4" t="s">
        <v>38</v>
      </c>
      <c r="F4619" s="9">
        <v>7000</v>
      </c>
    </row>
    <row r="4620" spans="1:6" x14ac:dyDescent="0.25">
      <c r="A4620" t="str">
        <f t="shared" si="134"/>
        <v>Center Lake</v>
      </c>
      <c r="B4620" s="4">
        <f t="shared" si="135"/>
        <v>43107</v>
      </c>
      <c r="C4620" s="5">
        <f t="shared" si="132"/>
        <v>2018</v>
      </c>
      <c r="D4620" s="5">
        <f t="shared" si="133"/>
        <v>1</v>
      </c>
      <c r="E4620" s="4" t="s">
        <v>4</v>
      </c>
      <c r="F4620" s="9">
        <v>0</v>
      </c>
    </row>
    <row r="4621" spans="1:6" x14ac:dyDescent="0.25">
      <c r="A4621" t="str">
        <f t="shared" si="134"/>
        <v>Center Lake</v>
      </c>
      <c r="B4621" s="4">
        <f t="shared" si="135"/>
        <v>43107</v>
      </c>
      <c r="C4621" s="5">
        <f t="shared" si="132"/>
        <v>2018</v>
      </c>
      <c r="D4621" s="5">
        <f t="shared" si="133"/>
        <v>1</v>
      </c>
      <c r="E4621" s="4" t="s">
        <v>37</v>
      </c>
      <c r="F4621" s="9">
        <v>1100</v>
      </c>
    </row>
    <row r="4622" spans="1:6" x14ac:dyDescent="0.25">
      <c r="A4622" t="s">
        <v>12</v>
      </c>
      <c r="B4622" s="4">
        <v>43178</v>
      </c>
      <c r="C4622" s="5">
        <f t="shared" si="132"/>
        <v>2018</v>
      </c>
      <c r="D4622" s="5">
        <f t="shared" si="133"/>
        <v>3</v>
      </c>
      <c r="E4622" s="4" t="s">
        <v>38</v>
      </c>
      <c r="F4622" s="9">
        <v>33400</v>
      </c>
    </row>
    <row r="4623" spans="1:6" x14ac:dyDescent="0.25">
      <c r="A4623" t="str">
        <f t="shared" si="134"/>
        <v>Center Lake</v>
      </c>
      <c r="B4623" s="4">
        <f t="shared" si="135"/>
        <v>43178</v>
      </c>
      <c r="C4623" s="5">
        <f t="shared" si="132"/>
        <v>2018</v>
      </c>
      <c r="D4623" s="5">
        <f t="shared" si="133"/>
        <v>3</v>
      </c>
      <c r="E4623" s="4" t="s">
        <v>4</v>
      </c>
      <c r="F4623" s="9">
        <v>0</v>
      </c>
    </row>
    <row r="4624" spans="1:6" x14ac:dyDescent="0.25">
      <c r="A4624" t="str">
        <f t="shared" si="134"/>
        <v>Center Lake</v>
      </c>
      <c r="B4624" s="4">
        <f t="shared" si="135"/>
        <v>43178</v>
      </c>
      <c r="C4624" s="5">
        <f t="shared" si="132"/>
        <v>2018</v>
      </c>
      <c r="D4624" s="5">
        <f t="shared" si="133"/>
        <v>3</v>
      </c>
      <c r="E4624" s="4" t="s">
        <v>37</v>
      </c>
      <c r="F4624" s="9">
        <v>1200</v>
      </c>
    </row>
    <row r="4625" spans="1:6" x14ac:dyDescent="0.25">
      <c r="A4625" t="s">
        <v>16</v>
      </c>
      <c r="B4625" s="4">
        <v>43242</v>
      </c>
      <c r="C4625" s="5">
        <f t="shared" si="132"/>
        <v>2018</v>
      </c>
      <c r="D4625" s="5">
        <f t="shared" si="133"/>
        <v>5</v>
      </c>
      <c r="E4625" s="4" t="s">
        <v>38</v>
      </c>
      <c r="F4625" s="9">
        <v>4300</v>
      </c>
    </row>
    <row r="4626" spans="1:6" x14ac:dyDescent="0.25">
      <c r="A4626" t="str">
        <f t="shared" si="134"/>
        <v>Ingham Lake</v>
      </c>
      <c r="B4626" s="4">
        <f t="shared" si="135"/>
        <v>43242</v>
      </c>
      <c r="C4626" s="5">
        <f t="shared" ref="C4626:C4689" si="136">YEAR(B4626)</f>
        <v>2018</v>
      </c>
      <c r="D4626" s="5">
        <f t="shared" ref="D4626:D4689" si="137">MONTH(B4626)</f>
        <v>5</v>
      </c>
      <c r="E4626" s="4" t="s">
        <v>4</v>
      </c>
      <c r="F4626" s="9">
        <v>0</v>
      </c>
    </row>
    <row r="4627" spans="1:6" x14ac:dyDescent="0.25">
      <c r="A4627" t="str">
        <f t="shared" si="134"/>
        <v>Ingham Lake</v>
      </c>
      <c r="B4627" s="4">
        <f t="shared" si="135"/>
        <v>43242</v>
      </c>
      <c r="C4627" s="5">
        <f t="shared" si="136"/>
        <v>2018</v>
      </c>
      <c r="D4627" s="5">
        <f t="shared" si="137"/>
        <v>5</v>
      </c>
      <c r="E4627" s="4" t="s">
        <v>37</v>
      </c>
      <c r="F4627" s="9">
        <v>11200</v>
      </c>
    </row>
    <row r="4628" spans="1:6" x14ac:dyDescent="0.25">
      <c r="A4628" t="s">
        <v>16</v>
      </c>
      <c r="B4628" s="4">
        <v>43250</v>
      </c>
      <c r="C4628" s="5">
        <f t="shared" si="136"/>
        <v>2018</v>
      </c>
      <c r="D4628" s="5">
        <f t="shared" si="137"/>
        <v>5</v>
      </c>
      <c r="E4628" s="4" t="s">
        <v>38</v>
      </c>
      <c r="F4628" s="9">
        <v>3800</v>
      </c>
    </row>
    <row r="4629" spans="1:6" x14ac:dyDescent="0.25">
      <c r="A4629" t="str">
        <f t="shared" si="134"/>
        <v>Ingham Lake</v>
      </c>
      <c r="B4629" s="4">
        <f t="shared" si="135"/>
        <v>43250</v>
      </c>
      <c r="C4629" s="5">
        <f t="shared" si="136"/>
        <v>2018</v>
      </c>
      <c r="D4629" s="5">
        <f t="shared" si="137"/>
        <v>5</v>
      </c>
      <c r="E4629" s="4" t="s">
        <v>4</v>
      </c>
      <c r="F4629" s="9">
        <v>0</v>
      </c>
    </row>
    <row r="4630" spans="1:6" x14ac:dyDescent="0.25">
      <c r="A4630" t="str">
        <f t="shared" si="134"/>
        <v>Ingham Lake</v>
      </c>
      <c r="B4630" s="4">
        <f t="shared" si="135"/>
        <v>43250</v>
      </c>
      <c r="C4630" s="5">
        <f t="shared" si="136"/>
        <v>2018</v>
      </c>
      <c r="D4630" s="5">
        <f t="shared" si="137"/>
        <v>5</v>
      </c>
      <c r="E4630" s="4" t="s">
        <v>37</v>
      </c>
      <c r="F4630" s="9">
        <v>18200</v>
      </c>
    </row>
    <row r="4631" spans="1:6" x14ac:dyDescent="0.25">
      <c r="A4631" t="s">
        <v>16</v>
      </c>
      <c r="B4631" s="4">
        <v>43254</v>
      </c>
      <c r="C4631" s="5">
        <f t="shared" si="136"/>
        <v>2018</v>
      </c>
      <c r="D4631" s="5">
        <f t="shared" si="137"/>
        <v>6</v>
      </c>
      <c r="E4631" s="4" t="s">
        <v>38</v>
      </c>
      <c r="F4631" s="9">
        <v>7200</v>
      </c>
    </row>
    <row r="4632" spans="1:6" x14ac:dyDescent="0.25">
      <c r="A4632" t="str">
        <f t="shared" si="134"/>
        <v>Ingham Lake</v>
      </c>
      <c r="B4632" s="4">
        <f t="shared" si="135"/>
        <v>43254</v>
      </c>
      <c r="C4632" s="5">
        <f t="shared" si="136"/>
        <v>2018</v>
      </c>
      <c r="D4632" s="5">
        <f t="shared" si="137"/>
        <v>6</v>
      </c>
      <c r="E4632" s="4" t="s">
        <v>4</v>
      </c>
      <c r="F4632" s="9">
        <v>0</v>
      </c>
    </row>
    <row r="4633" spans="1:6" x14ac:dyDescent="0.25">
      <c r="A4633" t="str">
        <f t="shared" si="134"/>
        <v>Ingham Lake</v>
      </c>
      <c r="B4633" s="4">
        <f t="shared" si="135"/>
        <v>43254</v>
      </c>
      <c r="C4633" s="5">
        <f t="shared" si="136"/>
        <v>2018</v>
      </c>
      <c r="D4633" s="5">
        <f t="shared" si="137"/>
        <v>6</v>
      </c>
      <c r="E4633" s="4" t="s">
        <v>37</v>
      </c>
      <c r="F4633" s="9">
        <v>12650</v>
      </c>
    </row>
    <row r="4634" spans="1:6" x14ac:dyDescent="0.25">
      <c r="A4634" t="str">
        <f t="shared" si="134"/>
        <v/>
      </c>
      <c r="B4634" s="4" t="str">
        <f t="shared" si="135"/>
        <v/>
      </c>
      <c r="C4634" s="5" t="e">
        <f t="shared" si="136"/>
        <v>#VALUE!</v>
      </c>
      <c r="D4634" s="5" t="e">
        <f t="shared" si="137"/>
        <v>#VALUE!</v>
      </c>
      <c r="E4634" s="4" t="s">
        <v>38</v>
      </c>
    </row>
    <row r="4635" spans="1:6" x14ac:dyDescent="0.25">
      <c r="A4635" t="str">
        <f t="shared" ref="A4635:A4698" si="138">IF(F4635="","",A4634)</f>
        <v/>
      </c>
      <c r="B4635" s="4" t="str">
        <f t="shared" ref="B4635:B4698" si="139">IF(F4635="","",B4634)</f>
        <v/>
      </c>
      <c r="C4635" s="5" t="e">
        <f t="shared" si="136"/>
        <v>#VALUE!</v>
      </c>
      <c r="D4635" s="5" t="e">
        <f t="shared" si="137"/>
        <v>#VALUE!</v>
      </c>
      <c r="E4635" s="4" t="s">
        <v>4</v>
      </c>
    </row>
    <row r="4636" spans="1:6" x14ac:dyDescent="0.25">
      <c r="A4636" t="str">
        <f t="shared" si="138"/>
        <v/>
      </c>
      <c r="B4636" s="4" t="str">
        <f t="shared" si="139"/>
        <v/>
      </c>
      <c r="C4636" s="5" t="e">
        <f t="shared" si="136"/>
        <v>#VALUE!</v>
      </c>
      <c r="D4636" s="5" t="e">
        <f t="shared" si="137"/>
        <v>#VALUE!</v>
      </c>
      <c r="E4636" s="4" t="s">
        <v>37</v>
      </c>
    </row>
    <row r="4637" spans="1:6" x14ac:dyDescent="0.25">
      <c r="A4637" t="str">
        <f t="shared" si="138"/>
        <v/>
      </c>
      <c r="B4637" s="4" t="str">
        <f t="shared" si="139"/>
        <v/>
      </c>
      <c r="C4637" s="5" t="e">
        <f t="shared" si="136"/>
        <v>#VALUE!</v>
      </c>
      <c r="D4637" s="5" t="e">
        <f t="shared" si="137"/>
        <v>#VALUE!</v>
      </c>
      <c r="E4637" s="4" t="s">
        <v>38</v>
      </c>
    </row>
    <row r="4638" spans="1:6" x14ac:dyDescent="0.25">
      <c r="A4638" t="str">
        <f t="shared" si="138"/>
        <v/>
      </c>
      <c r="B4638" s="4" t="str">
        <f t="shared" si="139"/>
        <v/>
      </c>
      <c r="C4638" s="5" t="e">
        <f t="shared" si="136"/>
        <v>#VALUE!</v>
      </c>
      <c r="D4638" s="5" t="e">
        <f t="shared" si="137"/>
        <v>#VALUE!</v>
      </c>
      <c r="E4638" s="4" t="s">
        <v>4</v>
      </c>
    </row>
    <row r="4639" spans="1:6" x14ac:dyDescent="0.25">
      <c r="A4639" t="str">
        <f t="shared" si="138"/>
        <v/>
      </c>
      <c r="B4639" s="4" t="str">
        <f t="shared" si="139"/>
        <v/>
      </c>
      <c r="C4639" s="5" t="e">
        <f t="shared" si="136"/>
        <v>#VALUE!</v>
      </c>
      <c r="D4639" s="5" t="e">
        <f t="shared" si="137"/>
        <v>#VALUE!</v>
      </c>
      <c r="E4639" s="4" t="s">
        <v>37</v>
      </c>
    </row>
    <row r="4640" spans="1:6" x14ac:dyDescent="0.25">
      <c r="A4640" t="str">
        <f t="shared" si="138"/>
        <v/>
      </c>
      <c r="B4640" s="4" t="str">
        <f t="shared" si="139"/>
        <v/>
      </c>
      <c r="C4640" s="5" t="e">
        <f t="shared" si="136"/>
        <v>#VALUE!</v>
      </c>
      <c r="D4640" s="5" t="e">
        <f t="shared" si="137"/>
        <v>#VALUE!</v>
      </c>
      <c r="E4640" s="4" t="s">
        <v>38</v>
      </c>
    </row>
    <row r="4641" spans="1:5" x14ac:dyDescent="0.25">
      <c r="A4641" t="str">
        <f t="shared" si="138"/>
        <v/>
      </c>
      <c r="B4641" s="4" t="str">
        <f t="shared" si="139"/>
        <v/>
      </c>
      <c r="C4641" s="5" t="e">
        <f t="shared" si="136"/>
        <v>#VALUE!</v>
      </c>
      <c r="D4641" s="5" t="e">
        <f t="shared" si="137"/>
        <v>#VALUE!</v>
      </c>
      <c r="E4641" s="4" t="s">
        <v>4</v>
      </c>
    </row>
    <row r="4642" spans="1:5" x14ac:dyDescent="0.25">
      <c r="A4642" t="str">
        <f t="shared" si="138"/>
        <v/>
      </c>
      <c r="B4642" s="4" t="str">
        <f t="shared" si="139"/>
        <v/>
      </c>
      <c r="C4642" s="5" t="e">
        <f t="shared" si="136"/>
        <v>#VALUE!</v>
      </c>
      <c r="D4642" s="5" t="e">
        <f t="shared" si="137"/>
        <v>#VALUE!</v>
      </c>
      <c r="E4642" s="4" t="s">
        <v>37</v>
      </c>
    </row>
    <row r="4643" spans="1:5" x14ac:dyDescent="0.25">
      <c r="A4643" t="str">
        <f t="shared" si="138"/>
        <v/>
      </c>
      <c r="B4643" s="4" t="str">
        <f t="shared" si="139"/>
        <v/>
      </c>
      <c r="C4643" s="5" t="e">
        <f t="shared" si="136"/>
        <v>#VALUE!</v>
      </c>
      <c r="D4643" s="5" t="e">
        <f t="shared" si="137"/>
        <v>#VALUE!</v>
      </c>
      <c r="E4643" s="4" t="s">
        <v>38</v>
      </c>
    </row>
    <row r="4644" spans="1:5" x14ac:dyDescent="0.25">
      <c r="A4644" t="str">
        <f t="shared" si="138"/>
        <v/>
      </c>
      <c r="B4644" s="4" t="str">
        <f t="shared" si="139"/>
        <v/>
      </c>
      <c r="C4644" s="5" t="e">
        <f t="shared" si="136"/>
        <v>#VALUE!</v>
      </c>
      <c r="D4644" s="5" t="e">
        <f t="shared" si="137"/>
        <v>#VALUE!</v>
      </c>
      <c r="E4644" s="4" t="s">
        <v>4</v>
      </c>
    </row>
    <row r="4645" spans="1:5" x14ac:dyDescent="0.25">
      <c r="A4645" t="str">
        <f t="shared" si="138"/>
        <v/>
      </c>
      <c r="B4645" s="4" t="str">
        <f t="shared" si="139"/>
        <v/>
      </c>
      <c r="C4645" s="5" t="e">
        <f t="shared" si="136"/>
        <v>#VALUE!</v>
      </c>
      <c r="D4645" s="5" t="e">
        <f t="shared" si="137"/>
        <v>#VALUE!</v>
      </c>
      <c r="E4645" s="4" t="s">
        <v>37</v>
      </c>
    </row>
    <row r="4646" spans="1:5" x14ac:dyDescent="0.25">
      <c r="A4646" t="str">
        <f t="shared" si="138"/>
        <v/>
      </c>
      <c r="B4646" s="4" t="str">
        <f t="shared" si="139"/>
        <v/>
      </c>
      <c r="C4646" s="5" t="e">
        <f t="shared" si="136"/>
        <v>#VALUE!</v>
      </c>
      <c r="D4646" s="5" t="e">
        <f t="shared" si="137"/>
        <v>#VALUE!</v>
      </c>
      <c r="E4646" s="4" t="s">
        <v>38</v>
      </c>
    </row>
    <row r="4647" spans="1:5" x14ac:dyDescent="0.25">
      <c r="A4647" t="str">
        <f t="shared" si="138"/>
        <v/>
      </c>
      <c r="B4647" s="4" t="str">
        <f t="shared" si="139"/>
        <v/>
      </c>
      <c r="C4647" s="5" t="e">
        <f t="shared" si="136"/>
        <v>#VALUE!</v>
      </c>
      <c r="D4647" s="5" t="e">
        <f t="shared" si="137"/>
        <v>#VALUE!</v>
      </c>
      <c r="E4647" s="4" t="s">
        <v>4</v>
      </c>
    </row>
    <row r="4648" spans="1:5" x14ac:dyDescent="0.25">
      <c r="A4648" t="str">
        <f t="shared" si="138"/>
        <v/>
      </c>
      <c r="B4648" s="4" t="str">
        <f t="shared" si="139"/>
        <v/>
      </c>
      <c r="C4648" s="5" t="e">
        <f t="shared" si="136"/>
        <v>#VALUE!</v>
      </c>
      <c r="D4648" s="5" t="e">
        <f t="shared" si="137"/>
        <v>#VALUE!</v>
      </c>
      <c r="E4648" s="4" t="s">
        <v>37</v>
      </c>
    </row>
    <row r="4649" spans="1:5" x14ac:dyDescent="0.25">
      <c r="A4649" t="str">
        <f t="shared" si="138"/>
        <v/>
      </c>
      <c r="B4649" s="4" t="str">
        <f t="shared" si="139"/>
        <v/>
      </c>
      <c r="C4649" s="5" t="e">
        <f t="shared" si="136"/>
        <v>#VALUE!</v>
      </c>
      <c r="D4649" s="5" t="e">
        <f t="shared" si="137"/>
        <v>#VALUE!</v>
      </c>
      <c r="E4649" s="4" t="s">
        <v>38</v>
      </c>
    </row>
    <row r="4650" spans="1:5" x14ac:dyDescent="0.25">
      <c r="A4650" t="str">
        <f t="shared" si="138"/>
        <v/>
      </c>
      <c r="B4650" s="4" t="str">
        <f t="shared" si="139"/>
        <v/>
      </c>
      <c r="C4650" s="5" t="e">
        <f t="shared" si="136"/>
        <v>#VALUE!</v>
      </c>
      <c r="D4650" s="5" t="e">
        <f t="shared" si="137"/>
        <v>#VALUE!</v>
      </c>
      <c r="E4650" s="4" t="s">
        <v>4</v>
      </c>
    </row>
    <row r="4651" spans="1:5" x14ac:dyDescent="0.25">
      <c r="A4651" t="str">
        <f t="shared" si="138"/>
        <v/>
      </c>
      <c r="B4651" s="4" t="str">
        <f t="shared" si="139"/>
        <v/>
      </c>
      <c r="C4651" s="5" t="e">
        <f t="shared" si="136"/>
        <v>#VALUE!</v>
      </c>
      <c r="D4651" s="5" t="e">
        <f t="shared" si="137"/>
        <v>#VALUE!</v>
      </c>
      <c r="E4651" s="4" t="s">
        <v>37</v>
      </c>
    </row>
    <row r="4652" spans="1:5" x14ac:dyDescent="0.25">
      <c r="A4652" t="str">
        <f t="shared" si="138"/>
        <v/>
      </c>
      <c r="B4652" s="4" t="str">
        <f t="shared" si="139"/>
        <v/>
      </c>
      <c r="C4652" s="5" t="e">
        <f t="shared" si="136"/>
        <v>#VALUE!</v>
      </c>
      <c r="D4652" s="5" t="e">
        <f t="shared" si="137"/>
        <v>#VALUE!</v>
      </c>
      <c r="E4652" s="4" t="s">
        <v>38</v>
      </c>
    </row>
    <row r="4653" spans="1:5" x14ac:dyDescent="0.25">
      <c r="A4653" t="str">
        <f t="shared" si="138"/>
        <v/>
      </c>
      <c r="B4653" s="4" t="str">
        <f t="shared" si="139"/>
        <v/>
      </c>
      <c r="C4653" s="5" t="e">
        <f t="shared" si="136"/>
        <v>#VALUE!</v>
      </c>
      <c r="D4653" s="5" t="e">
        <f t="shared" si="137"/>
        <v>#VALUE!</v>
      </c>
      <c r="E4653" s="4" t="s">
        <v>4</v>
      </c>
    </row>
    <row r="4654" spans="1:5" x14ac:dyDescent="0.25">
      <c r="A4654" t="str">
        <f t="shared" si="138"/>
        <v/>
      </c>
      <c r="B4654" s="4" t="str">
        <f t="shared" si="139"/>
        <v/>
      </c>
      <c r="C4654" s="5" t="e">
        <f t="shared" si="136"/>
        <v>#VALUE!</v>
      </c>
      <c r="D4654" s="5" t="e">
        <f t="shared" si="137"/>
        <v>#VALUE!</v>
      </c>
      <c r="E4654" s="4" t="s">
        <v>37</v>
      </c>
    </row>
    <row r="4655" spans="1:5" x14ac:dyDescent="0.25">
      <c r="A4655" t="str">
        <f t="shared" si="138"/>
        <v/>
      </c>
      <c r="B4655" s="4" t="str">
        <f t="shared" si="139"/>
        <v/>
      </c>
      <c r="C4655" s="5" t="e">
        <f t="shared" si="136"/>
        <v>#VALUE!</v>
      </c>
      <c r="D4655" s="5" t="e">
        <f t="shared" si="137"/>
        <v>#VALUE!</v>
      </c>
      <c r="E4655" s="4" t="s">
        <v>38</v>
      </c>
    </row>
    <row r="4656" spans="1:5" x14ac:dyDescent="0.25">
      <c r="A4656" t="str">
        <f t="shared" si="138"/>
        <v/>
      </c>
      <c r="B4656" s="4" t="str">
        <f t="shared" si="139"/>
        <v/>
      </c>
      <c r="C4656" s="5" t="e">
        <f t="shared" si="136"/>
        <v>#VALUE!</v>
      </c>
      <c r="D4656" s="5" t="e">
        <f t="shared" si="137"/>
        <v>#VALUE!</v>
      </c>
      <c r="E4656" s="4" t="s">
        <v>4</v>
      </c>
    </row>
    <row r="4657" spans="1:5" x14ac:dyDescent="0.25">
      <c r="A4657" t="str">
        <f t="shared" si="138"/>
        <v/>
      </c>
      <c r="B4657" s="4" t="str">
        <f t="shared" si="139"/>
        <v/>
      </c>
      <c r="C4657" s="5" t="e">
        <f t="shared" si="136"/>
        <v>#VALUE!</v>
      </c>
      <c r="D4657" s="5" t="e">
        <f t="shared" si="137"/>
        <v>#VALUE!</v>
      </c>
      <c r="E4657" s="4" t="s">
        <v>37</v>
      </c>
    </row>
    <row r="4658" spans="1:5" x14ac:dyDescent="0.25">
      <c r="A4658" t="str">
        <f t="shared" si="138"/>
        <v/>
      </c>
      <c r="B4658" s="4" t="str">
        <f t="shared" si="139"/>
        <v/>
      </c>
      <c r="C4658" s="5" t="e">
        <f t="shared" si="136"/>
        <v>#VALUE!</v>
      </c>
      <c r="D4658" s="5" t="e">
        <f t="shared" si="137"/>
        <v>#VALUE!</v>
      </c>
      <c r="E4658" s="4" t="s">
        <v>38</v>
      </c>
    </row>
    <row r="4659" spans="1:5" x14ac:dyDescent="0.25">
      <c r="A4659" t="str">
        <f t="shared" si="138"/>
        <v/>
      </c>
      <c r="B4659" s="4" t="str">
        <f t="shared" si="139"/>
        <v/>
      </c>
      <c r="C4659" s="5" t="e">
        <f t="shared" si="136"/>
        <v>#VALUE!</v>
      </c>
      <c r="D4659" s="5" t="e">
        <f t="shared" si="137"/>
        <v>#VALUE!</v>
      </c>
      <c r="E4659" s="4" t="s">
        <v>4</v>
      </c>
    </row>
    <row r="4660" spans="1:5" x14ac:dyDescent="0.25">
      <c r="A4660" t="str">
        <f t="shared" si="138"/>
        <v/>
      </c>
      <c r="B4660" s="4" t="str">
        <f t="shared" si="139"/>
        <v/>
      </c>
      <c r="C4660" s="5" t="e">
        <f t="shared" si="136"/>
        <v>#VALUE!</v>
      </c>
      <c r="D4660" s="5" t="e">
        <f t="shared" si="137"/>
        <v>#VALUE!</v>
      </c>
      <c r="E4660" s="4" t="s">
        <v>37</v>
      </c>
    </row>
    <row r="4661" spans="1:5" x14ac:dyDescent="0.25">
      <c r="A4661" t="str">
        <f t="shared" si="138"/>
        <v/>
      </c>
      <c r="B4661" s="4" t="str">
        <f t="shared" si="139"/>
        <v/>
      </c>
      <c r="C4661" s="5" t="e">
        <f t="shared" si="136"/>
        <v>#VALUE!</v>
      </c>
      <c r="D4661" s="5" t="e">
        <f t="shared" si="137"/>
        <v>#VALUE!</v>
      </c>
      <c r="E4661" s="4" t="s">
        <v>38</v>
      </c>
    </row>
    <row r="4662" spans="1:5" x14ac:dyDescent="0.25">
      <c r="A4662" t="str">
        <f t="shared" si="138"/>
        <v/>
      </c>
      <c r="B4662" s="4" t="str">
        <f t="shared" si="139"/>
        <v/>
      </c>
      <c r="C4662" s="5" t="e">
        <f t="shared" si="136"/>
        <v>#VALUE!</v>
      </c>
      <c r="D4662" s="5" t="e">
        <f t="shared" si="137"/>
        <v>#VALUE!</v>
      </c>
      <c r="E4662" s="4" t="s">
        <v>4</v>
      </c>
    </row>
    <row r="4663" spans="1:5" x14ac:dyDescent="0.25">
      <c r="A4663" t="str">
        <f t="shared" si="138"/>
        <v/>
      </c>
      <c r="B4663" s="4" t="str">
        <f t="shared" si="139"/>
        <v/>
      </c>
      <c r="C4663" s="5" t="e">
        <f t="shared" si="136"/>
        <v>#VALUE!</v>
      </c>
      <c r="D4663" s="5" t="e">
        <f t="shared" si="137"/>
        <v>#VALUE!</v>
      </c>
      <c r="E4663" s="4" t="s">
        <v>37</v>
      </c>
    </row>
    <row r="4664" spans="1:5" x14ac:dyDescent="0.25">
      <c r="A4664" t="str">
        <f t="shared" si="138"/>
        <v/>
      </c>
      <c r="B4664" s="4" t="str">
        <f t="shared" si="139"/>
        <v/>
      </c>
      <c r="C4664" s="5" t="e">
        <f t="shared" si="136"/>
        <v>#VALUE!</v>
      </c>
      <c r="D4664" s="5" t="e">
        <f t="shared" si="137"/>
        <v>#VALUE!</v>
      </c>
      <c r="E4664" s="4" t="s">
        <v>38</v>
      </c>
    </row>
    <row r="4665" spans="1:5" x14ac:dyDescent="0.25">
      <c r="A4665" t="str">
        <f t="shared" si="138"/>
        <v/>
      </c>
      <c r="B4665" s="4" t="str">
        <f t="shared" si="139"/>
        <v/>
      </c>
      <c r="C4665" s="5" t="e">
        <f t="shared" si="136"/>
        <v>#VALUE!</v>
      </c>
      <c r="D4665" s="5" t="e">
        <f t="shared" si="137"/>
        <v>#VALUE!</v>
      </c>
      <c r="E4665" s="4" t="s">
        <v>4</v>
      </c>
    </row>
    <row r="4666" spans="1:5" x14ac:dyDescent="0.25">
      <c r="A4666" t="str">
        <f t="shared" si="138"/>
        <v/>
      </c>
      <c r="B4666" s="4" t="str">
        <f t="shared" si="139"/>
        <v/>
      </c>
      <c r="C4666" s="5" t="e">
        <f t="shared" si="136"/>
        <v>#VALUE!</v>
      </c>
      <c r="D4666" s="5" t="e">
        <f t="shared" si="137"/>
        <v>#VALUE!</v>
      </c>
      <c r="E4666" s="4" t="s">
        <v>37</v>
      </c>
    </row>
    <row r="4667" spans="1:5" x14ac:dyDescent="0.25">
      <c r="A4667" t="str">
        <f t="shared" si="138"/>
        <v/>
      </c>
      <c r="B4667" s="4" t="str">
        <f t="shared" si="139"/>
        <v/>
      </c>
      <c r="C4667" s="5" t="e">
        <f t="shared" si="136"/>
        <v>#VALUE!</v>
      </c>
      <c r="D4667" s="5" t="e">
        <f t="shared" si="137"/>
        <v>#VALUE!</v>
      </c>
      <c r="E4667" s="4" t="s">
        <v>38</v>
      </c>
    </row>
    <row r="4668" spans="1:5" x14ac:dyDescent="0.25">
      <c r="A4668" t="str">
        <f t="shared" si="138"/>
        <v/>
      </c>
      <c r="B4668" s="4" t="str">
        <f t="shared" si="139"/>
        <v/>
      </c>
      <c r="C4668" s="5" t="e">
        <f t="shared" si="136"/>
        <v>#VALUE!</v>
      </c>
      <c r="D4668" s="5" t="e">
        <f t="shared" si="137"/>
        <v>#VALUE!</v>
      </c>
      <c r="E4668" s="4" t="s">
        <v>4</v>
      </c>
    </row>
    <row r="4669" spans="1:5" x14ac:dyDescent="0.25">
      <c r="A4669" t="str">
        <f t="shared" si="138"/>
        <v/>
      </c>
      <c r="B4669" s="4" t="str">
        <f t="shared" si="139"/>
        <v/>
      </c>
      <c r="C4669" s="5" t="e">
        <f t="shared" si="136"/>
        <v>#VALUE!</v>
      </c>
      <c r="D4669" s="5" t="e">
        <f t="shared" si="137"/>
        <v>#VALUE!</v>
      </c>
      <c r="E4669" s="4" t="s">
        <v>37</v>
      </c>
    </row>
    <row r="4670" spans="1:5" x14ac:dyDescent="0.25">
      <c r="A4670" t="str">
        <f t="shared" si="138"/>
        <v/>
      </c>
      <c r="B4670" s="4" t="str">
        <f t="shared" si="139"/>
        <v/>
      </c>
      <c r="C4670" s="5" t="e">
        <f t="shared" si="136"/>
        <v>#VALUE!</v>
      </c>
      <c r="D4670" s="5" t="e">
        <f t="shared" si="137"/>
        <v>#VALUE!</v>
      </c>
      <c r="E4670" s="4" t="s">
        <v>38</v>
      </c>
    </row>
    <row r="4671" spans="1:5" x14ac:dyDescent="0.25">
      <c r="A4671" t="str">
        <f t="shared" si="138"/>
        <v/>
      </c>
      <c r="B4671" s="4" t="str">
        <f t="shared" si="139"/>
        <v/>
      </c>
      <c r="C4671" s="5" t="e">
        <f t="shared" si="136"/>
        <v>#VALUE!</v>
      </c>
      <c r="D4671" s="5" t="e">
        <f t="shared" si="137"/>
        <v>#VALUE!</v>
      </c>
      <c r="E4671" s="4" t="s">
        <v>4</v>
      </c>
    </row>
    <row r="4672" spans="1:5" x14ac:dyDescent="0.25">
      <c r="A4672" t="str">
        <f t="shared" si="138"/>
        <v/>
      </c>
      <c r="B4672" s="4" t="str">
        <f t="shared" si="139"/>
        <v/>
      </c>
      <c r="C4672" s="5" t="e">
        <f t="shared" si="136"/>
        <v>#VALUE!</v>
      </c>
      <c r="D4672" s="5" t="e">
        <f t="shared" si="137"/>
        <v>#VALUE!</v>
      </c>
      <c r="E4672" s="4" t="s">
        <v>37</v>
      </c>
    </row>
    <row r="4673" spans="1:5" x14ac:dyDescent="0.25">
      <c r="A4673" t="str">
        <f t="shared" si="138"/>
        <v/>
      </c>
      <c r="B4673" s="4" t="str">
        <f t="shared" si="139"/>
        <v/>
      </c>
      <c r="C4673" s="5" t="e">
        <f t="shared" si="136"/>
        <v>#VALUE!</v>
      </c>
      <c r="D4673" s="5" t="e">
        <f t="shared" si="137"/>
        <v>#VALUE!</v>
      </c>
      <c r="E4673" s="4" t="s">
        <v>38</v>
      </c>
    </row>
    <row r="4674" spans="1:5" x14ac:dyDescent="0.25">
      <c r="A4674" t="str">
        <f t="shared" si="138"/>
        <v/>
      </c>
      <c r="B4674" s="4" t="str">
        <f t="shared" si="139"/>
        <v/>
      </c>
      <c r="C4674" s="5" t="e">
        <f t="shared" si="136"/>
        <v>#VALUE!</v>
      </c>
      <c r="D4674" s="5" t="e">
        <f t="shared" si="137"/>
        <v>#VALUE!</v>
      </c>
      <c r="E4674" s="4" t="s">
        <v>4</v>
      </c>
    </row>
    <row r="4675" spans="1:5" x14ac:dyDescent="0.25">
      <c r="A4675" t="str">
        <f t="shared" si="138"/>
        <v/>
      </c>
      <c r="B4675" s="4" t="str">
        <f t="shared" si="139"/>
        <v/>
      </c>
      <c r="C4675" s="5" t="e">
        <f t="shared" si="136"/>
        <v>#VALUE!</v>
      </c>
      <c r="D4675" s="5" t="e">
        <f t="shared" si="137"/>
        <v>#VALUE!</v>
      </c>
      <c r="E4675" s="4" t="s">
        <v>37</v>
      </c>
    </row>
    <row r="4676" spans="1:5" x14ac:dyDescent="0.25">
      <c r="A4676" t="str">
        <f t="shared" si="138"/>
        <v/>
      </c>
      <c r="B4676" s="4" t="str">
        <f t="shared" si="139"/>
        <v/>
      </c>
      <c r="C4676" s="5" t="e">
        <f t="shared" si="136"/>
        <v>#VALUE!</v>
      </c>
      <c r="D4676" s="5" t="e">
        <f t="shared" si="137"/>
        <v>#VALUE!</v>
      </c>
      <c r="E4676" s="4" t="s">
        <v>38</v>
      </c>
    </row>
    <row r="4677" spans="1:5" x14ac:dyDescent="0.25">
      <c r="A4677" t="str">
        <f t="shared" si="138"/>
        <v/>
      </c>
      <c r="B4677" s="4" t="str">
        <f t="shared" si="139"/>
        <v/>
      </c>
      <c r="C4677" s="5" t="e">
        <f t="shared" si="136"/>
        <v>#VALUE!</v>
      </c>
      <c r="D4677" s="5" t="e">
        <f t="shared" si="137"/>
        <v>#VALUE!</v>
      </c>
      <c r="E4677" s="4" t="s">
        <v>4</v>
      </c>
    </row>
    <row r="4678" spans="1:5" x14ac:dyDescent="0.25">
      <c r="A4678" t="str">
        <f t="shared" si="138"/>
        <v/>
      </c>
      <c r="B4678" s="4" t="str">
        <f t="shared" si="139"/>
        <v/>
      </c>
      <c r="C4678" s="5" t="e">
        <f t="shared" si="136"/>
        <v>#VALUE!</v>
      </c>
      <c r="D4678" s="5" t="e">
        <f t="shared" si="137"/>
        <v>#VALUE!</v>
      </c>
      <c r="E4678" s="4" t="s">
        <v>37</v>
      </c>
    </row>
    <row r="4679" spans="1:5" x14ac:dyDescent="0.25">
      <c r="A4679" t="str">
        <f t="shared" si="138"/>
        <v/>
      </c>
      <c r="B4679" s="4" t="str">
        <f t="shared" si="139"/>
        <v/>
      </c>
      <c r="C4679" s="5" t="e">
        <f t="shared" si="136"/>
        <v>#VALUE!</v>
      </c>
      <c r="D4679" s="5" t="e">
        <f t="shared" si="137"/>
        <v>#VALUE!</v>
      </c>
      <c r="E4679" s="4" t="s">
        <v>38</v>
      </c>
    </row>
    <row r="4680" spans="1:5" x14ac:dyDescent="0.25">
      <c r="A4680" t="str">
        <f t="shared" si="138"/>
        <v/>
      </c>
      <c r="B4680" s="4" t="str">
        <f t="shared" si="139"/>
        <v/>
      </c>
      <c r="C4680" s="5" t="e">
        <f t="shared" si="136"/>
        <v>#VALUE!</v>
      </c>
      <c r="D4680" s="5" t="e">
        <f t="shared" si="137"/>
        <v>#VALUE!</v>
      </c>
      <c r="E4680" s="4" t="s">
        <v>4</v>
      </c>
    </row>
    <row r="4681" spans="1:5" x14ac:dyDescent="0.25">
      <c r="A4681" t="str">
        <f t="shared" si="138"/>
        <v/>
      </c>
      <c r="B4681" s="4" t="str">
        <f t="shared" si="139"/>
        <v/>
      </c>
      <c r="C4681" s="5" t="e">
        <f t="shared" si="136"/>
        <v>#VALUE!</v>
      </c>
      <c r="D4681" s="5" t="e">
        <f t="shared" si="137"/>
        <v>#VALUE!</v>
      </c>
      <c r="E4681" s="4" t="s">
        <v>37</v>
      </c>
    </row>
    <row r="4682" spans="1:5" x14ac:dyDescent="0.25">
      <c r="A4682" t="str">
        <f t="shared" si="138"/>
        <v/>
      </c>
      <c r="B4682" s="4" t="str">
        <f t="shared" si="139"/>
        <v/>
      </c>
      <c r="C4682" s="5" t="e">
        <f t="shared" si="136"/>
        <v>#VALUE!</v>
      </c>
      <c r="D4682" s="5" t="e">
        <f t="shared" si="137"/>
        <v>#VALUE!</v>
      </c>
      <c r="E4682" s="4" t="s">
        <v>38</v>
      </c>
    </row>
    <row r="4683" spans="1:5" x14ac:dyDescent="0.25">
      <c r="A4683" t="str">
        <f t="shared" si="138"/>
        <v/>
      </c>
      <c r="B4683" s="4" t="str">
        <f t="shared" si="139"/>
        <v/>
      </c>
      <c r="C4683" s="5" t="e">
        <f t="shared" si="136"/>
        <v>#VALUE!</v>
      </c>
      <c r="D4683" s="5" t="e">
        <f t="shared" si="137"/>
        <v>#VALUE!</v>
      </c>
      <c r="E4683" s="4" t="s">
        <v>4</v>
      </c>
    </row>
    <row r="4684" spans="1:5" x14ac:dyDescent="0.25">
      <c r="A4684" t="str">
        <f t="shared" si="138"/>
        <v/>
      </c>
      <c r="B4684" s="4" t="str">
        <f t="shared" si="139"/>
        <v/>
      </c>
      <c r="C4684" s="5" t="e">
        <f t="shared" si="136"/>
        <v>#VALUE!</v>
      </c>
      <c r="D4684" s="5" t="e">
        <f t="shared" si="137"/>
        <v>#VALUE!</v>
      </c>
      <c r="E4684" s="4" t="s">
        <v>37</v>
      </c>
    </row>
    <row r="4685" spans="1:5" x14ac:dyDescent="0.25">
      <c r="A4685" t="str">
        <f t="shared" si="138"/>
        <v/>
      </c>
      <c r="B4685" s="4" t="str">
        <f t="shared" si="139"/>
        <v/>
      </c>
      <c r="C4685" s="5" t="e">
        <f t="shared" si="136"/>
        <v>#VALUE!</v>
      </c>
      <c r="D4685" s="5" t="e">
        <f t="shared" si="137"/>
        <v>#VALUE!</v>
      </c>
      <c r="E4685" s="4" t="s">
        <v>38</v>
      </c>
    </row>
    <row r="4686" spans="1:5" x14ac:dyDescent="0.25">
      <c r="A4686" t="str">
        <f t="shared" si="138"/>
        <v/>
      </c>
      <c r="B4686" s="4" t="str">
        <f t="shared" si="139"/>
        <v/>
      </c>
      <c r="C4686" s="5" t="e">
        <f t="shared" si="136"/>
        <v>#VALUE!</v>
      </c>
      <c r="D4686" s="5" t="e">
        <f t="shared" si="137"/>
        <v>#VALUE!</v>
      </c>
      <c r="E4686" s="4" t="s">
        <v>4</v>
      </c>
    </row>
    <row r="4687" spans="1:5" x14ac:dyDescent="0.25">
      <c r="A4687" t="str">
        <f t="shared" si="138"/>
        <v/>
      </c>
      <c r="B4687" s="4" t="str">
        <f t="shared" si="139"/>
        <v/>
      </c>
      <c r="C4687" s="5" t="e">
        <f t="shared" si="136"/>
        <v>#VALUE!</v>
      </c>
      <c r="D4687" s="5" t="e">
        <f t="shared" si="137"/>
        <v>#VALUE!</v>
      </c>
      <c r="E4687" s="4" t="s">
        <v>37</v>
      </c>
    </row>
    <row r="4688" spans="1:5" x14ac:dyDescent="0.25">
      <c r="A4688" t="str">
        <f t="shared" si="138"/>
        <v/>
      </c>
      <c r="B4688" s="4" t="str">
        <f t="shared" si="139"/>
        <v/>
      </c>
      <c r="C4688" s="5" t="e">
        <f t="shared" si="136"/>
        <v>#VALUE!</v>
      </c>
      <c r="D4688" s="5" t="e">
        <f t="shared" si="137"/>
        <v>#VALUE!</v>
      </c>
      <c r="E4688" s="4" t="s">
        <v>38</v>
      </c>
    </row>
    <row r="4689" spans="1:5" x14ac:dyDescent="0.25">
      <c r="A4689" t="str">
        <f t="shared" si="138"/>
        <v/>
      </c>
      <c r="B4689" s="4" t="str">
        <f t="shared" si="139"/>
        <v/>
      </c>
      <c r="C4689" s="5" t="e">
        <f t="shared" si="136"/>
        <v>#VALUE!</v>
      </c>
      <c r="D4689" s="5" t="e">
        <f t="shared" si="137"/>
        <v>#VALUE!</v>
      </c>
      <c r="E4689" s="4" t="s">
        <v>4</v>
      </c>
    </row>
    <row r="4690" spans="1:5" x14ac:dyDescent="0.25">
      <c r="A4690" t="str">
        <f t="shared" si="138"/>
        <v/>
      </c>
      <c r="B4690" s="4" t="str">
        <f t="shared" si="139"/>
        <v/>
      </c>
      <c r="C4690" s="5" t="e">
        <f t="shared" ref="C4690:C4753" si="140">YEAR(B4690)</f>
        <v>#VALUE!</v>
      </c>
      <c r="D4690" s="5" t="e">
        <f t="shared" ref="D4690:D4753" si="141">MONTH(B4690)</f>
        <v>#VALUE!</v>
      </c>
      <c r="E4690" s="4" t="s">
        <v>37</v>
      </c>
    </row>
    <row r="4691" spans="1:5" x14ac:dyDescent="0.25">
      <c r="A4691" t="str">
        <f t="shared" si="138"/>
        <v/>
      </c>
      <c r="B4691" s="4" t="str">
        <f t="shared" si="139"/>
        <v/>
      </c>
      <c r="C4691" s="5" t="e">
        <f t="shared" si="140"/>
        <v>#VALUE!</v>
      </c>
      <c r="D4691" s="5" t="e">
        <f t="shared" si="141"/>
        <v>#VALUE!</v>
      </c>
      <c r="E4691" s="4" t="s">
        <v>38</v>
      </c>
    </row>
    <row r="4692" spans="1:5" x14ac:dyDescent="0.25">
      <c r="A4692" t="str">
        <f t="shared" si="138"/>
        <v/>
      </c>
      <c r="B4692" s="4" t="str">
        <f t="shared" si="139"/>
        <v/>
      </c>
      <c r="C4692" s="5" t="e">
        <f t="shared" si="140"/>
        <v>#VALUE!</v>
      </c>
      <c r="D4692" s="5" t="e">
        <f t="shared" si="141"/>
        <v>#VALUE!</v>
      </c>
      <c r="E4692" s="4" t="s">
        <v>4</v>
      </c>
    </row>
    <row r="4693" spans="1:5" x14ac:dyDescent="0.25">
      <c r="A4693" t="str">
        <f t="shared" si="138"/>
        <v/>
      </c>
      <c r="B4693" s="4" t="str">
        <f t="shared" si="139"/>
        <v/>
      </c>
      <c r="C4693" s="5" t="e">
        <f t="shared" si="140"/>
        <v>#VALUE!</v>
      </c>
      <c r="D4693" s="5" t="e">
        <f t="shared" si="141"/>
        <v>#VALUE!</v>
      </c>
      <c r="E4693" s="4" t="s">
        <v>37</v>
      </c>
    </row>
    <row r="4694" spans="1:5" x14ac:dyDescent="0.25">
      <c r="A4694" t="str">
        <f t="shared" si="138"/>
        <v/>
      </c>
      <c r="B4694" s="4" t="str">
        <f t="shared" si="139"/>
        <v/>
      </c>
      <c r="C4694" s="5" t="e">
        <f t="shared" si="140"/>
        <v>#VALUE!</v>
      </c>
      <c r="D4694" s="5" t="e">
        <f t="shared" si="141"/>
        <v>#VALUE!</v>
      </c>
      <c r="E4694" s="4" t="s">
        <v>38</v>
      </c>
    </row>
    <row r="4695" spans="1:5" x14ac:dyDescent="0.25">
      <c r="A4695" t="str">
        <f t="shared" si="138"/>
        <v/>
      </c>
      <c r="B4695" s="4" t="str">
        <f t="shared" si="139"/>
        <v/>
      </c>
      <c r="C4695" s="5" t="e">
        <f t="shared" si="140"/>
        <v>#VALUE!</v>
      </c>
      <c r="D4695" s="5" t="e">
        <f t="shared" si="141"/>
        <v>#VALUE!</v>
      </c>
      <c r="E4695" s="4" t="s">
        <v>4</v>
      </c>
    </row>
    <row r="4696" spans="1:5" x14ac:dyDescent="0.25">
      <c r="A4696" t="str">
        <f t="shared" si="138"/>
        <v/>
      </c>
      <c r="B4696" s="4" t="str">
        <f t="shared" si="139"/>
        <v/>
      </c>
      <c r="C4696" s="5" t="e">
        <f t="shared" si="140"/>
        <v>#VALUE!</v>
      </c>
      <c r="D4696" s="5" t="e">
        <f t="shared" si="141"/>
        <v>#VALUE!</v>
      </c>
      <c r="E4696" s="4" t="s">
        <v>37</v>
      </c>
    </row>
    <row r="4697" spans="1:5" x14ac:dyDescent="0.25">
      <c r="A4697" t="str">
        <f t="shared" si="138"/>
        <v/>
      </c>
      <c r="B4697" s="4" t="str">
        <f t="shared" si="139"/>
        <v/>
      </c>
      <c r="C4697" s="5" t="e">
        <f t="shared" si="140"/>
        <v>#VALUE!</v>
      </c>
      <c r="D4697" s="5" t="e">
        <f t="shared" si="141"/>
        <v>#VALUE!</v>
      </c>
      <c r="E4697" s="4" t="s">
        <v>38</v>
      </c>
    </row>
    <row r="4698" spans="1:5" x14ac:dyDescent="0.25">
      <c r="A4698" t="str">
        <f t="shared" si="138"/>
        <v/>
      </c>
      <c r="B4698" s="4" t="str">
        <f t="shared" si="139"/>
        <v/>
      </c>
      <c r="C4698" s="5" t="e">
        <f t="shared" si="140"/>
        <v>#VALUE!</v>
      </c>
      <c r="D4698" s="5" t="e">
        <f t="shared" si="141"/>
        <v>#VALUE!</v>
      </c>
      <c r="E4698" s="4" t="s">
        <v>4</v>
      </c>
    </row>
    <row r="4699" spans="1:5" x14ac:dyDescent="0.25">
      <c r="A4699" t="str">
        <f t="shared" ref="A4699:A4762" si="142">IF(F4699="","",A4698)</f>
        <v/>
      </c>
      <c r="B4699" s="4" t="str">
        <f t="shared" ref="B4699:B4762" si="143">IF(F4699="","",B4698)</f>
        <v/>
      </c>
      <c r="C4699" s="5" t="e">
        <f t="shared" si="140"/>
        <v>#VALUE!</v>
      </c>
      <c r="D4699" s="5" t="e">
        <f t="shared" si="141"/>
        <v>#VALUE!</v>
      </c>
      <c r="E4699" s="4" t="s">
        <v>37</v>
      </c>
    </row>
    <row r="4700" spans="1:5" x14ac:dyDescent="0.25">
      <c r="A4700" t="str">
        <f t="shared" si="142"/>
        <v/>
      </c>
      <c r="B4700" s="4" t="str">
        <f t="shared" si="143"/>
        <v/>
      </c>
      <c r="C4700" s="5" t="e">
        <f t="shared" si="140"/>
        <v>#VALUE!</v>
      </c>
      <c r="D4700" s="5" t="e">
        <f t="shared" si="141"/>
        <v>#VALUE!</v>
      </c>
      <c r="E4700" s="4" t="s">
        <v>38</v>
      </c>
    </row>
    <row r="4701" spans="1:5" x14ac:dyDescent="0.25">
      <c r="A4701" t="str">
        <f t="shared" si="142"/>
        <v/>
      </c>
      <c r="B4701" s="4" t="str">
        <f t="shared" si="143"/>
        <v/>
      </c>
      <c r="C4701" s="5" t="e">
        <f t="shared" si="140"/>
        <v>#VALUE!</v>
      </c>
      <c r="D4701" s="5" t="e">
        <f t="shared" si="141"/>
        <v>#VALUE!</v>
      </c>
      <c r="E4701" s="4" t="s">
        <v>4</v>
      </c>
    </row>
    <row r="4702" spans="1:5" x14ac:dyDescent="0.25">
      <c r="A4702" t="str">
        <f t="shared" si="142"/>
        <v/>
      </c>
      <c r="B4702" s="4" t="str">
        <f t="shared" si="143"/>
        <v/>
      </c>
      <c r="C4702" s="5" t="e">
        <f t="shared" si="140"/>
        <v>#VALUE!</v>
      </c>
      <c r="D4702" s="5" t="e">
        <f t="shared" si="141"/>
        <v>#VALUE!</v>
      </c>
      <c r="E4702" s="4" t="s">
        <v>37</v>
      </c>
    </row>
    <row r="4703" spans="1:5" x14ac:dyDescent="0.25">
      <c r="A4703" t="str">
        <f t="shared" si="142"/>
        <v/>
      </c>
      <c r="B4703" s="4" t="str">
        <f t="shared" si="143"/>
        <v/>
      </c>
      <c r="C4703" s="5" t="e">
        <f t="shared" si="140"/>
        <v>#VALUE!</v>
      </c>
      <c r="D4703" s="5" t="e">
        <f t="shared" si="141"/>
        <v>#VALUE!</v>
      </c>
      <c r="E4703" s="4" t="s">
        <v>38</v>
      </c>
    </row>
    <row r="4704" spans="1:5" x14ac:dyDescent="0.25">
      <c r="A4704" t="str">
        <f t="shared" si="142"/>
        <v/>
      </c>
      <c r="B4704" s="4" t="str">
        <f t="shared" si="143"/>
        <v/>
      </c>
      <c r="C4704" s="5" t="e">
        <f t="shared" si="140"/>
        <v>#VALUE!</v>
      </c>
      <c r="D4704" s="5" t="e">
        <f t="shared" si="141"/>
        <v>#VALUE!</v>
      </c>
      <c r="E4704" s="4" t="s">
        <v>4</v>
      </c>
    </row>
    <row r="4705" spans="1:5" x14ac:dyDescent="0.25">
      <c r="A4705" t="str">
        <f t="shared" si="142"/>
        <v/>
      </c>
      <c r="B4705" s="4" t="str">
        <f t="shared" si="143"/>
        <v/>
      </c>
      <c r="C4705" s="5" t="e">
        <f t="shared" si="140"/>
        <v>#VALUE!</v>
      </c>
      <c r="D4705" s="5" t="e">
        <f t="shared" si="141"/>
        <v>#VALUE!</v>
      </c>
      <c r="E4705" s="4" t="s">
        <v>37</v>
      </c>
    </row>
    <row r="4706" spans="1:5" x14ac:dyDescent="0.25">
      <c r="A4706" t="str">
        <f t="shared" si="142"/>
        <v/>
      </c>
      <c r="B4706" s="4" t="str">
        <f t="shared" si="143"/>
        <v/>
      </c>
      <c r="C4706" s="5" t="e">
        <f t="shared" si="140"/>
        <v>#VALUE!</v>
      </c>
      <c r="D4706" s="5" t="e">
        <f t="shared" si="141"/>
        <v>#VALUE!</v>
      </c>
      <c r="E4706" s="4" t="s">
        <v>38</v>
      </c>
    </row>
    <row r="4707" spans="1:5" x14ac:dyDescent="0.25">
      <c r="A4707" t="str">
        <f t="shared" si="142"/>
        <v/>
      </c>
      <c r="B4707" s="4" t="str">
        <f t="shared" si="143"/>
        <v/>
      </c>
      <c r="C4707" s="5" t="e">
        <f t="shared" si="140"/>
        <v>#VALUE!</v>
      </c>
      <c r="D4707" s="5" t="e">
        <f t="shared" si="141"/>
        <v>#VALUE!</v>
      </c>
      <c r="E4707" s="4" t="s">
        <v>4</v>
      </c>
    </row>
    <row r="4708" spans="1:5" x14ac:dyDescent="0.25">
      <c r="A4708" t="str">
        <f t="shared" si="142"/>
        <v/>
      </c>
      <c r="B4708" s="4" t="str">
        <f t="shared" si="143"/>
        <v/>
      </c>
      <c r="C4708" s="5" t="e">
        <f t="shared" si="140"/>
        <v>#VALUE!</v>
      </c>
      <c r="D4708" s="5" t="e">
        <f t="shared" si="141"/>
        <v>#VALUE!</v>
      </c>
      <c r="E4708" s="4" t="s">
        <v>37</v>
      </c>
    </row>
    <row r="4709" spans="1:5" x14ac:dyDescent="0.25">
      <c r="A4709" t="str">
        <f t="shared" si="142"/>
        <v/>
      </c>
      <c r="B4709" s="4" t="str">
        <f t="shared" si="143"/>
        <v/>
      </c>
      <c r="C4709" s="5" t="e">
        <f t="shared" si="140"/>
        <v>#VALUE!</v>
      </c>
      <c r="D4709" s="5" t="e">
        <f t="shared" si="141"/>
        <v>#VALUE!</v>
      </c>
      <c r="E4709" s="4" t="s">
        <v>38</v>
      </c>
    </row>
    <row r="4710" spans="1:5" x14ac:dyDescent="0.25">
      <c r="A4710" t="str">
        <f t="shared" si="142"/>
        <v/>
      </c>
      <c r="B4710" s="4" t="str">
        <f t="shared" si="143"/>
        <v/>
      </c>
      <c r="C4710" s="5" t="e">
        <f t="shared" si="140"/>
        <v>#VALUE!</v>
      </c>
      <c r="D4710" s="5" t="e">
        <f t="shared" si="141"/>
        <v>#VALUE!</v>
      </c>
      <c r="E4710" s="4" t="s">
        <v>4</v>
      </c>
    </row>
    <row r="4711" spans="1:5" x14ac:dyDescent="0.25">
      <c r="A4711" t="str">
        <f t="shared" si="142"/>
        <v/>
      </c>
      <c r="B4711" s="4" t="str">
        <f t="shared" si="143"/>
        <v/>
      </c>
      <c r="C4711" s="5" t="e">
        <f t="shared" si="140"/>
        <v>#VALUE!</v>
      </c>
      <c r="D4711" s="5" t="e">
        <f t="shared" si="141"/>
        <v>#VALUE!</v>
      </c>
      <c r="E4711" s="4" t="s">
        <v>37</v>
      </c>
    </row>
    <row r="4712" spans="1:5" x14ac:dyDescent="0.25">
      <c r="A4712" t="str">
        <f t="shared" si="142"/>
        <v/>
      </c>
      <c r="B4712" s="4" t="str">
        <f t="shared" si="143"/>
        <v/>
      </c>
      <c r="C4712" s="5" t="e">
        <f t="shared" si="140"/>
        <v>#VALUE!</v>
      </c>
      <c r="D4712" s="5" t="e">
        <f t="shared" si="141"/>
        <v>#VALUE!</v>
      </c>
      <c r="E4712" s="4" t="s">
        <v>38</v>
      </c>
    </row>
    <row r="4713" spans="1:5" x14ac:dyDescent="0.25">
      <c r="A4713" t="str">
        <f t="shared" si="142"/>
        <v/>
      </c>
      <c r="B4713" s="4" t="str">
        <f t="shared" si="143"/>
        <v/>
      </c>
      <c r="C4713" s="5" t="e">
        <f t="shared" si="140"/>
        <v>#VALUE!</v>
      </c>
      <c r="D4713" s="5" t="e">
        <f t="shared" si="141"/>
        <v>#VALUE!</v>
      </c>
      <c r="E4713" s="4" t="s">
        <v>4</v>
      </c>
    </row>
    <row r="4714" spans="1:5" x14ac:dyDescent="0.25">
      <c r="A4714" t="str">
        <f t="shared" si="142"/>
        <v/>
      </c>
      <c r="B4714" s="4" t="str">
        <f t="shared" si="143"/>
        <v/>
      </c>
      <c r="C4714" s="5" t="e">
        <f t="shared" si="140"/>
        <v>#VALUE!</v>
      </c>
      <c r="D4714" s="5" t="e">
        <f t="shared" si="141"/>
        <v>#VALUE!</v>
      </c>
      <c r="E4714" s="4" t="s">
        <v>37</v>
      </c>
    </row>
    <row r="4715" spans="1:5" x14ac:dyDescent="0.25">
      <c r="A4715" t="str">
        <f t="shared" si="142"/>
        <v/>
      </c>
      <c r="B4715" s="4" t="str">
        <f t="shared" si="143"/>
        <v/>
      </c>
      <c r="C4715" s="5" t="e">
        <f t="shared" si="140"/>
        <v>#VALUE!</v>
      </c>
      <c r="D4715" s="5" t="e">
        <f t="shared" si="141"/>
        <v>#VALUE!</v>
      </c>
      <c r="E4715" s="4" t="s">
        <v>38</v>
      </c>
    </row>
    <row r="4716" spans="1:5" x14ac:dyDescent="0.25">
      <c r="A4716" t="str">
        <f t="shared" si="142"/>
        <v/>
      </c>
      <c r="B4716" s="4" t="str">
        <f t="shared" si="143"/>
        <v/>
      </c>
      <c r="C4716" s="5" t="e">
        <f t="shared" si="140"/>
        <v>#VALUE!</v>
      </c>
      <c r="D4716" s="5" t="e">
        <f t="shared" si="141"/>
        <v>#VALUE!</v>
      </c>
      <c r="E4716" s="4" t="s">
        <v>4</v>
      </c>
    </row>
    <row r="4717" spans="1:5" x14ac:dyDescent="0.25">
      <c r="A4717" t="str">
        <f t="shared" si="142"/>
        <v/>
      </c>
      <c r="B4717" s="4" t="str">
        <f t="shared" si="143"/>
        <v/>
      </c>
      <c r="C4717" s="5" t="e">
        <f t="shared" si="140"/>
        <v>#VALUE!</v>
      </c>
      <c r="D4717" s="5" t="e">
        <f t="shared" si="141"/>
        <v>#VALUE!</v>
      </c>
      <c r="E4717" s="4" t="s">
        <v>37</v>
      </c>
    </row>
    <row r="4718" spans="1:5" x14ac:dyDescent="0.25">
      <c r="A4718" t="str">
        <f t="shared" si="142"/>
        <v/>
      </c>
      <c r="B4718" s="4" t="str">
        <f t="shared" si="143"/>
        <v/>
      </c>
      <c r="C4718" s="5" t="e">
        <f t="shared" si="140"/>
        <v>#VALUE!</v>
      </c>
      <c r="D4718" s="5" t="e">
        <f t="shared" si="141"/>
        <v>#VALUE!</v>
      </c>
      <c r="E4718" s="4" t="s">
        <v>38</v>
      </c>
    </row>
    <row r="4719" spans="1:5" x14ac:dyDescent="0.25">
      <c r="A4719" t="str">
        <f t="shared" si="142"/>
        <v/>
      </c>
      <c r="B4719" s="4" t="str">
        <f t="shared" si="143"/>
        <v/>
      </c>
      <c r="C4719" s="5" t="e">
        <f t="shared" si="140"/>
        <v>#VALUE!</v>
      </c>
      <c r="D4719" s="5" t="e">
        <f t="shared" si="141"/>
        <v>#VALUE!</v>
      </c>
      <c r="E4719" s="4" t="s">
        <v>4</v>
      </c>
    </row>
    <row r="4720" spans="1:5" x14ac:dyDescent="0.25">
      <c r="A4720" t="str">
        <f t="shared" si="142"/>
        <v/>
      </c>
      <c r="B4720" s="4" t="str">
        <f t="shared" si="143"/>
        <v/>
      </c>
      <c r="C4720" s="5" t="e">
        <f t="shared" si="140"/>
        <v>#VALUE!</v>
      </c>
      <c r="D4720" s="5" t="e">
        <f t="shared" si="141"/>
        <v>#VALUE!</v>
      </c>
      <c r="E4720" s="4" t="s">
        <v>37</v>
      </c>
    </row>
    <row r="4721" spans="1:5" x14ac:dyDescent="0.25">
      <c r="A4721" t="str">
        <f t="shared" si="142"/>
        <v/>
      </c>
      <c r="B4721" s="4" t="str">
        <f t="shared" si="143"/>
        <v/>
      </c>
      <c r="C4721" s="5" t="e">
        <f t="shared" si="140"/>
        <v>#VALUE!</v>
      </c>
      <c r="D4721" s="5" t="e">
        <f t="shared" si="141"/>
        <v>#VALUE!</v>
      </c>
      <c r="E4721" s="4" t="s">
        <v>38</v>
      </c>
    </row>
    <row r="4722" spans="1:5" x14ac:dyDescent="0.25">
      <c r="A4722" t="str">
        <f t="shared" si="142"/>
        <v/>
      </c>
      <c r="B4722" s="4" t="str">
        <f t="shared" si="143"/>
        <v/>
      </c>
      <c r="C4722" s="5" t="e">
        <f t="shared" si="140"/>
        <v>#VALUE!</v>
      </c>
      <c r="D4722" s="5" t="e">
        <f t="shared" si="141"/>
        <v>#VALUE!</v>
      </c>
      <c r="E4722" s="4" t="s">
        <v>4</v>
      </c>
    </row>
    <row r="4723" spans="1:5" x14ac:dyDescent="0.25">
      <c r="A4723" t="str">
        <f t="shared" si="142"/>
        <v/>
      </c>
      <c r="B4723" s="4" t="str">
        <f t="shared" si="143"/>
        <v/>
      </c>
      <c r="C4723" s="5" t="e">
        <f t="shared" si="140"/>
        <v>#VALUE!</v>
      </c>
      <c r="D4723" s="5" t="e">
        <f t="shared" si="141"/>
        <v>#VALUE!</v>
      </c>
      <c r="E4723" s="4" t="s">
        <v>37</v>
      </c>
    </row>
    <row r="4724" spans="1:5" x14ac:dyDescent="0.25">
      <c r="A4724" t="str">
        <f t="shared" si="142"/>
        <v/>
      </c>
      <c r="B4724" s="4" t="str">
        <f t="shared" si="143"/>
        <v/>
      </c>
      <c r="C4724" s="5" t="e">
        <f t="shared" si="140"/>
        <v>#VALUE!</v>
      </c>
      <c r="D4724" s="5" t="e">
        <f t="shared" si="141"/>
        <v>#VALUE!</v>
      </c>
      <c r="E4724" s="4" t="s">
        <v>38</v>
      </c>
    </row>
    <row r="4725" spans="1:5" x14ac:dyDescent="0.25">
      <c r="A4725" t="str">
        <f t="shared" si="142"/>
        <v/>
      </c>
      <c r="B4725" s="4" t="str">
        <f t="shared" si="143"/>
        <v/>
      </c>
      <c r="C4725" s="5" t="e">
        <f t="shared" si="140"/>
        <v>#VALUE!</v>
      </c>
      <c r="D4725" s="5" t="e">
        <f t="shared" si="141"/>
        <v>#VALUE!</v>
      </c>
      <c r="E4725" s="4" t="s">
        <v>4</v>
      </c>
    </row>
    <row r="4726" spans="1:5" x14ac:dyDescent="0.25">
      <c r="A4726" t="str">
        <f t="shared" si="142"/>
        <v/>
      </c>
      <c r="B4726" s="4" t="str">
        <f t="shared" si="143"/>
        <v/>
      </c>
      <c r="C4726" s="5" t="e">
        <f t="shared" si="140"/>
        <v>#VALUE!</v>
      </c>
      <c r="D4726" s="5" t="e">
        <f t="shared" si="141"/>
        <v>#VALUE!</v>
      </c>
      <c r="E4726" s="4" t="s">
        <v>37</v>
      </c>
    </row>
    <row r="4727" spans="1:5" x14ac:dyDescent="0.25">
      <c r="A4727" t="str">
        <f t="shared" si="142"/>
        <v/>
      </c>
      <c r="B4727" s="4" t="str">
        <f t="shared" si="143"/>
        <v/>
      </c>
      <c r="C4727" s="5" t="e">
        <f t="shared" si="140"/>
        <v>#VALUE!</v>
      </c>
      <c r="D4727" s="5" t="e">
        <f t="shared" si="141"/>
        <v>#VALUE!</v>
      </c>
      <c r="E4727" s="4" t="s">
        <v>38</v>
      </c>
    </row>
    <row r="4728" spans="1:5" x14ac:dyDescent="0.25">
      <c r="A4728" t="str">
        <f t="shared" si="142"/>
        <v/>
      </c>
      <c r="B4728" s="4" t="str">
        <f t="shared" si="143"/>
        <v/>
      </c>
      <c r="C4728" s="5" t="e">
        <f t="shared" si="140"/>
        <v>#VALUE!</v>
      </c>
      <c r="D4728" s="5" t="e">
        <f t="shared" si="141"/>
        <v>#VALUE!</v>
      </c>
      <c r="E4728" s="4" t="s">
        <v>4</v>
      </c>
    </row>
    <row r="4729" spans="1:5" x14ac:dyDescent="0.25">
      <c r="A4729" t="str">
        <f t="shared" si="142"/>
        <v/>
      </c>
      <c r="B4729" s="4" t="str">
        <f t="shared" si="143"/>
        <v/>
      </c>
      <c r="C4729" s="5" t="e">
        <f t="shared" si="140"/>
        <v>#VALUE!</v>
      </c>
      <c r="D4729" s="5" t="e">
        <f t="shared" si="141"/>
        <v>#VALUE!</v>
      </c>
      <c r="E4729" s="4" t="s">
        <v>37</v>
      </c>
    </row>
    <row r="4730" spans="1:5" x14ac:dyDescent="0.25">
      <c r="A4730" t="str">
        <f t="shared" si="142"/>
        <v/>
      </c>
      <c r="B4730" s="4" t="str">
        <f t="shared" si="143"/>
        <v/>
      </c>
      <c r="C4730" s="5" t="e">
        <f t="shared" si="140"/>
        <v>#VALUE!</v>
      </c>
      <c r="D4730" s="5" t="e">
        <f t="shared" si="141"/>
        <v>#VALUE!</v>
      </c>
      <c r="E4730" s="4" t="s">
        <v>38</v>
      </c>
    </row>
    <row r="4731" spans="1:5" x14ac:dyDescent="0.25">
      <c r="A4731" t="str">
        <f t="shared" si="142"/>
        <v/>
      </c>
      <c r="B4731" s="4" t="str">
        <f t="shared" si="143"/>
        <v/>
      </c>
      <c r="C4731" s="5" t="e">
        <f t="shared" si="140"/>
        <v>#VALUE!</v>
      </c>
      <c r="D4731" s="5" t="e">
        <f t="shared" si="141"/>
        <v>#VALUE!</v>
      </c>
      <c r="E4731" s="4" t="s">
        <v>4</v>
      </c>
    </row>
    <row r="4732" spans="1:5" x14ac:dyDescent="0.25">
      <c r="A4732" t="str">
        <f t="shared" si="142"/>
        <v/>
      </c>
      <c r="B4732" s="4" t="str">
        <f t="shared" si="143"/>
        <v/>
      </c>
      <c r="C4732" s="5" t="e">
        <f t="shared" si="140"/>
        <v>#VALUE!</v>
      </c>
      <c r="D4732" s="5" t="e">
        <f t="shared" si="141"/>
        <v>#VALUE!</v>
      </c>
      <c r="E4732" s="4" t="s">
        <v>37</v>
      </c>
    </row>
    <row r="4733" spans="1:5" x14ac:dyDescent="0.25">
      <c r="A4733" t="str">
        <f t="shared" si="142"/>
        <v/>
      </c>
      <c r="B4733" s="4" t="str">
        <f t="shared" si="143"/>
        <v/>
      </c>
      <c r="C4733" s="5" t="e">
        <f t="shared" si="140"/>
        <v>#VALUE!</v>
      </c>
      <c r="D4733" s="5" t="e">
        <f t="shared" si="141"/>
        <v>#VALUE!</v>
      </c>
      <c r="E4733" s="4" t="s">
        <v>38</v>
      </c>
    </row>
    <row r="4734" spans="1:5" x14ac:dyDescent="0.25">
      <c r="A4734" t="str">
        <f t="shared" si="142"/>
        <v/>
      </c>
      <c r="B4734" s="4" t="str">
        <f t="shared" si="143"/>
        <v/>
      </c>
      <c r="C4734" s="5" t="e">
        <f t="shared" si="140"/>
        <v>#VALUE!</v>
      </c>
      <c r="D4734" s="5" t="e">
        <f t="shared" si="141"/>
        <v>#VALUE!</v>
      </c>
      <c r="E4734" s="4" t="s">
        <v>4</v>
      </c>
    </row>
    <row r="4735" spans="1:5" x14ac:dyDescent="0.25">
      <c r="A4735" t="str">
        <f t="shared" si="142"/>
        <v/>
      </c>
      <c r="B4735" s="4" t="str">
        <f t="shared" si="143"/>
        <v/>
      </c>
      <c r="C4735" s="5" t="e">
        <f t="shared" si="140"/>
        <v>#VALUE!</v>
      </c>
      <c r="D4735" s="5" t="e">
        <f t="shared" si="141"/>
        <v>#VALUE!</v>
      </c>
      <c r="E4735" s="4" t="s">
        <v>37</v>
      </c>
    </row>
    <row r="4736" spans="1:5" x14ac:dyDescent="0.25">
      <c r="A4736" t="str">
        <f t="shared" si="142"/>
        <v/>
      </c>
      <c r="B4736" s="4" t="str">
        <f t="shared" si="143"/>
        <v/>
      </c>
      <c r="C4736" s="5" t="e">
        <f t="shared" si="140"/>
        <v>#VALUE!</v>
      </c>
      <c r="D4736" s="5" t="e">
        <f t="shared" si="141"/>
        <v>#VALUE!</v>
      </c>
      <c r="E4736" s="4" t="s">
        <v>38</v>
      </c>
    </row>
    <row r="4737" spans="1:5" x14ac:dyDescent="0.25">
      <c r="A4737" t="str">
        <f t="shared" si="142"/>
        <v/>
      </c>
      <c r="B4737" s="4" t="str">
        <f t="shared" si="143"/>
        <v/>
      </c>
      <c r="C4737" s="5" t="e">
        <f t="shared" si="140"/>
        <v>#VALUE!</v>
      </c>
      <c r="D4737" s="5" t="e">
        <f t="shared" si="141"/>
        <v>#VALUE!</v>
      </c>
      <c r="E4737" s="4" t="s">
        <v>4</v>
      </c>
    </row>
    <row r="4738" spans="1:5" x14ac:dyDescent="0.25">
      <c r="A4738" t="str">
        <f t="shared" si="142"/>
        <v/>
      </c>
      <c r="B4738" s="4" t="str">
        <f t="shared" si="143"/>
        <v/>
      </c>
      <c r="C4738" s="5" t="e">
        <f t="shared" si="140"/>
        <v>#VALUE!</v>
      </c>
      <c r="D4738" s="5" t="e">
        <f t="shared" si="141"/>
        <v>#VALUE!</v>
      </c>
      <c r="E4738" s="4" t="s">
        <v>37</v>
      </c>
    </row>
    <row r="4739" spans="1:5" x14ac:dyDescent="0.25">
      <c r="A4739" t="str">
        <f t="shared" si="142"/>
        <v/>
      </c>
      <c r="B4739" s="4" t="str">
        <f t="shared" si="143"/>
        <v/>
      </c>
      <c r="C4739" s="5" t="e">
        <f t="shared" si="140"/>
        <v>#VALUE!</v>
      </c>
      <c r="D4739" s="5" t="e">
        <f t="shared" si="141"/>
        <v>#VALUE!</v>
      </c>
      <c r="E4739" s="4" t="s">
        <v>38</v>
      </c>
    </row>
    <row r="4740" spans="1:5" x14ac:dyDescent="0.25">
      <c r="A4740" t="str">
        <f t="shared" si="142"/>
        <v/>
      </c>
      <c r="B4740" s="4" t="str">
        <f t="shared" si="143"/>
        <v/>
      </c>
      <c r="C4740" s="5" t="e">
        <f t="shared" si="140"/>
        <v>#VALUE!</v>
      </c>
      <c r="D4740" s="5" t="e">
        <f t="shared" si="141"/>
        <v>#VALUE!</v>
      </c>
      <c r="E4740" s="4" t="s">
        <v>4</v>
      </c>
    </row>
    <row r="4741" spans="1:5" x14ac:dyDescent="0.25">
      <c r="A4741" t="str">
        <f t="shared" si="142"/>
        <v/>
      </c>
      <c r="B4741" s="4" t="str">
        <f t="shared" si="143"/>
        <v/>
      </c>
      <c r="C4741" s="5" t="e">
        <f t="shared" si="140"/>
        <v>#VALUE!</v>
      </c>
      <c r="D4741" s="5" t="e">
        <f t="shared" si="141"/>
        <v>#VALUE!</v>
      </c>
      <c r="E4741" s="4" t="s">
        <v>37</v>
      </c>
    </row>
    <row r="4742" spans="1:5" x14ac:dyDescent="0.25">
      <c r="A4742" t="str">
        <f t="shared" si="142"/>
        <v/>
      </c>
      <c r="B4742" s="4" t="str">
        <f t="shared" si="143"/>
        <v/>
      </c>
      <c r="C4742" s="5" t="e">
        <f t="shared" si="140"/>
        <v>#VALUE!</v>
      </c>
      <c r="D4742" s="5" t="e">
        <f t="shared" si="141"/>
        <v>#VALUE!</v>
      </c>
      <c r="E4742" s="4" t="s">
        <v>38</v>
      </c>
    </row>
    <row r="4743" spans="1:5" x14ac:dyDescent="0.25">
      <c r="A4743" t="str">
        <f t="shared" si="142"/>
        <v/>
      </c>
      <c r="B4743" s="4" t="str">
        <f t="shared" si="143"/>
        <v/>
      </c>
      <c r="C4743" s="5" t="e">
        <f t="shared" si="140"/>
        <v>#VALUE!</v>
      </c>
      <c r="D4743" s="5" t="e">
        <f t="shared" si="141"/>
        <v>#VALUE!</v>
      </c>
      <c r="E4743" s="4" t="s">
        <v>4</v>
      </c>
    </row>
    <row r="4744" spans="1:5" x14ac:dyDescent="0.25">
      <c r="A4744" t="str">
        <f t="shared" si="142"/>
        <v/>
      </c>
      <c r="B4744" s="4" t="str">
        <f t="shared" si="143"/>
        <v/>
      </c>
      <c r="C4744" s="5" t="e">
        <f t="shared" si="140"/>
        <v>#VALUE!</v>
      </c>
      <c r="D4744" s="5" t="e">
        <f t="shared" si="141"/>
        <v>#VALUE!</v>
      </c>
      <c r="E4744" s="4" t="s">
        <v>37</v>
      </c>
    </row>
    <row r="4745" spans="1:5" x14ac:dyDescent="0.25">
      <c r="A4745" t="str">
        <f t="shared" si="142"/>
        <v/>
      </c>
      <c r="B4745" s="4" t="str">
        <f t="shared" si="143"/>
        <v/>
      </c>
      <c r="C4745" s="5" t="e">
        <f t="shared" si="140"/>
        <v>#VALUE!</v>
      </c>
      <c r="D4745" s="5" t="e">
        <f t="shared" si="141"/>
        <v>#VALUE!</v>
      </c>
      <c r="E4745" s="4" t="s">
        <v>38</v>
      </c>
    </row>
    <row r="4746" spans="1:5" x14ac:dyDescent="0.25">
      <c r="A4746" t="str">
        <f t="shared" si="142"/>
        <v/>
      </c>
      <c r="B4746" s="4" t="str">
        <f t="shared" si="143"/>
        <v/>
      </c>
      <c r="C4746" s="5" t="e">
        <f t="shared" si="140"/>
        <v>#VALUE!</v>
      </c>
      <c r="D4746" s="5" t="e">
        <f t="shared" si="141"/>
        <v>#VALUE!</v>
      </c>
      <c r="E4746" s="4" t="s">
        <v>4</v>
      </c>
    </row>
    <row r="4747" spans="1:5" x14ac:dyDescent="0.25">
      <c r="A4747" t="str">
        <f t="shared" si="142"/>
        <v/>
      </c>
      <c r="B4747" s="4" t="str">
        <f t="shared" si="143"/>
        <v/>
      </c>
      <c r="C4747" s="5" t="e">
        <f t="shared" si="140"/>
        <v>#VALUE!</v>
      </c>
      <c r="D4747" s="5" t="e">
        <f t="shared" si="141"/>
        <v>#VALUE!</v>
      </c>
      <c r="E4747" s="4" t="s">
        <v>37</v>
      </c>
    </row>
    <row r="4748" spans="1:5" x14ac:dyDescent="0.25">
      <c r="A4748" t="str">
        <f t="shared" si="142"/>
        <v/>
      </c>
      <c r="B4748" s="4" t="str">
        <f t="shared" si="143"/>
        <v/>
      </c>
      <c r="C4748" s="5" t="e">
        <f t="shared" si="140"/>
        <v>#VALUE!</v>
      </c>
      <c r="D4748" s="5" t="e">
        <f t="shared" si="141"/>
        <v>#VALUE!</v>
      </c>
      <c r="E4748" s="4" t="s">
        <v>38</v>
      </c>
    </row>
    <row r="4749" spans="1:5" x14ac:dyDescent="0.25">
      <c r="A4749" t="str">
        <f t="shared" si="142"/>
        <v/>
      </c>
      <c r="B4749" s="4" t="str">
        <f t="shared" si="143"/>
        <v/>
      </c>
      <c r="C4749" s="5" t="e">
        <f t="shared" si="140"/>
        <v>#VALUE!</v>
      </c>
      <c r="D4749" s="5" t="e">
        <f t="shared" si="141"/>
        <v>#VALUE!</v>
      </c>
      <c r="E4749" s="4" t="s">
        <v>4</v>
      </c>
    </row>
    <row r="4750" spans="1:5" x14ac:dyDescent="0.25">
      <c r="A4750" t="str">
        <f t="shared" si="142"/>
        <v/>
      </c>
      <c r="B4750" s="4" t="str">
        <f t="shared" si="143"/>
        <v/>
      </c>
      <c r="C4750" s="5" t="e">
        <f t="shared" si="140"/>
        <v>#VALUE!</v>
      </c>
      <c r="D4750" s="5" t="e">
        <f t="shared" si="141"/>
        <v>#VALUE!</v>
      </c>
      <c r="E4750" s="4" t="s">
        <v>37</v>
      </c>
    </row>
    <row r="4751" spans="1:5" x14ac:dyDescent="0.25">
      <c r="A4751" t="str">
        <f t="shared" si="142"/>
        <v/>
      </c>
      <c r="B4751" s="4" t="str">
        <f t="shared" si="143"/>
        <v/>
      </c>
      <c r="C4751" s="5" t="e">
        <f t="shared" si="140"/>
        <v>#VALUE!</v>
      </c>
      <c r="D4751" s="5" t="e">
        <f t="shared" si="141"/>
        <v>#VALUE!</v>
      </c>
      <c r="E4751" s="4" t="s">
        <v>38</v>
      </c>
    </row>
    <row r="4752" spans="1:5" x14ac:dyDescent="0.25">
      <c r="A4752" t="str">
        <f t="shared" si="142"/>
        <v/>
      </c>
      <c r="B4752" s="4" t="str">
        <f t="shared" si="143"/>
        <v/>
      </c>
      <c r="C4752" s="5" t="e">
        <f t="shared" si="140"/>
        <v>#VALUE!</v>
      </c>
      <c r="D4752" s="5" t="e">
        <f t="shared" si="141"/>
        <v>#VALUE!</v>
      </c>
      <c r="E4752" s="4" t="s">
        <v>4</v>
      </c>
    </row>
    <row r="4753" spans="1:5" x14ac:dyDescent="0.25">
      <c r="A4753" t="str">
        <f t="shared" si="142"/>
        <v/>
      </c>
      <c r="B4753" s="4" t="str">
        <f t="shared" si="143"/>
        <v/>
      </c>
      <c r="C4753" s="5" t="e">
        <f t="shared" si="140"/>
        <v>#VALUE!</v>
      </c>
      <c r="D4753" s="5" t="e">
        <f t="shared" si="141"/>
        <v>#VALUE!</v>
      </c>
      <c r="E4753" s="4" t="s">
        <v>37</v>
      </c>
    </row>
    <row r="4754" spans="1:5" x14ac:dyDescent="0.25">
      <c r="A4754" t="str">
        <f t="shared" si="142"/>
        <v/>
      </c>
      <c r="B4754" s="4" t="str">
        <f t="shared" si="143"/>
        <v/>
      </c>
      <c r="C4754" s="5" t="e">
        <f t="shared" ref="C4754:C4817" si="144">YEAR(B4754)</f>
        <v>#VALUE!</v>
      </c>
      <c r="D4754" s="5" t="e">
        <f t="shared" ref="D4754:D4817" si="145">MONTH(B4754)</f>
        <v>#VALUE!</v>
      </c>
      <c r="E4754" s="4" t="s">
        <v>38</v>
      </c>
    </row>
    <row r="4755" spans="1:5" x14ac:dyDescent="0.25">
      <c r="A4755" t="str">
        <f t="shared" si="142"/>
        <v/>
      </c>
      <c r="B4755" s="4" t="str">
        <f t="shared" si="143"/>
        <v/>
      </c>
      <c r="C4755" s="5" t="e">
        <f t="shared" si="144"/>
        <v>#VALUE!</v>
      </c>
      <c r="D4755" s="5" t="e">
        <f t="shared" si="145"/>
        <v>#VALUE!</v>
      </c>
      <c r="E4755" s="4" t="s">
        <v>4</v>
      </c>
    </row>
    <row r="4756" spans="1:5" x14ac:dyDescent="0.25">
      <c r="A4756" t="str">
        <f t="shared" si="142"/>
        <v/>
      </c>
      <c r="B4756" s="4" t="str">
        <f t="shared" si="143"/>
        <v/>
      </c>
      <c r="C4756" s="5" t="e">
        <f t="shared" si="144"/>
        <v>#VALUE!</v>
      </c>
      <c r="D4756" s="5" t="e">
        <f t="shared" si="145"/>
        <v>#VALUE!</v>
      </c>
      <c r="E4756" s="4" t="s">
        <v>37</v>
      </c>
    </row>
    <row r="4757" spans="1:5" x14ac:dyDescent="0.25">
      <c r="A4757" t="str">
        <f t="shared" si="142"/>
        <v/>
      </c>
      <c r="B4757" s="4" t="str">
        <f t="shared" si="143"/>
        <v/>
      </c>
      <c r="C4757" s="5" t="e">
        <f t="shared" si="144"/>
        <v>#VALUE!</v>
      </c>
      <c r="D4757" s="5" t="e">
        <f t="shared" si="145"/>
        <v>#VALUE!</v>
      </c>
      <c r="E4757" s="4" t="s">
        <v>38</v>
      </c>
    </row>
    <row r="4758" spans="1:5" x14ac:dyDescent="0.25">
      <c r="A4758" t="str">
        <f t="shared" si="142"/>
        <v/>
      </c>
      <c r="B4758" s="4" t="str">
        <f t="shared" si="143"/>
        <v/>
      </c>
      <c r="C4758" s="5" t="e">
        <f t="shared" si="144"/>
        <v>#VALUE!</v>
      </c>
      <c r="D4758" s="5" t="e">
        <f t="shared" si="145"/>
        <v>#VALUE!</v>
      </c>
      <c r="E4758" s="4" t="s">
        <v>4</v>
      </c>
    </row>
    <row r="4759" spans="1:5" x14ac:dyDescent="0.25">
      <c r="A4759" t="str">
        <f t="shared" si="142"/>
        <v/>
      </c>
      <c r="B4759" s="4" t="str">
        <f t="shared" si="143"/>
        <v/>
      </c>
      <c r="C4759" s="5" t="e">
        <f t="shared" si="144"/>
        <v>#VALUE!</v>
      </c>
      <c r="D4759" s="5" t="e">
        <f t="shared" si="145"/>
        <v>#VALUE!</v>
      </c>
      <c r="E4759" s="4" t="s">
        <v>37</v>
      </c>
    </row>
    <row r="4760" spans="1:5" x14ac:dyDescent="0.25">
      <c r="A4760" t="str">
        <f t="shared" si="142"/>
        <v/>
      </c>
      <c r="B4760" s="4" t="str">
        <f t="shared" si="143"/>
        <v/>
      </c>
      <c r="C4760" s="5" t="e">
        <f t="shared" si="144"/>
        <v>#VALUE!</v>
      </c>
      <c r="D4760" s="5" t="e">
        <f t="shared" si="145"/>
        <v>#VALUE!</v>
      </c>
      <c r="E4760" s="4" t="s">
        <v>38</v>
      </c>
    </row>
    <row r="4761" spans="1:5" x14ac:dyDescent="0.25">
      <c r="A4761" t="str">
        <f t="shared" si="142"/>
        <v/>
      </c>
      <c r="B4761" s="4" t="str">
        <f t="shared" si="143"/>
        <v/>
      </c>
      <c r="C4761" s="5" t="e">
        <f t="shared" si="144"/>
        <v>#VALUE!</v>
      </c>
      <c r="D4761" s="5" t="e">
        <f t="shared" si="145"/>
        <v>#VALUE!</v>
      </c>
      <c r="E4761" s="4" t="s">
        <v>4</v>
      </c>
    </row>
    <row r="4762" spans="1:5" x14ac:dyDescent="0.25">
      <c r="A4762" t="str">
        <f t="shared" si="142"/>
        <v/>
      </c>
      <c r="B4762" s="4" t="str">
        <f t="shared" si="143"/>
        <v/>
      </c>
      <c r="C4762" s="5" t="e">
        <f t="shared" si="144"/>
        <v>#VALUE!</v>
      </c>
      <c r="D4762" s="5" t="e">
        <f t="shared" si="145"/>
        <v>#VALUE!</v>
      </c>
      <c r="E4762" s="4" t="s">
        <v>37</v>
      </c>
    </row>
    <row r="4763" spans="1:5" x14ac:dyDescent="0.25">
      <c r="A4763" t="str">
        <f t="shared" ref="A4763:A4826" si="146">IF(F4763="","",A4762)</f>
        <v/>
      </c>
      <c r="B4763" s="4" t="str">
        <f t="shared" ref="B4763:B4826" si="147">IF(F4763="","",B4762)</f>
        <v/>
      </c>
      <c r="C4763" s="5" t="e">
        <f t="shared" si="144"/>
        <v>#VALUE!</v>
      </c>
      <c r="D4763" s="5" t="e">
        <f t="shared" si="145"/>
        <v>#VALUE!</v>
      </c>
      <c r="E4763" s="4" t="s">
        <v>38</v>
      </c>
    </row>
    <row r="4764" spans="1:5" x14ac:dyDescent="0.25">
      <c r="A4764" t="str">
        <f t="shared" si="146"/>
        <v/>
      </c>
      <c r="B4764" s="4" t="str">
        <f t="shared" si="147"/>
        <v/>
      </c>
      <c r="C4764" s="5" t="e">
        <f t="shared" si="144"/>
        <v>#VALUE!</v>
      </c>
      <c r="D4764" s="5" t="e">
        <f t="shared" si="145"/>
        <v>#VALUE!</v>
      </c>
      <c r="E4764" s="4" t="s">
        <v>4</v>
      </c>
    </row>
    <row r="4765" spans="1:5" x14ac:dyDescent="0.25">
      <c r="A4765" t="str">
        <f t="shared" si="146"/>
        <v/>
      </c>
      <c r="B4765" s="4" t="str">
        <f t="shared" si="147"/>
        <v/>
      </c>
      <c r="C4765" s="5" t="e">
        <f t="shared" si="144"/>
        <v>#VALUE!</v>
      </c>
      <c r="D4765" s="5" t="e">
        <f t="shared" si="145"/>
        <v>#VALUE!</v>
      </c>
      <c r="E4765" s="4" t="s">
        <v>37</v>
      </c>
    </row>
    <row r="4766" spans="1:5" x14ac:dyDescent="0.25">
      <c r="A4766" t="str">
        <f t="shared" si="146"/>
        <v/>
      </c>
      <c r="B4766" s="4" t="str">
        <f t="shared" si="147"/>
        <v/>
      </c>
      <c r="C4766" s="5" t="e">
        <f t="shared" si="144"/>
        <v>#VALUE!</v>
      </c>
      <c r="D4766" s="5" t="e">
        <f t="shared" si="145"/>
        <v>#VALUE!</v>
      </c>
      <c r="E4766" s="4" t="s">
        <v>38</v>
      </c>
    </row>
    <row r="4767" spans="1:5" x14ac:dyDescent="0.25">
      <c r="A4767" t="str">
        <f t="shared" si="146"/>
        <v/>
      </c>
      <c r="B4767" s="4" t="str">
        <f t="shared" si="147"/>
        <v/>
      </c>
      <c r="C4767" s="5" t="e">
        <f t="shared" si="144"/>
        <v>#VALUE!</v>
      </c>
      <c r="D4767" s="5" t="e">
        <f t="shared" si="145"/>
        <v>#VALUE!</v>
      </c>
      <c r="E4767" s="4" t="s">
        <v>4</v>
      </c>
    </row>
    <row r="4768" spans="1:5" x14ac:dyDescent="0.25">
      <c r="A4768" t="str">
        <f t="shared" si="146"/>
        <v/>
      </c>
      <c r="B4768" s="4" t="str">
        <f t="shared" si="147"/>
        <v/>
      </c>
      <c r="C4768" s="5" t="e">
        <f t="shared" si="144"/>
        <v>#VALUE!</v>
      </c>
      <c r="D4768" s="5" t="e">
        <f t="shared" si="145"/>
        <v>#VALUE!</v>
      </c>
      <c r="E4768" s="4" t="s">
        <v>37</v>
      </c>
    </row>
    <row r="4769" spans="1:5" x14ac:dyDescent="0.25">
      <c r="A4769" t="str">
        <f t="shared" si="146"/>
        <v/>
      </c>
      <c r="B4769" s="4" t="str">
        <f t="shared" si="147"/>
        <v/>
      </c>
      <c r="C4769" s="5" t="e">
        <f t="shared" si="144"/>
        <v>#VALUE!</v>
      </c>
      <c r="D4769" s="5" t="e">
        <f t="shared" si="145"/>
        <v>#VALUE!</v>
      </c>
      <c r="E4769" s="4" t="s">
        <v>38</v>
      </c>
    </row>
    <row r="4770" spans="1:5" x14ac:dyDescent="0.25">
      <c r="A4770" t="str">
        <f t="shared" si="146"/>
        <v/>
      </c>
      <c r="B4770" s="4" t="str">
        <f t="shared" si="147"/>
        <v/>
      </c>
      <c r="C4770" s="5" t="e">
        <f t="shared" si="144"/>
        <v>#VALUE!</v>
      </c>
      <c r="D4770" s="5" t="e">
        <f t="shared" si="145"/>
        <v>#VALUE!</v>
      </c>
      <c r="E4770" s="4" t="s">
        <v>4</v>
      </c>
    </row>
    <row r="4771" spans="1:5" x14ac:dyDescent="0.25">
      <c r="A4771" t="str">
        <f t="shared" si="146"/>
        <v/>
      </c>
      <c r="B4771" s="4" t="str">
        <f t="shared" si="147"/>
        <v/>
      </c>
      <c r="C4771" s="5" t="e">
        <f t="shared" si="144"/>
        <v>#VALUE!</v>
      </c>
      <c r="D4771" s="5" t="e">
        <f t="shared" si="145"/>
        <v>#VALUE!</v>
      </c>
      <c r="E4771" s="4" t="s">
        <v>37</v>
      </c>
    </row>
    <row r="4772" spans="1:5" x14ac:dyDescent="0.25">
      <c r="A4772" t="str">
        <f t="shared" si="146"/>
        <v/>
      </c>
      <c r="B4772" s="4" t="str">
        <f t="shared" si="147"/>
        <v/>
      </c>
      <c r="C4772" s="5" t="e">
        <f t="shared" si="144"/>
        <v>#VALUE!</v>
      </c>
      <c r="D4772" s="5" t="e">
        <f t="shared" si="145"/>
        <v>#VALUE!</v>
      </c>
      <c r="E4772" s="4" t="s">
        <v>38</v>
      </c>
    </row>
    <row r="4773" spans="1:5" x14ac:dyDescent="0.25">
      <c r="A4773" t="str">
        <f t="shared" si="146"/>
        <v/>
      </c>
      <c r="B4773" s="4" t="str">
        <f t="shared" si="147"/>
        <v/>
      </c>
      <c r="C4773" s="5" t="e">
        <f t="shared" si="144"/>
        <v>#VALUE!</v>
      </c>
      <c r="D4773" s="5" t="e">
        <f t="shared" si="145"/>
        <v>#VALUE!</v>
      </c>
      <c r="E4773" s="4" t="s">
        <v>4</v>
      </c>
    </row>
    <row r="4774" spans="1:5" x14ac:dyDescent="0.25">
      <c r="A4774" t="str">
        <f t="shared" si="146"/>
        <v/>
      </c>
      <c r="B4774" s="4" t="str">
        <f t="shared" si="147"/>
        <v/>
      </c>
      <c r="C4774" s="5" t="e">
        <f t="shared" si="144"/>
        <v>#VALUE!</v>
      </c>
      <c r="D4774" s="5" t="e">
        <f t="shared" si="145"/>
        <v>#VALUE!</v>
      </c>
      <c r="E4774" s="4" t="s">
        <v>37</v>
      </c>
    </row>
    <row r="4775" spans="1:5" x14ac:dyDescent="0.25">
      <c r="A4775" t="str">
        <f t="shared" si="146"/>
        <v/>
      </c>
      <c r="B4775" s="4" t="str">
        <f t="shared" si="147"/>
        <v/>
      </c>
      <c r="C4775" s="5" t="e">
        <f t="shared" si="144"/>
        <v>#VALUE!</v>
      </c>
      <c r="D4775" s="5" t="e">
        <f t="shared" si="145"/>
        <v>#VALUE!</v>
      </c>
      <c r="E4775" s="4" t="s">
        <v>38</v>
      </c>
    </row>
    <row r="4776" spans="1:5" x14ac:dyDescent="0.25">
      <c r="A4776" t="str">
        <f t="shared" si="146"/>
        <v/>
      </c>
      <c r="B4776" s="4" t="str">
        <f t="shared" si="147"/>
        <v/>
      </c>
      <c r="C4776" s="5" t="e">
        <f t="shared" si="144"/>
        <v>#VALUE!</v>
      </c>
      <c r="D4776" s="5" t="e">
        <f t="shared" si="145"/>
        <v>#VALUE!</v>
      </c>
      <c r="E4776" s="4" t="s">
        <v>4</v>
      </c>
    </row>
    <row r="4777" spans="1:5" x14ac:dyDescent="0.25">
      <c r="A4777" t="str">
        <f t="shared" si="146"/>
        <v/>
      </c>
      <c r="B4777" s="4" t="str">
        <f t="shared" si="147"/>
        <v/>
      </c>
      <c r="C4777" s="5" t="e">
        <f t="shared" si="144"/>
        <v>#VALUE!</v>
      </c>
      <c r="D4777" s="5" t="e">
        <f t="shared" si="145"/>
        <v>#VALUE!</v>
      </c>
      <c r="E4777" s="4" t="s">
        <v>37</v>
      </c>
    </row>
    <row r="4778" spans="1:5" x14ac:dyDescent="0.25">
      <c r="A4778" t="str">
        <f t="shared" si="146"/>
        <v/>
      </c>
      <c r="B4778" s="4" t="str">
        <f t="shared" si="147"/>
        <v/>
      </c>
      <c r="C4778" s="5" t="e">
        <f t="shared" si="144"/>
        <v>#VALUE!</v>
      </c>
      <c r="D4778" s="5" t="e">
        <f t="shared" si="145"/>
        <v>#VALUE!</v>
      </c>
      <c r="E4778" s="4" t="s">
        <v>38</v>
      </c>
    </row>
    <row r="4779" spans="1:5" x14ac:dyDescent="0.25">
      <c r="A4779" t="str">
        <f t="shared" si="146"/>
        <v/>
      </c>
      <c r="B4779" s="4" t="str">
        <f t="shared" si="147"/>
        <v/>
      </c>
      <c r="C4779" s="5" t="e">
        <f t="shared" si="144"/>
        <v>#VALUE!</v>
      </c>
      <c r="D4779" s="5" t="e">
        <f t="shared" si="145"/>
        <v>#VALUE!</v>
      </c>
      <c r="E4779" s="4" t="s">
        <v>4</v>
      </c>
    </row>
    <row r="4780" spans="1:5" x14ac:dyDescent="0.25">
      <c r="A4780" t="str">
        <f t="shared" si="146"/>
        <v/>
      </c>
      <c r="B4780" s="4" t="str">
        <f t="shared" si="147"/>
        <v/>
      </c>
      <c r="C4780" s="5" t="e">
        <f t="shared" si="144"/>
        <v>#VALUE!</v>
      </c>
      <c r="D4780" s="5" t="e">
        <f t="shared" si="145"/>
        <v>#VALUE!</v>
      </c>
      <c r="E4780" s="4" t="s">
        <v>37</v>
      </c>
    </row>
    <row r="4781" spans="1:5" x14ac:dyDescent="0.25">
      <c r="A4781" t="str">
        <f t="shared" si="146"/>
        <v/>
      </c>
      <c r="B4781" s="4" t="str">
        <f t="shared" si="147"/>
        <v/>
      </c>
      <c r="C4781" s="5" t="e">
        <f t="shared" si="144"/>
        <v>#VALUE!</v>
      </c>
      <c r="D4781" s="5" t="e">
        <f t="shared" si="145"/>
        <v>#VALUE!</v>
      </c>
      <c r="E4781" s="4" t="s">
        <v>38</v>
      </c>
    </row>
    <row r="4782" spans="1:5" x14ac:dyDescent="0.25">
      <c r="A4782" t="str">
        <f t="shared" si="146"/>
        <v/>
      </c>
      <c r="B4782" s="4" t="str">
        <f t="shared" si="147"/>
        <v/>
      </c>
      <c r="C4782" s="5" t="e">
        <f t="shared" si="144"/>
        <v>#VALUE!</v>
      </c>
      <c r="D4782" s="5" t="e">
        <f t="shared" si="145"/>
        <v>#VALUE!</v>
      </c>
      <c r="E4782" s="4" t="s">
        <v>4</v>
      </c>
    </row>
    <row r="4783" spans="1:5" x14ac:dyDescent="0.25">
      <c r="A4783" t="str">
        <f t="shared" si="146"/>
        <v/>
      </c>
      <c r="B4783" s="4" t="str">
        <f t="shared" si="147"/>
        <v/>
      </c>
      <c r="C4783" s="5" t="e">
        <f t="shared" si="144"/>
        <v>#VALUE!</v>
      </c>
      <c r="D4783" s="5" t="e">
        <f t="shared" si="145"/>
        <v>#VALUE!</v>
      </c>
      <c r="E4783" s="4" t="s">
        <v>37</v>
      </c>
    </row>
    <row r="4784" spans="1:5" x14ac:dyDescent="0.25">
      <c r="A4784" t="str">
        <f t="shared" si="146"/>
        <v/>
      </c>
      <c r="B4784" s="4" t="str">
        <f t="shared" si="147"/>
        <v/>
      </c>
      <c r="C4784" s="5" t="e">
        <f t="shared" si="144"/>
        <v>#VALUE!</v>
      </c>
      <c r="D4784" s="5" t="e">
        <f t="shared" si="145"/>
        <v>#VALUE!</v>
      </c>
      <c r="E4784" s="4" t="s">
        <v>38</v>
      </c>
    </row>
    <row r="4785" spans="1:5" x14ac:dyDescent="0.25">
      <c r="A4785" t="str">
        <f t="shared" si="146"/>
        <v/>
      </c>
      <c r="B4785" s="4" t="str">
        <f t="shared" si="147"/>
        <v/>
      </c>
      <c r="C4785" s="5" t="e">
        <f t="shared" si="144"/>
        <v>#VALUE!</v>
      </c>
      <c r="D4785" s="5" t="e">
        <f t="shared" si="145"/>
        <v>#VALUE!</v>
      </c>
      <c r="E4785" s="4" t="s">
        <v>4</v>
      </c>
    </row>
    <row r="4786" spans="1:5" x14ac:dyDescent="0.25">
      <c r="A4786" t="str">
        <f t="shared" si="146"/>
        <v/>
      </c>
      <c r="B4786" s="4" t="str">
        <f t="shared" si="147"/>
        <v/>
      </c>
      <c r="C4786" s="5" t="e">
        <f t="shared" si="144"/>
        <v>#VALUE!</v>
      </c>
      <c r="D4786" s="5" t="e">
        <f t="shared" si="145"/>
        <v>#VALUE!</v>
      </c>
      <c r="E4786" s="4" t="s">
        <v>37</v>
      </c>
    </row>
    <row r="4787" spans="1:5" x14ac:dyDescent="0.25">
      <c r="A4787" t="str">
        <f t="shared" si="146"/>
        <v/>
      </c>
      <c r="B4787" s="4" t="str">
        <f t="shared" si="147"/>
        <v/>
      </c>
      <c r="C4787" s="5" t="e">
        <f t="shared" si="144"/>
        <v>#VALUE!</v>
      </c>
      <c r="D4787" s="5" t="e">
        <f t="shared" si="145"/>
        <v>#VALUE!</v>
      </c>
      <c r="E4787" s="4" t="s">
        <v>38</v>
      </c>
    </row>
    <row r="4788" spans="1:5" x14ac:dyDescent="0.25">
      <c r="A4788" t="str">
        <f t="shared" si="146"/>
        <v/>
      </c>
      <c r="B4788" s="4" t="str">
        <f t="shared" si="147"/>
        <v/>
      </c>
      <c r="C4788" s="5" t="e">
        <f t="shared" si="144"/>
        <v>#VALUE!</v>
      </c>
      <c r="D4788" s="5" t="e">
        <f t="shared" si="145"/>
        <v>#VALUE!</v>
      </c>
      <c r="E4788" s="4" t="s">
        <v>4</v>
      </c>
    </row>
    <row r="4789" spans="1:5" x14ac:dyDescent="0.25">
      <c r="A4789" t="str">
        <f t="shared" si="146"/>
        <v/>
      </c>
      <c r="B4789" s="4" t="str">
        <f t="shared" si="147"/>
        <v/>
      </c>
      <c r="C4789" s="5" t="e">
        <f t="shared" si="144"/>
        <v>#VALUE!</v>
      </c>
      <c r="D4789" s="5" t="e">
        <f t="shared" si="145"/>
        <v>#VALUE!</v>
      </c>
      <c r="E4789" s="4" t="s">
        <v>37</v>
      </c>
    </row>
    <row r="4790" spans="1:5" x14ac:dyDescent="0.25">
      <c r="A4790" t="str">
        <f t="shared" si="146"/>
        <v/>
      </c>
      <c r="B4790" s="4" t="str">
        <f t="shared" si="147"/>
        <v/>
      </c>
      <c r="C4790" s="5" t="e">
        <f t="shared" si="144"/>
        <v>#VALUE!</v>
      </c>
      <c r="D4790" s="5" t="e">
        <f t="shared" si="145"/>
        <v>#VALUE!</v>
      </c>
      <c r="E4790" s="4" t="s">
        <v>38</v>
      </c>
    </row>
    <row r="4791" spans="1:5" x14ac:dyDescent="0.25">
      <c r="A4791" t="str">
        <f t="shared" si="146"/>
        <v/>
      </c>
      <c r="B4791" s="4" t="str">
        <f t="shared" si="147"/>
        <v/>
      </c>
      <c r="C4791" s="5" t="e">
        <f t="shared" si="144"/>
        <v>#VALUE!</v>
      </c>
      <c r="D4791" s="5" t="e">
        <f t="shared" si="145"/>
        <v>#VALUE!</v>
      </c>
      <c r="E4791" s="4" t="s">
        <v>4</v>
      </c>
    </row>
    <row r="4792" spans="1:5" x14ac:dyDescent="0.25">
      <c r="A4792" t="str">
        <f t="shared" si="146"/>
        <v/>
      </c>
      <c r="B4792" s="4" t="str">
        <f t="shared" si="147"/>
        <v/>
      </c>
      <c r="C4792" s="5" t="e">
        <f t="shared" si="144"/>
        <v>#VALUE!</v>
      </c>
      <c r="D4792" s="5" t="e">
        <f t="shared" si="145"/>
        <v>#VALUE!</v>
      </c>
      <c r="E4792" s="4" t="s">
        <v>37</v>
      </c>
    </row>
    <row r="4793" spans="1:5" x14ac:dyDescent="0.25">
      <c r="A4793" t="str">
        <f t="shared" si="146"/>
        <v/>
      </c>
      <c r="B4793" s="4" t="str">
        <f t="shared" si="147"/>
        <v/>
      </c>
      <c r="C4793" s="5" t="e">
        <f t="shared" si="144"/>
        <v>#VALUE!</v>
      </c>
      <c r="D4793" s="5" t="e">
        <f t="shared" si="145"/>
        <v>#VALUE!</v>
      </c>
      <c r="E4793" s="4" t="s">
        <v>38</v>
      </c>
    </row>
    <row r="4794" spans="1:5" x14ac:dyDescent="0.25">
      <c r="A4794" t="str">
        <f t="shared" si="146"/>
        <v/>
      </c>
      <c r="B4794" s="4" t="str">
        <f t="shared" si="147"/>
        <v/>
      </c>
      <c r="C4794" s="5" t="e">
        <f t="shared" si="144"/>
        <v>#VALUE!</v>
      </c>
      <c r="D4794" s="5" t="e">
        <f t="shared" si="145"/>
        <v>#VALUE!</v>
      </c>
      <c r="E4794" s="4" t="s">
        <v>4</v>
      </c>
    </row>
    <row r="4795" spans="1:5" x14ac:dyDescent="0.25">
      <c r="A4795" t="str">
        <f t="shared" si="146"/>
        <v/>
      </c>
      <c r="B4795" s="4" t="str">
        <f t="shared" si="147"/>
        <v/>
      </c>
      <c r="C4795" s="5" t="e">
        <f t="shared" si="144"/>
        <v>#VALUE!</v>
      </c>
      <c r="D4795" s="5" t="e">
        <f t="shared" si="145"/>
        <v>#VALUE!</v>
      </c>
      <c r="E4795" s="4" t="s">
        <v>37</v>
      </c>
    </row>
    <row r="4796" spans="1:5" x14ac:dyDescent="0.25">
      <c r="A4796" t="str">
        <f t="shared" si="146"/>
        <v/>
      </c>
      <c r="B4796" s="4" t="str">
        <f t="shared" si="147"/>
        <v/>
      </c>
      <c r="C4796" s="5" t="e">
        <f t="shared" si="144"/>
        <v>#VALUE!</v>
      </c>
      <c r="D4796" s="5" t="e">
        <f t="shared" si="145"/>
        <v>#VALUE!</v>
      </c>
      <c r="E4796" s="4" t="s">
        <v>38</v>
      </c>
    </row>
    <row r="4797" spans="1:5" x14ac:dyDescent="0.25">
      <c r="A4797" t="str">
        <f t="shared" si="146"/>
        <v/>
      </c>
      <c r="B4797" s="4" t="str">
        <f t="shared" si="147"/>
        <v/>
      </c>
      <c r="C4797" s="5" t="e">
        <f t="shared" si="144"/>
        <v>#VALUE!</v>
      </c>
      <c r="D4797" s="5" t="e">
        <f t="shared" si="145"/>
        <v>#VALUE!</v>
      </c>
      <c r="E4797" s="4" t="s">
        <v>4</v>
      </c>
    </row>
    <row r="4798" spans="1:5" x14ac:dyDescent="0.25">
      <c r="A4798" t="str">
        <f t="shared" si="146"/>
        <v/>
      </c>
      <c r="B4798" s="4" t="str">
        <f t="shared" si="147"/>
        <v/>
      </c>
      <c r="C4798" s="5" t="e">
        <f t="shared" si="144"/>
        <v>#VALUE!</v>
      </c>
      <c r="D4798" s="5" t="e">
        <f t="shared" si="145"/>
        <v>#VALUE!</v>
      </c>
      <c r="E4798" s="4" t="s">
        <v>37</v>
      </c>
    </row>
    <row r="4799" spans="1:5" x14ac:dyDescent="0.25">
      <c r="A4799" t="str">
        <f t="shared" si="146"/>
        <v/>
      </c>
      <c r="B4799" s="4" t="str">
        <f t="shared" si="147"/>
        <v/>
      </c>
      <c r="C4799" s="5" t="e">
        <f t="shared" si="144"/>
        <v>#VALUE!</v>
      </c>
      <c r="D4799" s="5" t="e">
        <f t="shared" si="145"/>
        <v>#VALUE!</v>
      </c>
      <c r="E4799" s="4" t="s">
        <v>38</v>
      </c>
    </row>
    <row r="4800" spans="1:5" x14ac:dyDescent="0.25">
      <c r="A4800" t="str">
        <f t="shared" si="146"/>
        <v/>
      </c>
      <c r="B4800" s="4" t="str">
        <f t="shared" si="147"/>
        <v/>
      </c>
      <c r="C4800" s="5" t="e">
        <f t="shared" si="144"/>
        <v>#VALUE!</v>
      </c>
      <c r="D4800" s="5" t="e">
        <f t="shared" si="145"/>
        <v>#VALUE!</v>
      </c>
      <c r="E4800" s="4" t="s">
        <v>4</v>
      </c>
    </row>
    <row r="4801" spans="1:5" x14ac:dyDescent="0.25">
      <c r="A4801" t="str">
        <f t="shared" si="146"/>
        <v/>
      </c>
      <c r="B4801" s="4" t="str">
        <f t="shared" si="147"/>
        <v/>
      </c>
      <c r="C4801" s="5" t="e">
        <f t="shared" si="144"/>
        <v>#VALUE!</v>
      </c>
      <c r="D4801" s="5" t="e">
        <f t="shared" si="145"/>
        <v>#VALUE!</v>
      </c>
      <c r="E4801" s="4" t="s">
        <v>37</v>
      </c>
    </row>
    <row r="4802" spans="1:5" x14ac:dyDescent="0.25">
      <c r="A4802" t="str">
        <f t="shared" si="146"/>
        <v/>
      </c>
      <c r="B4802" s="4" t="str">
        <f t="shared" si="147"/>
        <v/>
      </c>
      <c r="C4802" s="5" t="e">
        <f t="shared" si="144"/>
        <v>#VALUE!</v>
      </c>
      <c r="D4802" s="5" t="e">
        <f t="shared" si="145"/>
        <v>#VALUE!</v>
      </c>
      <c r="E4802" s="4" t="s">
        <v>38</v>
      </c>
    </row>
    <row r="4803" spans="1:5" x14ac:dyDescent="0.25">
      <c r="A4803" t="str">
        <f t="shared" si="146"/>
        <v/>
      </c>
      <c r="B4803" s="4" t="str">
        <f t="shared" si="147"/>
        <v/>
      </c>
      <c r="C4803" s="5" t="e">
        <f t="shared" si="144"/>
        <v>#VALUE!</v>
      </c>
      <c r="D4803" s="5" t="e">
        <f t="shared" si="145"/>
        <v>#VALUE!</v>
      </c>
      <c r="E4803" s="4" t="s">
        <v>4</v>
      </c>
    </row>
    <row r="4804" spans="1:5" x14ac:dyDescent="0.25">
      <c r="A4804" t="str">
        <f t="shared" si="146"/>
        <v/>
      </c>
      <c r="B4804" s="4" t="str">
        <f t="shared" si="147"/>
        <v/>
      </c>
      <c r="C4804" s="5" t="e">
        <f t="shared" si="144"/>
        <v>#VALUE!</v>
      </c>
      <c r="D4804" s="5" t="e">
        <f t="shared" si="145"/>
        <v>#VALUE!</v>
      </c>
      <c r="E4804" s="4" t="s">
        <v>37</v>
      </c>
    </row>
    <row r="4805" spans="1:5" x14ac:dyDescent="0.25">
      <c r="A4805" t="str">
        <f t="shared" si="146"/>
        <v/>
      </c>
      <c r="B4805" s="4" t="str">
        <f t="shared" si="147"/>
        <v/>
      </c>
      <c r="C4805" s="5" t="e">
        <f t="shared" si="144"/>
        <v>#VALUE!</v>
      </c>
      <c r="D4805" s="5" t="e">
        <f t="shared" si="145"/>
        <v>#VALUE!</v>
      </c>
      <c r="E4805" s="4" t="s">
        <v>38</v>
      </c>
    </row>
    <row r="4806" spans="1:5" x14ac:dyDescent="0.25">
      <c r="A4806" t="str">
        <f t="shared" si="146"/>
        <v/>
      </c>
      <c r="B4806" s="4" t="str">
        <f t="shared" si="147"/>
        <v/>
      </c>
      <c r="C4806" s="5" t="e">
        <f t="shared" si="144"/>
        <v>#VALUE!</v>
      </c>
      <c r="D4806" s="5" t="e">
        <f t="shared" si="145"/>
        <v>#VALUE!</v>
      </c>
      <c r="E4806" s="4" t="s">
        <v>4</v>
      </c>
    </row>
    <row r="4807" spans="1:5" x14ac:dyDescent="0.25">
      <c r="A4807" t="str">
        <f t="shared" si="146"/>
        <v/>
      </c>
      <c r="B4807" s="4" t="str">
        <f t="shared" si="147"/>
        <v/>
      </c>
      <c r="C4807" s="5" t="e">
        <f t="shared" si="144"/>
        <v>#VALUE!</v>
      </c>
      <c r="D4807" s="5" t="e">
        <f t="shared" si="145"/>
        <v>#VALUE!</v>
      </c>
      <c r="E4807" s="4" t="s">
        <v>37</v>
      </c>
    </row>
    <row r="4808" spans="1:5" x14ac:dyDescent="0.25">
      <c r="A4808" t="str">
        <f t="shared" si="146"/>
        <v/>
      </c>
      <c r="B4808" s="4" t="str">
        <f t="shared" si="147"/>
        <v/>
      </c>
      <c r="C4808" s="5" t="e">
        <f t="shared" si="144"/>
        <v>#VALUE!</v>
      </c>
      <c r="D4808" s="5" t="e">
        <f t="shared" si="145"/>
        <v>#VALUE!</v>
      </c>
      <c r="E4808" s="4" t="s">
        <v>38</v>
      </c>
    </row>
    <row r="4809" spans="1:5" x14ac:dyDescent="0.25">
      <c r="A4809" t="str">
        <f t="shared" si="146"/>
        <v/>
      </c>
      <c r="B4809" s="4" t="str">
        <f t="shared" si="147"/>
        <v/>
      </c>
      <c r="C4809" s="5" t="e">
        <f t="shared" si="144"/>
        <v>#VALUE!</v>
      </c>
      <c r="D4809" s="5" t="e">
        <f t="shared" si="145"/>
        <v>#VALUE!</v>
      </c>
      <c r="E4809" s="4" t="s">
        <v>4</v>
      </c>
    </row>
    <row r="4810" spans="1:5" x14ac:dyDescent="0.25">
      <c r="A4810" t="str">
        <f t="shared" si="146"/>
        <v/>
      </c>
      <c r="B4810" s="4" t="str">
        <f t="shared" si="147"/>
        <v/>
      </c>
      <c r="C4810" s="5" t="e">
        <f t="shared" si="144"/>
        <v>#VALUE!</v>
      </c>
      <c r="D4810" s="5" t="e">
        <f t="shared" si="145"/>
        <v>#VALUE!</v>
      </c>
      <c r="E4810" s="4" t="s">
        <v>37</v>
      </c>
    </row>
    <row r="4811" spans="1:5" x14ac:dyDescent="0.25">
      <c r="A4811" t="str">
        <f t="shared" si="146"/>
        <v/>
      </c>
      <c r="B4811" s="4" t="str">
        <f t="shared" si="147"/>
        <v/>
      </c>
      <c r="C4811" s="5" t="e">
        <f t="shared" si="144"/>
        <v>#VALUE!</v>
      </c>
      <c r="D4811" s="5" t="e">
        <f t="shared" si="145"/>
        <v>#VALUE!</v>
      </c>
      <c r="E4811" s="4" t="s">
        <v>38</v>
      </c>
    </row>
    <row r="4812" spans="1:5" x14ac:dyDescent="0.25">
      <c r="A4812" t="str">
        <f t="shared" si="146"/>
        <v/>
      </c>
      <c r="B4812" s="4" t="str">
        <f t="shared" si="147"/>
        <v/>
      </c>
      <c r="C4812" s="5" t="e">
        <f t="shared" si="144"/>
        <v>#VALUE!</v>
      </c>
      <c r="D4812" s="5" t="e">
        <f t="shared" si="145"/>
        <v>#VALUE!</v>
      </c>
      <c r="E4812" s="4" t="s">
        <v>4</v>
      </c>
    </row>
    <row r="4813" spans="1:5" x14ac:dyDescent="0.25">
      <c r="A4813" t="str">
        <f t="shared" si="146"/>
        <v/>
      </c>
      <c r="B4813" s="4" t="str">
        <f t="shared" si="147"/>
        <v/>
      </c>
      <c r="C4813" s="5" t="e">
        <f t="shared" si="144"/>
        <v>#VALUE!</v>
      </c>
      <c r="D4813" s="5" t="e">
        <f t="shared" si="145"/>
        <v>#VALUE!</v>
      </c>
      <c r="E4813" s="4" t="s">
        <v>37</v>
      </c>
    </row>
    <row r="4814" spans="1:5" x14ac:dyDescent="0.25">
      <c r="A4814" t="str">
        <f t="shared" si="146"/>
        <v/>
      </c>
      <c r="B4814" s="4" t="str">
        <f t="shared" si="147"/>
        <v/>
      </c>
      <c r="C4814" s="5" t="e">
        <f t="shared" si="144"/>
        <v>#VALUE!</v>
      </c>
      <c r="D4814" s="5" t="e">
        <f t="shared" si="145"/>
        <v>#VALUE!</v>
      </c>
      <c r="E4814" s="4" t="s">
        <v>38</v>
      </c>
    </row>
    <row r="4815" spans="1:5" x14ac:dyDescent="0.25">
      <c r="A4815" t="str">
        <f t="shared" si="146"/>
        <v/>
      </c>
      <c r="B4815" s="4" t="str">
        <f t="shared" si="147"/>
        <v/>
      </c>
      <c r="C4815" s="5" t="e">
        <f t="shared" si="144"/>
        <v>#VALUE!</v>
      </c>
      <c r="D4815" s="5" t="e">
        <f t="shared" si="145"/>
        <v>#VALUE!</v>
      </c>
      <c r="E4815" s="4" t="s">
        <v>4</v>
      </c>
    </row>
    <row r="4816" spans="1:5" x14ac:dyDescent="0.25">
      <c r="A4816" t="str">
        <f t="shared" si="146"/>
        <v/>
      </c>
      <c r="B4816" s="4" t="str">
        <f t="shared" si="147"/>
        <v/>
      </c>
      <c r="C4816" s="5" t="e">
        <f t="shared" si="144"/>
        <v>#VALUE!</v>
      </c>
      <c r="D4816" s="5" t="e">
        <f t="shared" si="145"/>
        <v>#VALUE!</v>
      </c>
      <c r="E4816" s="4" t="s">
        <v>37</v>
      </c>
    </row>
    <row r="4817" spans="1:5" x14ac:dyDescent="0.25">
      <c r="A4817" t="str">
        <f t="shared" si="146"/>
        <v/>
      </c>
      <c r="B4817" s="4" t="str">
        <f t="shared" si="147"/>
        <v/>
      </c>
      <c r="C4817" s="5" t="e">
        <f t="shared" si="144"/>
        <v>#VALUE!</v>
      </c>
      <c r="D4817" s="5" t="e">
        <f t="shared" si="145"/>
        <v>#VALUE!</v>
      </c>
      <c r="E4817" s="4" t="s">
        <v>38</v>
      </c>
    </row>
    <row r="4818" spans="1:5" x14ac:dyDescent="0.25">
      <c r="A4818" t="str">
        <f t="shared" si="146"/>
        <v/>
      </c>
      <c r="B4818" s="4" t="str">
        <f t="shared" si="147"/>
        <v/>
      </c>
      <c r="C4818" s="5" t="e">
        <f t="shared" ref="C4818:C4881" si="148">YEAR(B4818)</f>
        <v>#VALUE!</v>
      </c>
      <c r="D4818" s="5" t="e">
        <f t="shared" ref="D4818:D4881" si="149">MONTH(B4818)</f>
        <v>#VALUE!</v>
      </c>
      <c r="E4818" s="4" t="s">
        <v>4</v>
      </c>
    </row>
    <row r="4819" spans="1:5" x14ac:dyDescent="0.25">
      <c r="A4819" t="str">
        <f t="shared" si="146"/>
        <v/>
      </c>
      <c r="B4819" s="4" t="str">
        <f t="shared" si="147"/>
        <v/>
      </c>
      <c r="C4819" s="5" t="e">
        <f t="shared" si="148"/>
        <v>#VALUE!</v>
      </c>
      <c r="D4819" s="5" t="e">
        <f t="shared" si="149"/>
        <v>#VALUE!</v>
      </c>
      <c r="E4819" s="4" t="s">
        <v>37</v>
      </c>
    </row>
    <row r="4820" spans="1:5" x14ac:dyDescent="0.25">
      <c r="A4820" t="str">
        <f t="shared" si="146"/>
        <v/>
      </c>
      <c r="B4820" s="4" t="str">
        <f t="shared" si="147"/>
        <v/>
      </c>
      <c r="C4820" s="5" t="e">
        <f t="shared" si="148"/>
        <v>#VALUE!</v>
      </c>
      <c r="D4820" s="5" t="e">
        <f t="shared" si="149"/>
        <v>#VALUE!</v>
      </c>
      <c r="E4820" s="4" t="s">
        <v>38</v>
      </c>
    </row>
    <row r="4821" spans="1:5" x14ac:dyDescent="0.25">
      <c r="A4821" t="str">
        <f t="shared" si="146"/>
        <v/>
      </c>
      <c r="B4821" s="4" t="str">
        <f t="shared" si="147"/>
        <v/>
      </c>
      <c r="C4821" s="5" t="e">
        <f t="shared" si="148"/>
        <v>#VALUE!</v>
      </c>
      <c r="D4821" s="5" t="e">
        <f t="shared" si="149"/>
        <v>#VALUE!</v>
      </c>
      <c r="E4821" s="4" t="s">
        <v>4</v>
      </c>
    </row>
    <row r="4822" spans="1:5" x14ac:dyDescent="0.25">
      <c r="A4822" t="str">
        <f t="shared" si="146"/>
        <v/>
      </c>
      <c r="B4822" s="4" t="str">
        <f t="shared" si="147"/>
        <v/>
      </c>
      <c r="C4822" s="5" t="e">
        <f t="shared" si="148"/>
        <v>#VALUE!</v>
      </c>
      <c r="D4822" s="5" t="e">
        <f t="shared" si="149"/>
        <v>#VALUE!</v>
      </c>
      <c r="E4822" s="4" t="s">
        <v>37</v>
      </c>
    </row>
    <row r="4823" spans="1:5" x14ac:dyDescent="0.25">
      <c r="A4823" t="str">
        <f t="shared" si="146"/>
        <v/>
      </c>
      <c r="B4823" s="4" t="str">
        <f t="shared" si="147"/>
        <v/>
      </c>
      <c r="C4823" s="5" t="e">
        <f t="shared" si="148"/>
        <v>#VALUE!</v>
      </c>
      <c r="D4823" s="5" t="e">
        <f t="shared" si="149"/>
        <v>#VALUE!</v>
      </c>
      <c r="E4823" s="4" t="s">
        <v>38</v>
      </c>
    </row>
    <row r="4824" spans="1:5" x14ac:dyDescent="0.25">
      <c r="A4824" t="str">
        <f t="shared" si="146"/>
        <v/>
      </c>
      <c r="B4824" s="4" t="str">
        <f t="shared" si="147"/>
        <v/>
      </c>
      <c r="C4824" s="5" t="e">
        <f t="shared" si="148"/>
        <v>#VALUE!</v>
      </c>
      <c r="D4824" s="5" t="e">
        <f t="shared" si="149"/>
        <v>#VALUE!</v>
      </c>
      <c r="E4824" s="4" t="s">
        <v>4</v>
      </c>
    </row>
    <row r="4825" spans="1:5" x14ac:dyDescent="0.25">
      <c r="A4825" t="str">
        <f t="shared" si="146"/>
        <v/>
      </c>
      <c r="B4825" s="4" t="str">
        <f t="shared" si="147"/>
        <v/>
      </c>
      <c r="C4825" s="5" t="e">
        <f t="shared" si="148"/>
        <v>#VALUE!</v>
      </c>
      <c r="D4825" s="5" t="e">
        <f t="shared" si="149"/>
        <v>#VALUE!</v>
      </c>
      <c r="E4825" s="4" t="s">
        <v>37</v>
      </c>
    </row>
    <row r="4826" spans="1:5" x14ac:dyDescent="0.25">
      <c r="A4826" t="str">
        <f t="shared" si="146"/>
        <v/>
      </c>
      <c r="B4826" s="4" t="str">
        <f t="shared" si="147"/>
        <v/>
      </c>
      <c r="C4826" s="5" t="e">
        <f t="shared" si="148"/>
        <v>#VALUE!</v>
      </c>
      <c r="D4826" s="5" t="e">
        <f t="shared" si="149"/>
        <v>#VALUE!</v>
      </c>
      <c r="E4826" s="4" t="s">
        <v>38</v>
      </c>
    </row>
    <row r="4827" spans="1:5" x14ac:dyDescent="0.25">
      <c r="A4827" t="str">
        <f t="shared" ref="A4827:A4890" si="150">IF(F4827="","",A4826)</f>
        <v/>
      </c>
      <c r="B4827" s="4" t="str">
        <f t="shared" ref="B4827:B4890" si="151">IF(F4827="","",B4826)</f>
        <v/>
      </c>
      <c r="C4827" s="5" t="e">
        <f t="shared" si="148"/>
        <v>#VALUE!</v>
      </c>
      <c r="D4827" s="5" t="e">
        <f t="shared" si="149"/>
        <v>#VALUE!</v>
      </c>
      <c r="E4827" s="4" t="s">
        <v>4</v>
      </c>
    </row>
    <row r="4828" spans="1:5" x14ac:dyDescent="0.25">
      <c r="A4828" t="str">
        <f t="shared" si="150"/>
        <v/>
      </c>
      <c r="B4828" s="4" t="str">
        <f t="shared" si="151"/>
        <v/>
      </c>
      <c r="C4828" s="5" t="e">
        <f t="shared" si="148"/>
        <v>#VALUE!</v>
      </c>
      <c r="D4828" s="5" t="e">
        <f t="shared" si="149"/>
        <v>#VALUE!</v>
      </c>
      <c r="E4828" s="4" t="s">
        <v>37</v>
      </c>
    </row>
    <row r="4829" spans="1:5" x14ac:dyDescent="0.25">
      <c r="A4829" t="str">
        <f t="shared" si="150"/>
        <v/>
      </c>
      <c r="B4829" s="4" t="str">
        <f t="shared" si="151"/>
        <v/>
      </c>
      <c r="C4829" s="5" t="e">
        <f t="shared" si="148"/>
        <v>#VALUE!</v>
      </c>
      <c r="D4829" s="5" t="e">
        <f t="shared" si="149"/>
        <v>#VALUE!</v>
      </c>
      <c r="E4829" s="4" t="s">
        <v>38</v>
      </c>
    </row>
    <row r="4830" spans="1:5" x14ac:dyDescent="0.25">
      <c r="A4830" t="str">
        <f t="shared" si="150"/>
        <v/>
      </c>
      <c r="B4830" s="4" t="str">
        <f t="shared" si="151"/>
        <v/>
      </c>
      <c r="C4830" s="5" t="e">
        <f t="shared" si="148"/>
        <v>#VALUE!</v>
      </c>
      <c r="D4830" s="5" t="e">
        <f t="shared" si="149"/>
        <v>#VALUE!</v>
      </c>
      <c r="E4830" s="4" t="s">
        <v>4</v>
      </c>
    </row>
    <row r="4831" spans="1:5" x14ac:dyDescent="0.25">
      <c r="A4831" t="str">
        <f t="shared" si="150"/>
        <v/>
      </c>
      <c r="B4831" s="4" t="str">
        <f t="shared" si="151"/>
        <v/>
      </c>
      <c r="C4831" s="5" t="e">
        <f t="shared" si="148"/>
        <v>#VALUE!</v>
      </c>
      <c r="D4831" s="5" t="e">
        <f t="shared" si="149"/>
        <v>#VALUE!</v>
      </c>
      <c r="E4831" s="4" t="s">
        <v>37</v>
      </c>
    </row>
    <row r="4832" spans="1:5" x14ac:dyDescent="0.25">
      <c r="A4832" t="str">
        <f t="shared" si="150"/>
        <v/>
      </c>
      <c r="B4832" s="4" t="str">
        <f t="shared" si="151"/>
        <v/>
      </c>
      <c r="C4832" s="5" t="e">
        <f t="shared" si="148"/>
        <v>#VALUE!</v>
      </c>
      <c r="D4832" s="5" t="e">
        <f t="shared" si="149"/>
        <v>#VALUE!</v>
      </c>
      <c r="E4832" s="4" t="s">
        <v>38</v>
      </c>
    </row>
    <row r="4833" spans="1:5" x14ac:dyDescent="0.25">
      <c r="A4833" t="str">
        <f t="shared" si="150"/>
        <v/>
      </c>
      <c r="B4833" s="4" t="str">
        <f t="shared" si="151"/>
        <v/>
      </c>
      <c r="C4833" s="5" t="e">
        <f t="shared" si="148"/>
        <v>#VALUE!</v>
      </c>
      <c r="D4833" s="5" t="e">
        <f t="shared" si="149"/>
        <v>#VALUE!</v>
      </c>
      <c r="E4833" s="4" t="s">
        <v>4</v>
      </c>
    </row>
    <row r="4834" spans="1:5" x14ac:dyDescent="0.25">
      <c r="A4834" t="str">
        <f t="shared" si="150"/>
        <v/>
      </c>
      <c r="B4834" s="4" t="str">
        <f t="shared" si="151"/>
        <v/>
      </c>
      <c r="C4834" s="5" t="e">
        <f t="shared" si="148"/>
        <v>#VALUE!</v>
      </c>
      <c r="D4834" s="5" t="e">
        <f t="shared" si="149"/>
        <v>#VALUE!</v>
      </c>
      <c r="E4834" s="4" t="s">
        <v>37</v>
      </c>
    </row>
    <row r="4835" spans="1:5" x14ac:dyDescent="0.25">
      <c r="A4835" t="str">
        <f t="shared" si="150"/>
        <v/>
      </c>
      <c r="B4835" s="4" t="str">
        <f t="shared" si="151"/>
        <v/>
      </c>
      <c r="C4835" s="5" t="e">
        <f t="shared" si="148"/>
        <v>#VALUE!</v>
      </c>
      <c r="D4835" s="5" t="e">
        <f t="shared" si="149"/>
        <v>#VALUE!</v>
      </c>
      <c r="E4835" s="4" t="s">
        <v>38</v>
      </c>
    </row>
    <row r="4836" spans="1:5" x14ac:dyDescent="0.25">
      <c r="A4836" t="str">
        <f t="shared" si="150"/>
        <v/>
      </c>
      <c r="B4836" s="4" t="str">
        <f t="shared" si="151"/>
        <v/>
      </c>
      <c r="C4836" s="5" t="e">
        <f t="shared" si="148"/>
        <v>#VALUE!</v>
      </c>
      <c r="D4836" s="5" t="e">
        <f t="shared" si="149"/>
        <v>#VALUE!</v>
      </c>
      <c r="E4836" s="4" t="s">
        <v>4</v>
      </c>
    </row>
    <row r="4837" spans="1:5" x14ac:dyDescent="0.25">
      <c r="A4837" t="str">
        <f t="shared" si="150"/>
        <v/>
      </c>
      <c r="B4837" s="4" t="str">
        <f t="shared" si="151"/>
        <v/>
      </c>
      <c r="C4837" s="5" t="e">
        <f t="shared" si="148"/>
        <v>#VALUE!</v>
      </c>
      <c r="D4837" s="5" t="e">
        <f t="shared" si="149"/>
        <v>#VALUE!</v>
      </c>
      <c r="E4837" s="4" t="s">
        <v>37</v>
      </c>
    </row>
    <row r="4838" spans="1:5" x14ac:dyDescent="0.25">
      <c r="A4838" t="str">
        <f t="shared" si="150"/>
        <v/>
      </c>
      <c r="B4838" s="4" t="str">
        <f t="shared" si="151"/>
        <v/>
      </c>
      <c r="C4838" s="5" t="e">
        <f t="shared" si="148"/>
        <v>#VALUE!</v>
      </c>
      <c r="D4838" s="5" t="e">
        <f t="shared" si="149"/>
        <v>#VALUE!</v>
      </c>
      <c r="E4838" s="4" t="s">
        <v>38</v>
      </c>
    </row>
    <row r="4839" spans="1:5" x14ac:dyDescent="0.25">
      <c r="A4839" t="str">
        <f t="shared" si="150"/>
        <v/>
      </c>
      <c r="B4839" s="4" t="str">
        <f t="shared" si="151"/>
        <v/>
      </c>
      <c r="C4839" s="5" t="e">
        <f t="shared" si="148"/>
        <v>#VALUE!</v>
      </c>
      <c r="D4839" s="5" t="e">
        <f t="shared" si="149"/>
        <v>#VALUE!</v>
      </c>
      <c r="E4839" s="4" t="s">
        <v>4</v>
      </c>
    </row>
    <row r="4840" spans="1:5" x14ac:dyDescent="0.25">
      <c r="A4840" t="str">
        <f t="shared" si="150"/>
        <v/>
      </c>
      <c r="B4840" s="4" t="str">
        <f t="shared" si="151"/>
        <v/>
      </c>
      <c r="C4840" s="5" t="e">
        <f t="shared" si="148"/>
        <v>#VALUE!</v>
      </c>
      <c r="D4840" s="5" t="e">
        <f t="shared" si="149"/>
        <v>#VALUE!</v>
      </c>
      <c r="E4840" s="4" t="s">
        <v>37</v>
      </c>
    </row>
    <row r="4841" spans="1:5" x14ac:dyDescent="0.25">
      <c r="A4841" t="str">
        <f t="shared" si="150"/>
        <v/>
      </c>
      <c r="B4841" s="4" t="str">
        <f t="shared" si="151"/>
        <v/>
      </c>
      <c r="C4841" s="5" t="e">
        <f t="shared" si="148"/>
        <v>#VALUE!</v>
      </c>
      <c r="D4841" s="5" t="e">
        <f t="shared" si="149"/>
        <v>#VALUE!</v>
      </c>
      <c r="E4841" s="4" t="s">
        <v>38</v>
      </c>
    </row>
    <row r="4842" spans="1:5" x14ac:dyDescent="0.25">
      <c r="A4842" t="str">
        <f t="shared" si="150"/>
        <v/>
      </c>
      <c r="B4842" s="4" t="str">
        <f t="shared" si="151"/>
        <v/>
      </c>
      <c r="C4842" s="5" t="e">
        <f t="shared" si="148"/>
        <v>#VALUE!</v>
      </c>
      <c r="D4842" s="5" t="e">
        <f t="shared" si="149"/>
        <v>#VALUE!</v>
      </c>
      <c r="E4842" s="4" t="s">
        <v>4</v>
      </c>
    </row>
    <row r="4843" spans="1:5" x14ac:dyDescent="0.25">
      <c r="A4843" t="str">
        <f t="shared" si="150"/>
        <v/>
      </c>
      <c r="B4843" s="4" t="str">
        <f t="shared" si="151"/>
        <v/>
      </c>
      <c r="C4843" s="5" t="e">
        <f t="shared" si="148"/>
        <v>#VALUE!</v>
      </c>
      <c r="D4843" s="5" t="e">
        <f t="shared" si="149"/>
        <v>#VALUE!</v>
      </c>
      <c r="E4843" s="4" t="s">
        <v>37</v>
      </c>
    </row>
    <row r="4844" spans="1:5" x14ac:dyDescent="0.25">
      <c r="A4844" t="str">
        <f t="shared" si="150"/>
        <v/>
      </c>
      <c r="B4844" s="4" t="str">
        <f t="shared" si="151"/>
        <v/>
      </c>
      <c r="C4844" s="5" t="e">
        <f t="shared" si="148"/>
        <v>#VALUE!</v>
      </c>
      <c r="D4844" s="5" t="e">
        <f t="shared" si="149"/>
        <v>#VALUE!</v>
      </c>
      <c r="E4844" s="4" t="s">
        <v>38</v>
      </c>
    </row>
    <row r="4845" spans="1:5" x14ac:dyDescent="0.25">
      <c r="A4845" t="str">
        <f t="shared" si="150"/>
        <v/>
      </c>
      <c r="B4845" s="4" t="str">
        <f t="shared" si="151"/>
        <v/>
      </c>
      <c r="C4845" s="5" t="e">
        <f t="shared" si="148"/>
        <v>#VALUE!</v>
      </c>
      <c r="D4845" s="5" t="e">
        <f t="shared" si="149"/>
        <v>#VALUE!</v>
      </c>
      <c r="E4845" s="4" t="s">
        <v>4</v>
      </c>
    </row>
    <row r="4846" spans="1:5" x14ac:dyDescent="0.25">
      <c r="A4846" t="str">
        <f t="shared" si="150"/>
        <v/>
      </c>
      <c r="B4846" s="4" t="str">
        <f t="shared" si="151"/>
        <v/>
      </c>
      <c r="C4846" s="5" t="e">
        <f t="shared" si="148"/>
        <v>#VALUE!</v>
      </c>
      <c r="D4846" s="5" t="e">
        <f t="shared" si="149"/>
        <v>#VALUE!</v>
      </c>
      <c r="E4846" s="4" t="s">
        <v>37</v>
      </c>
    </row>
    <row r="4847" spans="1:5" x14ac:dyDescent="0.25">
      <c r="A4847" t="str">
        <f t="shared" si="150"/>
        <v/>
      </c>
      <c r="B4847" s="4" t="str">
        <f t="shared" si="151"/>
        <v/>
      </c>
      <c r="C4847" s="5" t="e">
        <f t="shared" si="148"/>
        <v>#VALUE!</v>
      </c>
      <c r="D4847" s="5" t="e">
        <f t="shared" si="149"/>
        <v>#VALUE!</v>
      </c>
      <c r="E4847" s="4" t="s">
        <v>38</v>
      </c>
    </row>
    <row r="4848" spans="1:5" x14ac:dyDescent="0.25">
      <c r="A4848" t="str">
        <f t="shared" si="150"/>
        <v/>
      </c>
      <c r="B4848" s="4" t="str">
        <f t="shared" si="151"/>
        <v/>
      </c>
      <c r="C4848" s="5" t="e">
        <f t="shared" si="148"/>
        <v>#VALUE!</v>
      </c>
      <c r="D4848" s="5" t="e">
        <f t="shared" si="149"/>
        <v>#VALUE!</v>
      </c>
      <c r="E4848" s="4" t="s">
        <v>4</v>
      </c>
    </row>
    <row r="4849" spans="1:5" x14ac:dyDescent="0.25">
      <c r="A4849" t="str">
        <f t="shared" si="150"/>
        <v/>
      </c>
      <c r="B4849" s="4" t="str">
        <f t="shared" si="151"/>
        <v/>
      </c>
      <c r="C4849" s="5" t="e">
        <f t="shared" si="148"/>
        <v>#VALUE!</v>
      </c>
      <c r="D4849" s="5" t="e">
        <f t="shared" si="149"/>
        <v>#VALUE!</v>
      </c>
      <c r="E4849" s="4" t="s">
        <v>37</v>
      </c>
    </row>
    <row r="4850" spans="1:5" x14ac:dyDescent="0.25">
      <c r="A4850" t="str">
        <f t="shared" si="150"/>
        <v/>
      </c>
      <c r="B4850" s="4" t="str">
        <f t="shared" si="151"/>
        <v/>
      </c>
      <c r="C4850" s="5" t="e">
        <f t="shared" si="148"/>
        <v>#VALUE!</v>
      </c>
      <c r="D4850" s="5" t="e">
        <f t="shared" si="149"/>
        <v>#VALUE!</v>
      </c>
      <c r="E4850" s="4" t="s">
        <v>38</v>
      </c>
    </row>
    <row r="4851" spans="1:5" x14ac:dyDescent="0.25">
      <c r="A4851" t="str">
        <f t="shared" si="150"/>
        <v/>
      </c>
      <c r="B4851" s="4" t="str">
        <f t="shared" si="151"/>
        <v/>
      </c>
      <c r="C4851" s="5" t="e">
        <f t="shared" si="148"/>
        <v>#VALUE!</v>
      </c>
      <c r="D4851" s="5" t="e">
        <f t="shared" si="149"/>
        <v>#VALUE!</v>
      </c>
      <c r="E4851" s="4" t="s">
        <v>4</v>
      </c>
    </row>
    <row r="4852" spans="1:5" x14ac:dyDescent="0.25">
      <c r="A4852" t="str">
        <f t="shared" si="150"/>
        <v/>
      </c>
      <c r="B4852" s="4" t="str">
        <f t="shared" si="151"/>
        <v/>
      </c>
      <c r="C4852" s="5" t="e">
        <f t="shared" si="148"/>
        <v>#VALUE!</v>
      </c>
      <c r="D4852" s="5" t="e">
        <f t="shared" si="149"/>
        <v>#VALUE!</v>
      </c>
      <c r="E4852" s="4" t="s">
        <v>37</v>
      </c>
    </row>
    <row r="4853" spans="1:5" x14ac:dyDescent="0.25">
      <c r="A4853" t="str">
        <f t="shared" si="150"/>
        <v/>
      </c>
      <c r="B4853" s="4" t="str">
        <f t="shared" si="151"/>
        <v/>
      </c>
      <c r="C4853" s="5" t="e">
        <f t="shared" si="148"/>
        <v>#VALUE!</v>
      </c>
      <c r="D4853" s="5" t="e">
        <f t="shared" si="149"/>
        <v>#VALUE!</v>
      </c>
      <c r="E4853" s="4" t="s">
        <v>38</v>
      </c>
    </row>
    <row r="4854" spans="1:5" x14ac:dyDescent="0.25">
      <c r="A4854" t="str">
        <f t="shared" si="150"/>
        <v/>
      </c>
      <c r="B4854" s="4" t="str">
        <f t="shared" si="151"/>
        <v/>
      </c>
      <c r="C4854" s="5" t="e">
        <f t="shared" si="148"/>
        <v>#VALUE!</v>
      </c>
      <c r="D4854" s="5" t="e">
        <f t="shared" si="149"/>
        <v>#VALUE!</v>
      </c>
      <c r="E4854" s="4" t="s">
        <v>4</v>
      </c>
    </row>
    <row r="4855" spans="1:5" x14ac:dyDescent="0.25">
      <c r="A4855" t="str">
        <f t="shared" si="150"/>
        <v/>
      </c>
      <c r="B4855" s="4" t="str">
        <f t="shared" si="151"/>
        <v/>
      </c>
      <c r="C4855" s="5" t="e">
        <f t="shared" si="148"/>
        <v>#VALUE!</v>
      </c>
      <c r="D4855" s="5" t="e">
        <f t="shared" si="149"/>
        <v>#VALUE!</v>
      </c>
      <c r="E4855" s="4" t="s">
        <v>37</v>
      </c>
    </row>
    <row r="4856" spans="1:5" x14ac:dyDescent="0.25">
      <c r="A4856" t="str">
        <f t="shared" si="150"/>
        <v/>
      </c>
      <c r="B4856" s="4" t="str">
        <f t="shared" si="151"/>
        <v/>
      </c>
      <c r="C4856" s="5" t="e">
        <f t="shared" si="148"/>
        <v>#VALUE!</v>
      </c>
      <c r="D4856" s="5" t="e">
        <f t="shared" si="149"/>
        <v>#VALUE!</v>
      </c>
      <c r="E4856" s="4" t="s">
        <v>38</v>
      </c>
    </row>
    <row r="4857" spans="1:5" x14ac:dyDescent="0.25">
      <c r="A4857" t="str">
        <f t="shared" si="150"/>
        <v/>
      </c>
      <c r="B4857" s="4" t="str">
        <f t="shared" si="151"/>
        <v/>
      </c>
      <c r="C4857" s="5" t="e">
        <f t="shared" si="148"/>
        <v>#VALUE!</v>
      </c>
      <c r="D4857" s="5" t="e">
        <f t="shared" si="149"/>
        <v>#VALUE!</v>
      </c>
      <c r="E4857" s="4" t="s">
        <v>4</v>
      </c>
    </row>
    <row r="4858" spans="1:5" x14ac:dyDescent="0.25">
      <c r="A4858" t="str">
        <f t="shared" si="150"/>
        <v/>
      </c>
      <c r="B4858" s="4" t="str">
        <f t="shared" si="151"/>
        <v/>
      </c>
      <c r="C4858" s="5" t="e">
        <f t="shared" si="148"/>
        <v>#VALUE!</v>
      </c>
      <c r="D4858" s="5" t="e">
        <f t="shared" si="149"/>
        <v>#VALUE!</v>
      </c>
      <c r="E4858" s="4" t="s">
        <v>37</v>
      </c>
    </row>
    <row r="4859" spans="1:5" x14ac:dyDescent="0.25">
      <c r="A4859" t="str">
        <f t="shared" si="150"/>
        <v/>
      </c>
      <c r="B4859" s="4" t="str">
        <f t="shared" si="151"/>
        <v/>
      </c>
      <c r="C4859" s="5" t="e">
        <f t="shared" si="148"/>
        <v>#VALUE!</v>
      </c>
      <c r="D4859" s="5" t="e">
        <f t="shared" si="149"/>
        <v>#VALUE!</v>
      </c>
      <c r="E4859" s="4" t="s">
        <v>38</v>
      </c>
    </row>
    <row r="4860" spans="1:5" x14ac:dyDescent="0.25">
      <c r="A4860" t="str">
        <f t="shared" si="150"/>
        <v/>
      </c>
      <c r="B4860" s="4" t="str">
        <f t="shared" si="151"/>
        <v/>
      </c>
      <c r="C4860" s="5" t="e">
        <f t="shared" si="148"/>
        <v>#VALUE!</v>
      </c>
      <c r="D4860" s="5" t="e">
        <f t="shared" si="149"/>
        <v>#VALUE!</v>
      </c>
      <c r="E4860" s="4" t="s">
        <v>4</v>
      </c>
    </row>
    <row r="4861" spans="1:5" x14ac:dyDescent="0.25">
      <c r="A4861" t="str">
        <f t="shared" si="150"/>
        <v/>
      </c>
      <c r="B4861" s="4" t="str">
        <f t="shared" si="151"/>
        <v/>
      </c>
      <c r="C4861" s="5" t="e">
        <f t="shared" si="148"/>
        <v>#VALUE!</v>
      </c>
      <c r="D4861" s="5" t="e">
        <f t="shared" si="149"/>
        <v>#VALUE!</v>
      </c>
      <c r="E4861" s="4" t="s">
        <v>37</v>
      </c>
    </row>
    <row r="4862" spans="1:5" x14ac:dyDescent="0.25">
      <c r="A4862" t="str">
        <f t="shared" si="150"/>
        <v/>
      </c>
      <c r="B4862" s="4" t="str">
        <f t="shared" si="151"/>
        <v/>
      </c>
      <c r="C4862" s="5" t="e">
        <f t="shared" si="148"/>
        <v>#VALUE!</v>
      </c>
      <c r="D4862" s="5" t="e">
        <f t="shared" si="149"/>
        <v>#VALUE!</v>
      </c>
      <c r="E4862" s="4" t="s">
        <v>38</v>
      </c>
    </row>
    <row r="4863" spans="1:5" x14ac:dyDescent="0.25">
      <c r="A4863" t="str">
        <f t="shared" si="150"/>
        <v/>
      </c>
      <c r="B4863" s="4" t="str">
        <f t="shared" si="151"/>
        <v/>
      </c>
      <c r="C4863" s="5" t="e">
        <f t="shared" si="148"/>
        <v>#VALUE!</v>
      </c>
      <c r="D4863" s="5" t="e">
        <f t="shared" si="149"/>
        <v>#VALUE!</v>
      </c>
      <c r="E4863" s="4" t="s">
        <v>4</v>
      </c>
    </row>
    <row r="4864" spans="1:5" x14ac:dyDescent="0.25">
      <c r="A4864" t="str">
        <f t="shared" si="150"/>
        <v/>
      </c>
      <c r="B4864" s="4" t="str">
        <f t="shared" si="151"/>
        <v/>
      </c>
      <c r="C4864" s="5" t="e">
        <f t="shared" si="148"/>
        <v>#VALUE!</v>
      </c>
      <c r="D4864" s="5" t="e">
        <f t="shared" si="149"/>
        <v>#VALUE!</v>
      </c>
      <c r="E4864" s="4" t="s">
        <v>37</v>
      </c>
    </row>
    <row r="4865" spans="1:5" x14ac:dyDescent="0.25">
      <c r="A4865" t="str">
        <f t="shared" si="150"/>
        <v/>
      </c>
      <c r="B4865" s="4" t="str">
        <f t="shared" si="151"/>
        <v/>
      </c>
      <c r="C4865" s="5" t="e">
        <f t="shared" si="148"/>
        <v>#VALUE!</v>
      </c>
      <c r="D4865" s="5" t="e">
        <f t="shared" si="149"/>
        <v>#VALUE!</v>
      </c>
      <c r="E4865" s="4" t="s">
        <v>38</v>
      </c>
    </row>
    <row r="4866" spans="1:5" x14ac:dyDescent="0.25">
      <c r="A4866" t="str">
        <f t="shared" si="150"/>
        <v/>
      </c>
      <c r="B4866" s="4" t="str">
        <f t="shared" si="151"/>
        <v/>
      </c>
      <c r="C4866" s="5" t="e">
        <f t="shared" si="148"/>
        <v>#VALUE!</v>
      </c>
      <c r="D4866" s="5" t="e">
        <f t="shared" si="149"/>
        <v>#VALUE!</v>
      </c>
      <c r="E4866" s="4" t="s">
        <v>4</v>
      </c>
    </row>
    <row r="4867" spans="1:5" x14ac:dyDescent="0.25">
      <c r="A4867" t="str">
        <f t="shared" si="150"/>
        <v/>
      </c>
      <c r="B4867" s="4" t="str">
        <f t="shared" si="151"/>
        <v/>
      </c>
      <c r="C4867" s="5" t="e">
        <f t="shared" si="148"/>
        <v>#VALUE!</v>
      </c>
      <c r="D4867" s="5" t="e">
        <f t="shared" si="149"/>
        <v>#VALUE!</v>
      </c>
      <c r="E4867" s="4" t="s">
        <v>37</v>
      </c>
    </row>
    <row r="4868" spans="1:5" x14ac:dyDescent="0.25">
      <c r="A4868" t="str">
        <f t="shared" si="150"/>
        <v/>
      </c>
      <c r="B4868" s="4" t="str">
        <f t="shared" si="151"/>
        <v/>
      </c>
      <c r="C4868" s="5" t="e">
        <f t="shared" si="148"/>
        <v>#VALUE!</v>
      </c>
      <c r="D4868" s="5" t="e">
        <f t="shared" si="149"/>
        <v>#VALUE!</v>
      </c>
      <c r="E4868" s="4" t="s">
        <v>38</v>
      </c>
    </row>
    <row r="4869" spans="1:5" x14ac:dyDescent="0.25">
      <c r="A4869" t="str">
        <f t="shared" si="150"/>
        <v/>
      </c>
      <c r="B4869" s="4" t="str">
        <f t="shared" si="151"/>
        <v/>
      </c>
      <c r="C4869" s="5" t="e">
        <f t="shared" si="148"/>
        <v>#VALUE!</v>
      </c>
      <c r="D4869" s="5" t="e">
        <f t="shared" si="149"/>
        <v>#VALUE!</v>
      </c>
      <c r="E4869" s="4" t="s">
        <v>4</v>
      </c>
    </row>
    <row r="4870" spans="1:5" x14ac:dyDescent="0.25">
      <c r="A4870" t="str">
        <f t="shared" si="150"/>
        <v/>
      </c>
      <c r="B4870" s="4" t="str">
        <f t="shared" si="151"/>
        <v/>
      </c>
      <c r="C4870" s="5" t="e">
        <f t="shared" si="148"/>
        <v>#VALUE!</v>
      </c>
      <c r="D4870" s="5" t="e">
        <f t="shared" si="149"/>
        <v>#VALUE!</v>
      </c>
      <c r="E4870" s="4" t="s">
        <v>37</v>
      </c>
    </row>
    <row r="4871" spans="1:5" x14ac:dyDescent="0.25">
      <c r="A4871" t="str">
        <f t="shared" si="150"/>
        <v/>
      </c>
      <c r="B4871" s="4" t="str">
        <f t="shared" si="151"/>
        <v/>
      </c>
      <c r="C4871" s="5" t="e">
        <f t="shared" si="148"/>
        <v>#VALUE!</v>
      </c>
      <c r="D4871" s="5" t="e">
        <f t="shared" si="149"/>
        <v>#VALUE!</v>
      </c>
      <c r="E4871" s="4" t="s">
        <v>38</v>
      </c>
    </row>
    <row r="4872" spans="1:5" x14ac:dyDescent="0.25">
      <c r="A4872" t="str">
        <f t="shared" si="150"/>
        <v/>
      </c>
      <c r="B4872" s="4" t="str">
        <f t="shared" si="151"/>
        <v/>
      </c>
      <c r="C4872" s="5" t="e">
        <f t="shared" si="148"/>
        <v>#VALUE!</v>
      </c>
      <c r="D4872" s="5" t="e">
        <f t="shared" si="149"/>
        <v>#VALUE!</v>
      </c>
      <c r="E4872" s="4" t="s">
        <v>4</v>
      </c>
    </row>
    <row r="4873" spans="1:5" x14ac:dyDescent="0.25">
      <c r="A4873" t="str">
        <f t="shared" si="150"/>
        <v/>
      </c>
      <c r="B4873" s="4" t="str">
        <f t="shared" si="151"/>
        <v/>
      </c>
      <c r="C4873" s="5" t="e">
        <f t="shared" si="148"/>
        <v>#VALUE!</v>
      </c>
      <c r="D4873" s="5" t="e">
        <f t="shared" si="149"/>
        <v>#VALUE!</v>
      </c>
      <c r="E4873" s="4" t="s">
        <v>37</v>
      </c>
    </row>
    <row r="4874" spans="1:5" x14ac:dyDescent="0.25">
      <c r="A4874" t="str">
        <f t="shared" si="150"/>
        <v/>
      </c>
      <c r="B4874" s="4" t="str">
        <f t="shared" si="151"/>
        <v/>
      </c>
      <c r="C4874" s="5" t="e">
        <f t="shared" si="148"/>
        <v>#VALUE!</v>
      </c>
      <c r="D4874" s="5" t="e">
        <f t="shared" si="149"/>
        <v>#VALUE!</v>
      </c>
      <c r="E4874" s="4" t="s">
        <v>38</v>
      </c>
    </row>
    <row r="4875" spans="1:5" x14ac:dyDescent="0.25">
      <c r="A4875" t="str">
        <f t="shared" si="150"/>
        <v/>
      </c>
      <c r="B4875" s="4" t="str">
        <f t="shared" si="151"/>
        <v/>
      </c>
      <c r="C4875" s="5" t="e">
        <f t="shared" si="148"/>
        <v>#VALUE!</v>
      </c>
      <c r="D4875" s="5" t="e">
        <f t="shared" si="149"/>
        <v>#VALUE!</v>
      </c>
      <c r="E4875" s="4" t="s">
        <v>4</v>
      </c>
    </row>
    <row r="4876" spans="1:5" x14ac:dyDescent="0.25">
      <c r="A4876" t="str">
        <f t="shared" si="150"/>
        <v/>
      </c>
      <c r="B4876" s="4" t="str">
        <f t="shared" si="151"/>
        <v/>
      </c>
      <c r="C4876" s="5" t="e">
        <f t="shared" si="148"/>
        <v>#VALUE!</v>
      </c>
      <c r="D4876" s="5" t="e">
        <f t="shared" si="149"/>
        <v>#VALUE!</v>
      </c>
      <c r="E4876" s="4" t="s">
        <v>37</v>
      </c>
    </row>
    <row r="4877" spans="1:5" x14ac:dyDescent="0.25">
      <c r="A4877" t="str">
        <f t="shared" si="150"/>
        <v/>
      </c>
      <c r="B4877" s="4" t="str">
        <f t="shared" si="151"/>
        <v/>
      </c>
      <c r="C4877" s="5" t="e">
        <f t="shared" si="148"/>
        <v>#VALUE!</v>
      </c>
      <c r="D4877" s="5" t="e">
        <f t="shared" si="149"/>
        <v>#VALUE!</v>
      </c>
      <c r="E4877" s="4" t="s">
        <v>38</v>
      </c>
    </row>
    <row r="4878" spans="1:5" x14ac:dyDescent="0.25">
      <c r="A4878" t="str">
        <f t="shared" si="150"/>
        <v/>
      </c>
      <c r="B4878" s="4" t="str">
        <f t="shared" si="151"/>
        <v/>
      </c>
      <c r="C4878" s="5" t="e">
        <f t="shared" si="148"/>
        <v>#VALUE!</v>
      </c>
      <c r="D4878" s="5" t="e">
        <f t="shared" si="149"/>
        <v>#VALUE!</v>
      </c>
      <c r="E4878" s="4" t="s">
        <v>4</v>
      </c>
    </row>
    <row r="4879" spans="1:5" x14ac:dyDescent="0.25">
      <c r="A4879" t="str">
        <f t="shared" si="150"/>
        <v/>
      </c>
      <c r="B4879" s="4" t="str">
        <f t="shared" si="151"/>
        <v/>
      </c>
      <c r="C4879" s="5" t="e">
        <f t="shared" si="148"/>
        <v>#VALUE!</v>
      </c>
      <c r="D4879" s="5" t="e">
        <f t="shared" si="149"/>
        <v>#VALUE!</v>
      </c>
      <c r="E4879" s="4" t="s">
        <v>37</v>
      </c>
    </row>
    <row r="4880" spans="1:5" x14ac:dyDescent="0.25">
      <c r="A4880" t="str">
        <f t="shared" si="150"/>
        <v/>
      </c>
      <c r="B4880" s="4" t="str">
        <f t="shared" si="151"/>
        <v/>
      </c>
      <c r="C4880" s="5" t="e">
        <f t="shared" si="148"/>
        <v>#VALUE!</v>
      </c>
      <c r="D4880" s="5" t="e">
        <f t="shared" si="149"/>
        <v>#VALUE!</v>
      </c>
      <c r="E4880" s="4" t="s">
        <v>38</v>
      </c>
    </row>
    <row r="4881" spans="1:5" x14ac:dyDescent="0.25">
      <c r="A4881" t="str">
        <f t="shared" si="150"/>
        <v/>
      </c>
      <c r="B4881" s="4" t="str">
        <f t="shared" si="151"/>
        <v/>
      </c>
      <c r="C4881" s="5" t="e">
        <f t="shared" si="148"/>
        <v>#VALUE!</v>
      </c>
      <c r="D4881" s="5" t="e">
        <f t="shared" si="149"/>
        <v>#VALUE!</v>
      </c>
      <c r="E4881" s="4" t="s">
        <v>4</v>
      </c>
    </row>
    <row r="4882" spans="1:5" x14ac:dyDescent="0.25">
      <c r="A4882" t="str">
        <f t="shared" si="150"/>
        <v/>
      </c>
      <c r="B4882" s="4" t="str">
        <f t="shared" si="151"/>
        <v/>
      </c>
      <c r="C4882" s="5" t="e">
        <f t="shared" ref="C4882:C4945" si="152">YEAR(B4882)</f>
        <v>#VALUE!</v>
      </c>
      <c r="D4882" s="5" t="e">
        <f t="shared" ref="D4882:D4945" si="153">MONTH(B4882)</f>
        <v>#VALUE!</v>
      </c>
      <c r="E4882" s="4" t="s">
        <v>37</v>
      </c>
    </row>
    <row r="4883" spans="1:5" x14ac:dyDescent="0.25">
      <c r="A4883" t="str">
        <f t="shared" si="150"/>
        <v/>
      </c>
      <c r="B4883" s="4" t="str">
        <f t="shared" si="151"/>
        <v/>
      </c>
      <c r="C4883" s="5" t="e">
        <f t="shared" si="152"/>
        <v>#VALUE!</v>
      </c>
      <c r="D4883" s="5" t="e">
        <f t="shared" si="153"/>
        <v>#VALUE!</v>
      </c>
      <c r="E4883" s="4" t="s">
        <v>38</v>
      </c>
    </row>
    <row r="4884" spans="1:5" x14ac:dyDescent="0.25">
      <c r="A4884" t="str">
        <f t="shared" si="150"/>
        <v/>
      </c>
      <c r="B4884" s="4" t="str">
        <f t="shared" si="151"/>
        <v/>
      </c>
      <c r="C4884" s="5" t="e">
        <f t="shared" si="152"/>
        <v>#VALUE!</v>
      </c>
      <c r="D4884" s="5" t="e">
        <f t="shared" si="153"/>
        <v>#VALUE!</v>
      </c>
      <c r="E4884" s="4" t="s">
        <v>4</v>
      </c>
    </row>
    <row r="4885" spans="1:5" x14ac:dyDescent="0.25">
      <c r="A4885" t="str">
        <f t="shared" si="150"/>
        <v/>
      </c>
      <c r="B4885" s="4" t="str">
        <f t="shared" si="151"/>
        <v/>
      </c>
      <c r="C4885" s="5" t="e">
        <f t="shared" si="152"/>
        <v>#VALUE!</v>
      </c>
      <c r="D4885" s="5" t="e">
        <f t="shared" si="153"/>
        <v>#VALUE!</v>
      </c>
      <c r="E4885" s="4" t="s">
        <v>37</v>
      </c>
    </row>
    <row r="4886" spans="1:5" x14ac:dyDescent="0.25">
      <c r="A4886" t="str">
        <f t="shared" si="150"/>
        <v/>
      </c>
      <c r="B4886" s="4" t="str">
        <f t="shared" si="151"/>
        <v/>
      </c>
      <c r="C4886" s="5" t="e">
        <f t="shared" si="152"/>
        <v>#VALUE!</v>
      </c>
      <c r="D4886" s="5" t="e">
        <f t="shared" si="153"/>
        <v>#VALUE!</v>
      </c>
      <c r="E4886" s="4" t="s">
        <v>38</v>
      </c>
    </row>
    <row r="4887" spans="1:5" x14ac:dyDescent="0.25">
      <c r="A4887" t="str">
        <f t="shared" si="150"/>
        <v/>
      </c>
      <c r="B4887" s="4" t="str">
        <f t="shared" si="151"/>
        <v/>
      </c>
      <c r="C4887" s="5" t="e">
        <f t="shared" si="152"/>
        <v>#VALUE!</v>
      </c>
      <c r="D4887" s="5" t="e">
        <f t="shared" si="153"/>
        <v>#VALUE!</v>
      </c>
      <c r="E4887" s="4" t="s">
        <v>4</v>
      </c>
    </row>
    <row r="4888" spans="1:5" x14ac:dyDescent="0.25">
      <c r="A4888" t="str">
        <f t="shared" si="150"/>
        <v/>
      </c>
      <c r="B4888" s="4" t="str">
        <f t="shared" si="151"/>
        <v/>
      </c>
      <c r="C4888" s="5" t="e">
        <f t="shared" si="152"/>
        <v>#VALUE!</v>
      </c>
      <c r="D4888" s="5" t="e">
        <f t="shared" si="153"/>
        <v>#VALUE!</v>
      </c>
      <c r="E4888" s="4" t="s">
        <v>37</v>
      </c>
    </row>
    <row r="4889" spans="1:5" x14ac:dyDescent="0.25">
      <c r="A4889" t="str">
        <f t="shared" si="150"/>
        <v/>
      </c>
      <c r="B4889" s="4" t="str">
        <f t="shared" si="151"/>
        <v/>
      </c>
      <c r="C4889" s="5" t="e">
        <f t="shared" si="152"/>
        <v>#VALUE!</v>
      </c>
      <c r="D4889" s="5" t="e">
        <f t="shared" si="153"/>
        <v>#VALUE!</v>
      </c>
      <c r="E4889" s="4" t="s">
        <v>38</v>
      </c>
    </row>
    <row r="4890" spans="1:5" x14ac:dyDescent="0.25">
      <c r="A4890" t="str">
        <f t="shared" si="150"/>
        <v/>
      </c>
      <c r="B4890" s="4" t="str">
        <f t="shared" si="151"/>
        <v/>
      </c>
      <c r="C4890" s="5" t="e">
        <f t="shared" si="152"/>
        <v>#VALUE!</v>
      </c>
      <c r="D4890" s="5" t="e">
        <f t="shared" si="153"/>
        <v>#VALUE!</v>
      </c>
      <c r="E4890" s="4" t="s">
        <v>4</v>
      </c>
    </row>
    <row r="4891" spans="1:5" x14ac:dyDescent="0.25">
      <c r="A4891" t="str">
        <f t="shared" ref="A4891:A4954" si="154">IF(F4891="","",A4890)</f>
        <v/>
      </c>
      <c r="B4891" s="4" t="str">
        <f t="shared" ref="B4891:B4954" si="155">IF(F4891="","",B4890)</f>
        <v/>
      </c>
      <c r="C4891" s="5" t="e">
        <f t="shared" si="152"/>
        <v>#VALUE!</v>
      </c>
      <c r="D4891" s="5" t="e">
        <f t="shared" si="153"/>
        <v>#VALUE!</v>
      </c>
      <c r="E4891" s="4" t="s">
        <v>37</v>
      </c>
    </row>
    <row r="4892" spans="1:5" x14ac:dyDescent="0.25">
      <c r="A4892" t="str">
        <f t="shared" si="154"/>
        <v/>
      </c>
      <c r="B4892" s="4" t="str">
        <f t="shared" si="155"/>
        <v/>
      </c>
      <c r="C4892" s="5" t="e">
        <f t="shared" si="152"/>
        <v>#VALUE!</v>
      </c>
      <c r="D4892" s="5" t="e">
        <f t="shared" si="153"/>
        <v>#VALUE!</v>
      </c>
      <c r="E4892" s="4" t="s">
        <v>38</v>
      </c>
    </row>
    <row r="4893" spans="1:5" x14ac:dyDescent="0.25">
      <c r="A4893" t="str">
        <f t="shared" si="154"/>
        <v/>
      </c>
      <c r="B4893" s="4" t="str">
        <f t="shared" si="155"/>
        <v/>
      </c>
      <c r="C4893" s="5" t="e">
        <f t="shared" si="152"/>
        <v>#VALUE!</v>
      </c>
      <c r="D4893" s="5" t="e">
        <f t="shared" si="153"/>
        <v>#VALUE!</v>
      </c>
      <c r="E4893" s="4" t="s">
        <v>4</v>
      </c>
    </row>
    <row r="4894" spans="1:5" x14ac:dyDescent="0.25">
      <c r="A4894" t="str">
        <f t="shared" si="154"/>
        <v/>
      </c>
      <c r="B4894" s="4" t="str">
        <f t="shared" si="155"/>
        <v/>
      </c>
      <c r="C4894" s="5" t="e">
        <f t="shared" si="152"/>
        <v>#VALUE!</v>
      </c>
      <c r="D4894" s="5" t="e">
        <f t="shared" si="153"/>
        <v>#VALUE!</v>
      </c>
      <c r="E4894" s="4" t="s">
        <v>37</v>
      </c>
    </row>
    <row r="4895" spans="1:5" x14ac:dyDescent="0.25">
      <c r="A4895" t="str">
        <f t="shared" si="154"/>
        <v/>
      </c>
      <c r="B4895" s="4" t="str">
        <f t="shared" si="155"/>
        <v/>
      </c>
      <c r="C4895" s="5" t="e">
        <f t="shared" si="152"/>
        <v>#VALUE!</v>
      </c>
      <c r="D4895" s="5" t="e">
        <f t="shared" si="153"/>
        <v>#VALUE!</v>
      </c>
      <c r="E4895" s="4" t="s">
        <v>38</v>
      </c>
    </row>
    <row r="4896" spans="1:5" x14ac:dyDescent="0.25">
      <c r="A4896" t="str">
        <f t="shared" si="154"/>
        <v/>
      </c>
      <c r="B4896" s="4" t="str">
        <f t="shared" si="155"/>
        <v/>
      </c>
      <c r="C4896" s="5" t="e">
        <f t="shared" si="152"/>
        <v>#VALUE!</v>
      </c>
      <c r="D4896" s="5" t="e">
        <f t="shared" si="153"/>
        <v>#VALUE!</v>
      </c>
      <c r="E4896" s="4" t="s">
        <v>4</v>
      </c>
    </row>
    <row r="4897" spans="1:5" x14ac:dyDescent="0.25">
      <c r="A4897" t="str">
        <f t="shared" si="154"/>
        <v/>
      </c>
      <c r="B4897" s="4" t="str">
        <f t="shared" si="155"/>
        <v/>
      </c>
      <c r="C4897" s="5" t="e">
        <f t="shared" si="152"/>
        <v>#VALUE!</v>
      </c>
      <c r="D4897" s="5" t="e">
        <f t="shared" si="153"/>
        <v>#VALUE!</v>
      </c>
      <c r="E4897" s="4" t="s">
        <v>37</v>
      </c>
    </row>
    <row r="4898" spans="1:5" x14ac:dyDescent="0.25">
      <c r="A4898" t="str">
        <f t="shared" si="154"/>
        <v/>
      </c>
      <c r="B4898" s="4" t="str">
        <f t="shared" si="155"/>
        <v/>
      </c>
      <c r="C4898" s="5" t="e">
        <f t="shared" si="152"/>
        <v>#VALUE!</v>
      </c>
      <c r="D4898" s="5" t="e">
        <f t="shared" si="153"/>
        <v>#VALUE!</v>
      </c>
      <c r="E4898" s="4" t="s">
        <v>38</v>
      </c>
    </row>
    <row r="4899" spans="1:5" x14ac:dyDescent="0.25">
      <c r="A4899" t="str">
        <f t="shared" si="154"/>
        <v/>
      </c>
      <c r="B4899" s="4" t="str">
        <f t="shared" si="155"/>
        <v/>
      </c>
      <c r="C4899" s="5" t="e">
        <f t="shared" si="152"/>
        <v>#VALUE!</v>
      </c>
      <c r="D4899" s="5" t="e">
        <f t="shared" si="153"/>
        <v>#VALUE!</v>
      </c>
      <c r="E4899" s="4" t="s">
        <v>4</v>
      </c>
    </row>
    <row r="4900" spans="1:5" x14ac:dyDescent="0.25">
      <c r="A4900" t="str">
        <f t="shared" si="154"/>
        <v/>
      </c>
      <c r="B4900" s="4" t="str">
        <f t="shared" si="155"/>
        <v/>
      </c>
      <c r="C4900" s="5" t="e">
        <f t="shared" si="152"/>
        <v>#VALUE!</v>
      </c>
      <c r="D4900" s="5" t="e">
        <f t="shared" si="153"/>
        <v>#VALUE!</v>
      </c>
      <c r="E4900" s="4" t="s">
        <v>37</v>
      </c>
    </row>
    <row r="4901" spans="1:5" x14ac:dyDescent="0.25">
      <c r="A4901" t="str">
        <f t="shared" si="154"/>
        <v/>
      </c>
      <c r="B4901" s="4" t="str">
        <f t="shared" si="155"/>
        <v/>
      </c>
      <c r="C4901" s="5" t="e">
        <f t="shared" si="152"/>
        <v>#VALUE!</v>
      </c>
      <c r="D4901" s="5" t="e">
        <f t="shared" si="153"/>
        <v>#VALUE!</v>
      </c>
      <c r="E4901" s="4" t="s">
        <v>38</v>
      </c>
    </row>
    <row r="4902" spans="1:5" x14ac:dyDescent="0.25">
      <c r="A4902" t="str">
        <f t="shared" si="154"/>
        <v/>
      </c>
      <c r="B4902" s="4" t="str">
        <f t="shared" si="155"/>
        <v/>
      </c>
      <c r="C4902" s="5" t="e">
        <f t="shared" si="152"/>
        <v>#VALUE!</v>
      </c>
      <c r="D4902" s="5" t="e">
        <f t="shared" si="153"/>
        <v>#VALUE!</v>
      </c>
      <c r="E4902" s="4" t="s">
        <v>4</v>
      </c>
    </row>
    <row r="4903" spans="1:5" x14ac:dyDescent="0.25">
      <c r="A4903" t="str">
        <f t="shared" si="154"/>
        <v/>
      </c>
      <c r="B4903" s="4" t="str">
        <f t="shared" si="155"/>
        <v/>
      </c>
      <c r="C4903" s="5" t="e">
        <f t="shared" si="152"/>
        <v>#VALUE!</v>
      </c>
      <c r="D4903" s="5" t="e">
        <f t="shared" si="153"/>
        <v>#VALUE!</v>
      </c>
      <c r="E4903" s="4" t="s">
        <v>37</v>
      </c>
    </row>
    <row r="4904" spans="1:5" x14ac:dyDescent="0.25">
      <c r="A4904" t="str">
        <f t="shared" si="154"/>
        <v/>
      </c>
      <c r="B4904" s="4" t="str">
        <f t="shared" si="155"/>
        <v/>
      </c>
      <c r="C4904" s="5" t="e">
        <f t="shared" si="152"/>
        <v>#VALUE!</v>
      </c>
      <c r="D4904" s="5" t="e">
        <f t="shared" si="153"/>
        <v>#VALUE!</v>
      </c>
      <c r="E4904" s="4" t="s">
        <v>38</v>
      </c>
    </row>
    <row r="4905" spans="1:5" x14ac:dyDescent="0.25">
      <c r="A4905" t="str">
        <f t="shared" si="154"/>
        <v/>
      </c>
      <c r="B4905" s="4" t="str">
        <f t="shared" si="155"/>
        <v/>
      </c>
      <c r="C4905" s="5" t="e">
        <f t="shared" si="152"/>
        <v>#VALUE!</v>
      </c>
      <c r="D4905" s="5" t="e">
        <f t="shared" si="153"/>
        <v>#VALUE!</v>
      </c>
      <c r="E4905" s="4" t="s">
        <v>4</v>
      </c>
    </row>
    <row r="4906" spans="1:5" x14ac:dyDescent="0.25">
      <c r="A4906" t="str">
        <f t="shared" si="154"/>
        <v/>
      </c>
      <c r="B4906" s="4" t="str">
        <f t="shared" si="155"/>
        <v/>
      </c>
      <c r="C4906" s="5" t="e">
        <f t="shared" si="152"/>
        <v>#VALUE!</v>
      </c>
      <c r="D4906" s="5" t="e">
        <f t="shared" si="153"/>
        <v>#VALUE!</v>
      </c>
      <c r="E4906" s="4" t="s">
        <v>37</v>
      </c>
    </row>
    <row r="4907" spans="1:5" x14ac:dyDescent="0.25">
      <c r="A4907" t="str">
        <f t="shared" si="154"/>
        <v/>
      </c>
      <c r="B4907" s="4" t="str">
        <f t="shared" si="155"/>
        <v/>
      </c>
      <c r="C4907" s="5" t="e">
        <f t="shared" si="152"/>
        <v>#VALUE!</v>
      </c>
      <c r="D4907" s="5" t="e">
        <f t="shared" si="153"/>
        <v>#VALUE!</v>
      </c>
      <c r="E4907" s="4" t="s">
        <v>38</v>
      </c>
    </row>
    <row r="4908" spans="1:5" x14ac:dyDescent="0.25">
      <c r="A4908" t="str">
        <f t="shared" si="154"/>
        <v/>
      </c>
      <c r="B4908" s="4" t="str">
        <f t="shared" si="155"/>
        <v/>
      </c>
      <c r="C4908" s="5" t="e">
        <f t="shared" si="152"/>
        <v>#VALUE!</v>
      </c>
      <c r="D4908" s="5" t="e">
        <f t="shared" si="153"/>
        <v>#VALUE!</v>
      </c>
      <c r="E4908" s="4" t="s">
        <v>4</v>
      </c>
    </row>
    <row r="4909" spans="1:5" x14ac:dyDescent="0.25">
      <c r="A4909" t="str">
        <f t="shared" si="154"/>
        <v/>
      </c>
      <c r="B4909" s="4" t="str">
        <f t="shared" si="155"/>
        <v/>
      </c>
      <c r="C4909" s="5" t="e">
        <f t="shared" si="152"/>
        <v>#VALUE!</v>
      </c>
      <c r="D4909" s="5" t="e">
        <f t="shared" si="153"/>
        <v>#VALUE!</v>
      </c>
      <c r="E4909" s="4" t="s">
        <v>37</v>
      </c>
    </row>
    <row r="4910" spans="1:5" x14ac:dyDescent="0.25">
      <c r="A4910" t="str">
        <f t="shared" si="154"/>
        <v/>
      </c>
      <c r="B4910" s="4" t="str">
        <f t="shared" si="155"/>
        <v/>
      </c>
      <c r="C4910" s="5" t="e">
        <f t="shared" si="152"/>
        <v>#VALUE!</v>
      </c>
      <c r="D4910" s="5" t="e">
        <f t="shared" si="153"/>
        <v>#VALUE!</v>
      </c>
      <c r="E4910" s="4" t="s">
        <v>38</v>
      </c>
    </row>
    <row r="4911" spans="1:5" x14ac:dyDescent="0.25">
      <c r="A4911" t="str">
        <f t="shared" si="154"/>
        <v/>
      </c>
      <c r="B4911" s="4" t="str">
        <f t="shared" si="155"/>
        <v/>
      </c>
      <c r="C4911" s="5" t="e">
        <f t="shared" si="152"/>
        <v>#VALUE!</v>
      </c>
      <c r="D4911" s="5" t="e">
        <f t="shared" si="153"/>
        <v>#VALUE!</v>
      </c>
      <c r="E4911" s="4" t="s">
        <v>4</v>
      </c>
    </row>
    <row r="4912" spans="1:5" x14ac:dyDescent="0.25">
      <c r="A4912" t="str">
        <f t="shared" si="154"/>
        <v/>
      </c>
      <c r="B4912" s="4" t="str">
        <f t="shared" si="155"/>
        <v/>
      </c>
      <c r="C4912" s="5" t="e">
        <f t="shared" si="152"/>
        <v>#VALUE!</v>
      </c>
      <c r="D4912" s="5" t="e">
        <f t="shared" si="153"/>
        <v>#VALUE!</v>
      </c>
      <c r="E4912" s="4" t="s">
        <v>37</v>
      </c>
    </row>
    <row r="4913" spans="1:5" x14ac:dyDescent="0.25">
      <c r="A4913" t="str">
        <f t="shared" si="154"/>
        <v/>
      </c>
      <c r="B4913" s="4" t="str">
        <f t="shared" si="155"/>
        <v/>
      </c>
      <c r="C4913" s="5" t="e">
        <f t="shared" si="152"/>
        <v>#VALUE!</v>
      </c>
      <c r="D4913" s="5" t="e">
        <f t="shared" si="153"/>
        <v>#VALUE!</v>
      </c>
      <c r="E4913" s="4" t="s">
        <v>38</v>
      </c>
    </row>
    <row r="4914" spans="1:5" x14ac:dyDescent="0.25">
      <c r="A4914" t="str">
        <f t="shared" si="154"/>
        <v/>
      </c>
      <c r="B4914" s="4" t="str">
        <f t="shared" si="155"/>
        <v/>
      </c>
      <c r="C4914" s="5" t="e">
        <f t="shared" si="152"/>
        <v>#VALUE!</v>
      </c>
      <c r="D4914" s="5" t="e">
        <f t="shared" si="153"/>
        <v>#VALUE!</v>
      </c>
      <c r="E4914" s="4" t="s">
        <v>4</v>
      </c>
    </row>
    <row r="4915" spans="1:5" x14ac:dyDescent="0.25">
      <c r="A4915" t="str">
        <f t="shared" si="154"/>
        <v/>
      </c>
      <c r="B4915" s="4" t="str">
        <f t="shared" si="155"/>
        <v/>
      </c>
      <c r="C4915" s="5" t="e">
        <f t="shared" si="152"/>
        <v>#VALUE!</v>
      </c>
      <c r="D4915" s="5" t="e">
        <f t="shared" si="153"/>
        <v>#VALUE!</v>
      </c>
      <c r="E4915" s="4" t="s">
        <v>37</v>
      </c>
    </row>
    <row r="4916" spans="1:5" x14ac:dyDescent="0.25">
      <c r="A4916" t="str">
        <f t="shared" si="154"/>
        <v/>
      </c>
      <c r="B4916" s="4" t="str">
        <f t="shared" si="155"/>
        <v/>
      </c>
      <c r="C4916" s="5" t="e">
        <f t="shared" si="152"/>
        <v>#VALUE!</v>
      </c>
      <c r="D4916" s="5" t="e">
        <f t="shared" si="153"/>
        <v>#VALUE!</v>
      </c>
      <c r="E4916" s="4" t="s">
        <v>38</v>
      </c>
    </row>
    <row r="4917" spans="1:5" x14ac:dyDescent="0.25">
      <c r="A4917" t="str">
        <f t="shared" si="154"/>
        <v/>
      </c>
      <c r="B4917" s="4" t="str">
        <f t="shared" si="155"/>
        <v/>
      </c>
      <c r="C4917" s="5" t="e">
        <f t="shared" si="152"/>
        <v>#VALUE!</v>
      </c>
      <c r="D4917" s="5" t="e">
        <f t="shared" si="153"/>
        <v>#VALUE!</v>
      </c>
      <c r="E4917" s="4" t="s">
        <v>4</v>
      </c>
    </row>
    <row r="4918" spans="1:5" x14ac:dyDescent="0.25">
      <c r="A4918" t="str">
        <f t="shared" si="154"/>
        <v/>
      </c>
      <c r="B4918" s="4" t="str">
        <f t="shared" si="155"/>
        <v/>
      </c>
      <c r="C4918" s="5" t="e">
        <f t="shared" si="152"/>
        <v>#VALUE!</v>
      </c>
      <c r="D4918" s="5" t="e">
        <f t="shared" si="153"/>
        <v>#VALUE!</v>
      </c>
      <c r="E4918" s="4" t="s">
        <v>37</v>
      </c>
    </row>
    <row r="4919" spans="1:5" x14ac:dyDescent="0.25">
      <c r="A4919" t="str">
        <f t="shared" si="154"/>
        <v/>
      </c>
      <c r="B4919" s="4" t="str">
        <f t="shared" si="155"/>
        <v/>
      </c>
      <c r="C4919" s="5" t="e">
        <f t="shared" si="152"/>
        <v>#VALUE!</v>
      </c>
      <c r="D4919" s="5" t="e">
        <f t="shared" si="153"/>
        <v>#VALUE!</v>
      </c>
      <c r="E4919" s="4" t="s">
        <v>38</v>
      </c>
    </row>
    <row r="4920" spans="1:5" x14ac:dyDescent="0.25">
      <c r="A4920" t="str">
        <f t="shared" si="154"/>
        <v/>
      </c>
      <c r="B4920" s="4" t="str">
        <f t="shared" si="155"/>
        <v/>
      </c>
      <c r="C4920" s="5" t="e">
        <f t="shared" si="152"/>
        <v>#VALUE!</v>
      </c>
      <c r="D4920" s="5" t="e">
        <f t="shared" si="153"/>
        <v>#VALUE!</v>
      </c>
      <c r="E4920" s="4" t="s">
        <v>4</v>
      </c>
    </row>
    <row r="4921" spans="1:5" x14ac:dyDescent="0.25">
      <c r="A4921" t="str">
        <f t="shared" si="154"/>
        <v/>
      </c>
      <c r="B4921" s="4" t="str">
        <f t="shared" si="155"/>
        <v/>
      </c>
      <c r="C4921" s="5" t="e">
        <f t="shared" si="152"/>
        <v>#VALUE!</v>
      </c>
      <c r="D4921" s="5" t="e">
        <f t="shared" si="153"/>
        <v>#VALUE!</v>
      </c>
      <c r="E4921" s="4" t="s">
        <v>37</v>
      </c>
    </row>
    <row r="4922" spans="1:5" x14ac:dyDescent="0.25">
      <c r="A4922" t="str">
        <f t="shared" si="154"/>
        <v/>
      </c>
      <c r="B4922" s="4" t="str">
        <f t="shared" si="155"/>
        <v/>
      </c>
      <c r="C4922" s="5" t="e">
        <f t="shared" si="152"/>
        <v>#VALUE!</v>
      </c>
      <c r="D4922" s="5" t="e">
        <f t="shared" si="153"/>
        <v>#VALUE!</v>
      </c>
      <c r="E4922" s="4" t="s">
        <v>38</v>
      </c>
    </row>
    <row r="4923" spans="1:5" x14ac:dyDescent="0.25">
      <c r="A4923" t="str">
        <f t="shared" si="154"/>
        <v/>
      </c>
      <c r="B4923" s="4" t="str">
        <f t="shared" si="155"/>
        <v/>
      </c>
      <c r="C4923" s="5" t="e">
        <f t="shared" si="152"/>
        <v>#VALUE!</v>
      </c>
      <c r="D4923" s="5" t="e">
        <f t="shared" si="153"/>
        <v>#VALUE!</v>
      </c>
      <c r="E4923" s="4" t="s">
        <v>4</v>
      </c>
    </row>
    <row r="4924" spans="1:5" x14ac:dyDescent="0.25">
      <c r="A4924" t="str">
        <f t="shared" si="154"/>
        <v/>
      </c>
      <c r="B4924" s="4" t="str">
        <f t="shared" si="155"/>
        <v/>
      </c>
      <c r="C4924" s="5" t="e">
        <f t="shared" si="152"/>
        <v>#VALUE!</v>
      </c>
      <c r="D4924" s="5" t="e">
        <f t="shared" si="153"/>
        <v>#VALUE!</v>
      </c>
      <c r="E4924" s="4" t="s">
        <v>37</v>
      </c>
    </row>
    <row r="4925" spans="1:5" x14ac:dyDescent="0.25">
      <c r="A4925" t="str">
        <f t="shared" si="154"/>
        <v/>
      </c>
      <c r="B4925" s="4" t="str">
        <f t="shared" si="155"/>
        <v/>
      </c>
      <c r="C4925" s="5" t="e">
        <f t="shared" si="152"/>
        <v>#VALUE!</v>
      </c>
      <c r="D4925" s="5" t="e">
        <f t="shared" si="153"/>
        <v>#VALUE!</v>
      </c>
      <c r="E4925" s="4" t="s">
        <v>38</v>
      </c>
    </row>
    <row r="4926" spans="1:5" x14ac:dyDescent="0.25">
      <c r="A4926" t="str">
        <f t="shared" si="154"/>
        <v/>
      </c>
      <c r="B4926" s="4" t="str">
        <f t="shared" si="155"/>
        <v/>
      </c>
      <c r="C4926" s="5" t="e">
        <f t="shared" si="152"/>
        <v>#VALUE!</v>
      </c>
      <c r="D4926" s="5" t="e">
        <f t="shared" si="153"/>
        <v>#VALUE!</v>
      </c>
      <c r="E4926" s="4" t="s">
        <v>4</v>
      </c>
    </row>
    <row r="4927" spans="1:5" x14ac:dyDescent="0.25">
      <c r="A4927" t="str">
        <f t="shared" si="154"/>
        <v/>
      </c>
      <c r="B4927" s="4" t="str">
        <f t="shared" si="155"/>
        <v/>
      </c>
      <c r="C4927" s="5" t="e">
        <f t="shared" si="152"/>
        <v>#VALUE!</v>
      </c>
      <c r="D4927" s="5" t="e">
        <f t="shared" si="153"/>
        <v>#VALUE!</v>
      </c>
      <c r="E4927" s="4" t="s">
        <v>37</v>
      </c>
    </row>
    <row r="4928" spans="1:5" x14ac:dyDescent="0.25">
      <c r="A4928" t="str">
        <f t="shared" si="154"/>
        <v/>
      </c>
      <c r="B4928" s="4" t="str">
        <f t="shared" si="155"/>
        <v/>
      </c>
      <c r="C4928" s="5" t="e">
        <f t="shared" si="152"/>
        <v>#VALUE!</v>
      </c>
      <c r="D4928" s="5" t="e">
        <f t="shared" si="153"/>
        <v>#VALUE!</v>
      </c>
      <c r="E4928" s="4" t="s">
        <v>38</v>
      </c>
    </row>
    <row r="4929" spans="1:5" x14ac:dyDescent="0.25">
      <c r="A4929" t="str">
        <f t="shared" si="154"/>
        <v/>
      </c>
      <c r="B4929" s="4" t="str">
        <f t="shared" si="155"/>
        <v/>
      </c>
      <c r="C4929" s="5" t="e">
        <f t="shared" si="152"/>
        <v>#VALUE!</v>
      </c>
      <c r="D4929" s="5" t="e">
        <f t="shared" si="153"/>
        <v>#VALUE!</v>
      </c>
      <c r="E4929" s="4" t="s">
        <v>4</v>
      </c>
    </row>
    <row r="4930" spans="1:5" x14ac:dyDescent="0.25">
      <c r="A4930" t="str">
        <f t="shared" si="154"/>
        <v/>
      </c>
      <c r="B4930" s="4" t="str">
        <f t="shared" si="155"/>
        <v/>
      </c>
      <c r="C4930" s="5" t="e">
        <f t="shared" si="152"/>
        <v>#VALUE!</v>
      </c>
      <c r="D4930" s="5" t="e">
        <f t="shared" si="153"/>
        <v>#VALUE!</v>
      </c>
      <c r="E4930" s="4" t="s">
        <v>37</v>
      </c>
    </row>
    <row r="4931" spans="1:5" x14ac:dyDescent="0.25">
      <c r="A4931" t="str">
        <f t="shared" si="154"/>
        <v/>
      </c>
      <c r="B4931" s="4" t="str">
        <f t="shared" si="155"/>
        <v/>
      </c>
      <c r="C4931" s="5" t="e">
        <f t="shared" si="152"/>
        <v>#VALUE!</v>
      </c>
      <c r="D4931" s="5" t="e">
        <f t="shared" si="153"/>
        <v>#VALUE!</v>
      </c>
      <c r="E4931" s="4" t="s">
        <v>38</v>
      </c>
    </row>
    <row r="4932" spans="1:5" x14ac:dyDescent="0.25">
      <c r="A4932" t="str">
        <f t="shared" si="154"/>
        <v/>
      </c>
      <c r="B4932" s="4" t="str">
        <f t="shared" si="155"/>
        <v/>
      </c>
      <c r="C4932" s="5" t="e">
        <f t="shared" si="152"/>
        <v>#VALUE!</v>
      </c>
      <c r="D4932" s="5" t="e">
        <f t="shared" si="153"/>
        <v>#VALUE!</v>
      </c>
      <c r="E4932" s="4" t="s">
        <v>4</v>
      </c>
    </row>
    <row r="4933" spans="1:5" x14ac:dyDescent="0.25">
      <c r="A4933" t="str">
        <f t="shared" si="154"/>
        <v/>
      </c>
      <c r="B4933" s="4" t="str">
        <f t="shared" si="155"/>
        <v/>
      </c>
      <c r="C4933" s="5" t="e">
        <f t="shared" si="152"/>
        <v>#VALUE!</v>
      </c>
      <c r="D4933" s="5" t="e">
        <f t="shared" si="153"/>
        <v>#VALUE!</v>
      </c>
      <c r="E4933" s="4" t="s">
        <v>37</v>
      </c>
    </row>
    <row r="4934" spans="1:5" x14ac:dyDescent="0.25">
      <c r="A4934" t="str">
        <f t="shared" si="154"/>
        <v/>
      </c>
      <c r="B4934" s="4" t="str">
        <f t="shared" si="155"/>
        <v/>
      </c>
      <c r="C4934" s="5" t="e">
        <f t="shared" si="152"/>
        <v>#VALUE!</v>
      </c>
      <c r="D4934" s="5" t="e">
        <f t="shared" si="153"/>
        <v>#VALUE!</v>
      </c>
      <c r="E4934" s="4" t="s">
        <v>38</v>
      </c>
    </row>
    <row r="4935" spans="1:5" x14ac:dyDescent="0.25">
      <c r="A4935" t="str">
        <f t="shared" si="154"/>
        <v/>
      </c>
      <c r="B4935" s="4" t="str">
        <f t="shared" si="155"/>
        <v/>
      </c>
      <c r="C4935" s="5" t="e">
        <f t="shared" si="152"/>
        <v>#VALUE!</v>
      </c>
      <c r="D4935" s="5" t="e">
        <f t="shared" si="153"/>
        <v>#VALUE!</v>
      </c>
      <c r="E4935" s="4" t="s">
        <v>4</v>
      </c>
    </row>
    <row r="4936" spans="1:5" x14ac:dyDescent="0.25">
      <c r="A4936" t="str">
        <f t="shared" si="154"/>
        <v/>
      </c>
      <c r="B4936" s="4" t="str">
        <f t="shared" si="155"/>
        <v/>
      </c>
      <c r="C4936" s="5" t="e">
        <f t="shared" si="152"/>
        <v>#VALUE!</v>
      </c>
      <c r="D4936" s="5" t="e">
        <f t="shared" si="153"/>
        <v>#VALUE!</v>
      </c>
      <c r="E4936" s="4" t="s">
        <v>37</v>
      </c>
    </row>
    <row r="4937" spans="1:5" x14ac:dyDescent="0.25">
      <c r="A4937" t="str">
        <f t="shared" si="154"/>
        <v/>
      </c>
      <c r="B4937" s="4" t="str">
        <f t="shared" si="155"/>
        <v/>
      </c>
      <c r="C4937" s="5" t="e">
        <f t="shared" si="152"/>
        <v>#VALUE!</v>
      </c>
      <c r="D4937" s="5" t="e">
        <f t="shared" si="153"/>
        <v>#VALUE!</v>
      </c>
      <c r="E4937" s="4" t="s">
        <v>38</v>
      </c>
    </row>
    <row r="4938" spans="1:5" x14ac:dyDescent="0.25">
      <c r="A4938" t="str">
        <f t="shared" si="154"/>
        <v/>
      </c>
      <c r="B4938" s="4" t="str">
        <f t="shared" si="155"/>
        <v/>
      </c>
      <c r="C4938" s="5" t="e">
        <f t="shared" si="152"/>
        <v>#VALUE!</v>
      </c>
      <c r="D4938" s="5" t="e">
        <f t="shared" si="153"/>
        <v>#VALUE!</v>
      </c>
      <c r="E4938" s="4" t="s">
        <v>4</v>
      </c>
    </row>
    <row r="4939" spans="1:5" x14ac:dyDescent="0.25">
      <c r="A4939" t="str">
        <f t="shared" si="154"/>
        <v/>
      </c>
      <c r="B4939" s="4" t="str">
        <f t="shared" si="155"/>
        <v/>
      </c>
      <c r="C4939" s="5" t="e">
        <f t="shared" si="152"/>
        <v>#VALUE!</v>
      </c>
      <c r="D4939" s="5" t="e">
        <f t="shared" si="153"/>
        <v>#VALUE!</v>
      </c>
      <c r="E4939" s="4" t="s">
        <v>37</v>
      </c>
    </row>
    <row r="4940" spans="1:5" x14ac:dyDescent="0.25">
      <c r="A4940" t="str">
        <f t="shared" si="154"/>
        <v/>
      </c>
      <c r="B4940" s="4" t="str">
        <f t="shared" si="155"/>
        <v/>
      </c>
      <c r="C4940" s="5" t="e">
        <f t="shared" si="152"/>
        <v>#VALUE!</v>
      </c>
      <c r="D4940" s="5" t="e">
        <f t="shared" si="153"/>
        <v>#VALUE!</v>
      </c>
      <c r="E4940" s="4" t="s">
        <v>38</v>
      </c>
    </row>
    <row r="4941" spans="1:5" x14ac:dyDescent="0.25">
      <c r="A4941" t="str">
        <f t="shared" si="154"/>
        <v/>
      </c>
      <c r="B4941" s="4" t="str">
        <f t="shared" si="155"/>
        <v/>
      </c>
      <c r="C4941" s="5" t="e">
        <f t="shared" si="152"/>
        <v>#VALUE!</v>
      </c>
      <c r="D4941" s="5" t="e">
        <f t="shared" si="153"/>
        <v>#VALUE!</v>
      </c>
      <c r="E4941" s="4" t="s">
        <v>4</v>
      </c>
    </row>
    <row r="4942" spans="1:5" x14ac:dyDescent="0.25">
      <c r="A4942" t="str">
        <f t="shared" si="154"/>
        <v/>
      </c>
      <c r="B4942" s="4" t="str">
        <f t="shared" si="155"/>
        <v/>
      </c>
      <c r="C4942" s="5" t="e">
        <f t="shared" si="152"/>
        <v>#VALUE!</v>
      </c>
      <c r="D4942" s="5" t="e">
        <f t="shared" si="153"/>
        <v>#VALUE!</v>
      </c>
      <c r="E4942" s="4" t="s">
        <v>37</v>
      </c>
    </row>
    <row r="4943" spans="1:5" x14ac:dyDescent="0.25">
      <c r="A4943" t="str">
        <f t="shared" si="154"/>
        <v/>
      </c>
      <c r="B4943" s="4" t="str">
        <f t="shared" si="155"/>
        <v/>
      </c>
      <c r="C4943" s="5" t="e">
        <f t="shared" si="152"/>
        <v>#VALUE!</v>
      </c>
      <c r="D4943" s="5" t="e">
        <f t="shared" si="153"/>
        <v>#VALUE!</v>
      </c>
      <c r="E4943" s="4" t="s">
        <v>38</v>
      </c>
    </row>
    <row r="4944" spans="1:5" x14ac:dyDescent="0.25">
      <c r="A4944" t="str">
        <f t="shared" si="154"/>
        <v/>
      </c>
      <c r="B4944" s="4" t="str">
        <f t="shared" si="155"/>
        <v/>
      </c>
      <c r="C4944" s="5" t="e">
        <f t="shared" si="152"/>
        <v>#VALUE!</v>
      </c>
      <c r="D4944" s="5" t="e">
        <f t="shared" si="153"/>
        <v>#VALUE!</v>
      </c>
      <c r="E4944" s="4" t="s">
        <v>4</v>
      </c>
    </row>
    <row r="4945" spans="1:5" x14ac:dyDescent="0.25">
      <c r="A4945" t="str">
        <f t="shared" si="154"/>
        <v/>
      </c>
      <c r="B4945" s="4" t="str">
        <f t="shared" si="155"/>
        <v/>
      </c>
      <c r="C4945" s="5" t="e">
        <f t="shared" si="152"/>
        <v>#VALUE!</v>
      </c>
      <c r="D4945" s="5" t="e">
        <f t="shared" si="153"/>
        <v>#VALUE!</v>
      </c>
      <c r="E4945" s="4" t="s">
        <v>37</v>
      </c>
    </row>
    <row r="4946" spans="1:5" x14ac:dyDescent="0.25">
      <c r="A4946" t="str">
        <f t="shared" si="154"/>
        <v/>
      </c>
      <c r="B4946" s="4" t="str">
        <f t="shared" si="155"/>
        <v/>
      </c>
      <c r="C4946" s="5" t="e">
        <f t="shared" ref="C4946:C5009" si="156">YEAR(B4946)</f>
        <v>#VALUE!</v>
      </c>
      <c r="D4946" s="5" t="e">
        <f t="shared" ref="D4946:D5009" si="157">MONTH(B4946)</f>
        <v>#VALUE!</v>
      </c>
      <c r="E4946" s="4" t="s">
        <v>38</v>
      </c>
    </row>
    <row r="4947" spans="1:5" x14ac:dyDescent="0.25">
      <c r="A4947" t="str">
        <f t="shared" si="154"/>
        <v/>
      </c>
      <c r="B4947" s="4" t="str">
        <f t="shared" si="155"/>
        <v/>
      </c>
      <c r="C4947" s="5" t="e">
        <f t="shared" si="156"/>
        <v>#VALUE!</v>
      </c>
      <c r="D4947" s="5" t="e">
        <f t="shared" si="157"/>
        <v>#VALUE!</v>
      </c>
      <c r="E4947" s="4" t="s">
        <v>4</v>
      </c>
    </row>
    <row r="4948" spans="1:5" x14ac:dyDescent="0.25">
      <c r="A4948" t="str">
        <f t="shared" si="154"/>
        <v/>
      </c>
      <c r="B4948" s="4" t="str">
        <f t="shared" si="155"/>
        <v/>
      </c>
      <c r="C4948" s="5" t="e">
        <f t="shared" si="156"/>
        <v>#VALUE!</v>
      </c>
      <c r="D4948" s="5" t="e">
        <f t="shared" si="157"/>
        <v>#VALUE!</v>
      </c>
      <c r="E4948" s="4" t="s">
        <v>37</v>
      </c>
    </row>
    <row r="4949" spans="1:5" x14ac:dyDescent="0.25">
      <c r="A4949" t="str">
        <f t="shared" si="154"/>
        <v/>
      </c>
      <c r="B4949" s="4" t="str">
        <f t="shared" si="155"/>
        <v/>
      </c>
      <c r="C4949" s="5" t="e">
        <f t="shared" si="156"/>
        <v>#VALUE!</v>
      </c>
      <c r="D4949" s="5" t="e">
        <f t="shared" si="157"/>
        <v>#VALUE!</v>
      </c>
      <c r="E4949" s="4" t="s">
        <v>38</v>
      </c>
    </row>
    <row r="4950" spans="1:5" x14ac:dyDescent="0.25">
      <c r="A4950" t="str">
        <f t="shared" si="154"/>
        <v/>
      </c>
      <c r="B4950" s="4" t="str">
        <f t="shared" si="155"/>
        <v/>
      </c>
      <c r="C4950" s="5" t="e">
        <f t="shared" si="156"/>
        <v>#VALUE!</v>
      </c>
      <c r="D4950" s="5" t="e">
        <f t="shared" si="157"/>
        <v>#VALUE!</v>
      </c>
      <c r="E4950" s="4" t="s">
        <v>4</v>
      </c>
    </row>
    <row r="4951" spans="1:5" x14ac:dyDescent="0.25">
      <c r="A4951" t="str">
        <f t="shared" si="154"/>
        <v/>
      </c>
      <c r="B4951" s="4" t="str">
        <f t="shared" si="155"/>
        <v/>
      </c>
      <c r="C4951" s="5" t="e">
        <f t="shared" si="156"/>
        <v>#VALUE!</v>
      </c>
      <c r="D4951" s="5" t="e">
        <f t="shared" si="157"/>
        <v>#VALUE!</v>
      </c>
      <c r="E4951" s="4" t="s">
        <v>37</v>
      </c>
    </row>
    <row r="4952" spans="1:5" x14ac:dyDescent="0.25">
      <c r="A4952" t="str">
        <f t="shared" si="154"/>
        <v/>
      </c>
      <c r="B4952" s="4" t="str">
        <f t="shared" si="155"/>
        <v/>
      </c>
      <c r="C4952" s="5" t="e">
        <f t="shared" si="156"/>
        <v>#VALUE!</v>
      </c>
      <c r="D4952" s="5" t="e">
        <f t="shared" si="157"/>
        <v>#VALUE!</v>
      </c>
      <c r="E4952" s="4" t="s">
        <v>38</v>
      </c>
    </row>
    <row r="4953" spans="1:5" x14ac:dyDescent="0.25">
      <c r="A4953" t="str">
        <f t="shared" si="154"/>
        <v/>
      </c>
      <c r="B4953" s="4" t="str">
        <f t="shared" si="155"/>
        <v/>
      </c>
      <c r="C4953" s="5" t="e">
        <f t="shared" si="156"/>
        <v>#VALUE!</v>
      </c>
      <c r="D4953" s="5" t="e">
        <f t="shared" si="157"/>
        <v>#VALUE!</v>
      </c>
      <c r="E4953" s="4" t="s">
        <v>4</v>
      </c>
    </row>
    <row r="4954" spans="1:5" x14ac:dyDescent="0.25">
      <c r="A4954" t="str">
        <f t="shared" si="154"/>
        <v/>
      </c>
      <c r="B4954" s="4" t="str">
        <f t="shared" si="155"/>
        <v/>
      </c>
      <c r="C4954" s="5" t="e">
        <f t="shared" si="156"/>
        <v>#VALUE!</v>
      </c>
      <c r="D4954" s="5" t="e">
        <f t="shared" si="157"/>
        <v>#VALUE!</v>
      </c>
      <c r="E4954" s="4" t="s">
        <v>37</v>
      </c>
    </row>
    <row r="4955" spans="1:5" x14ac:dyDescent="0.25">
      <c r="A4955" t="str">
        <f t="shared" ref="A4955:A5018" si="158">IF(F4955="","",A4954)</f>
        <v/>
      </c>
      <c r="B4955" s="4" t="str">
        <f t="shared" ref="B4955:B5018" si="159">IF(F4955="","",B4954)</f>
        <v/>
      </c>
      <c r="C4955" s="5" t="e">
        <f t="shared" si="156"/>
        <v>#VALUE!</v>
      </c>
      <c r="D4955" s="5" t="e">
        <f t="shared" si="157"/>
        <v>#VALUE!</v>
      </c>
      <c r="E4955" s="4" t="s">
        <v>38</v>
      </c>
    </row>
    <row r="4956" spans="1:5" x14ac:dyDescent="0.25">
      <c r="A4956" t="str">
        <f t="shared" si="158"/>
        <v/>
      </c>
      <c r="B4956" s="4" t="str">
        <f t="shared" si="159"/>
        <v/>
      </c>
      <c r="C4956" s="5" t="e">
        <f t="shared" si="156"/>
        <v>#VALUE!</v>
      </c>
      <c r="D4956" s="5" t="e">
        <f t="shared" si="157"/>
        <v>#VALUE!</v>
      </c>
      <c r="E4956" s="4" t="s">
        <v>4</v>
      </c>
    </row>
    <row r="4957" spans="1:5" x14ac:dyDescent="0.25">
      <c r="A4957" t="str">
        <f t="shared" si="158"/>
        <v/>
      </c>
      <c r="B4957" s="4" t="str">
        <f t="shared" si="159"/>
        <v/>
      </c>
      <c r="C4957" s="5" t="e">
        <f t="shared" si="156"/>
        <v>#VALUE!</v>
      </c>
      <c r="D4957" s="5" t="e">
        <f t="shared" si="157"/>
        <v>#VALUE!</v>
      </c>
      <c r="E4957" s="4" t="s">
        <v>37</v>
      </c>
    </row>
    <row r="4958" spans="1:5" x14ac:dyDescent="0.25">
      <c r="A4958" t="str">
        <f t="shared" si="158"/>
        <v/>
      </c>
      <c r="B4958" s="4" t="str">
        <f t="shared" si="159"/>
        <v/>
      </c>
      <c r="C4958" s="5" t="e">
        <f t="shared" si="156"/>
        <v>#VALUE!</v>
      </c>
      <c r="D4958" s="5" t="e">
        <f t="shared" si="157"/>
        <v>#VALUE!</v>
      </c>
      <c r="E4958" s="4" t="s">
        <v>38</v>
      </c>
    </row>
    <row r="4959" spans="1:5" x14ac:dyDescent="0.25">
      <c r="A4959" t="str">
        <f t="shared" si="158"/>
        <v/>
      </c>
      <c r="B4959" s="4" t="str">
        <f t="shared" si="159"/>
        <v/>
      </c>
      <c r="C4959" s="5" t="e">
        <f t="shared" si="156"/>
        <v>#VALUE!</v>
      </c>
      <c r="D4959" s="5" t="e">
        <f t="shared" si="157"/>
        <v>#VALUE!</v>
      </c>
      <c r="E4959" s="4" t="s">
        <v>4</v>
      </c>
    </row>
    <row r="4960" spans="1:5" x14ac:dyDescent="0.25">
      <c r="A4960" t="str">
        <f t="shared" si="158"/>
        <v/>
      </c>
      <c r="B4960" s="4" t="str">
        <f t="shared" si="159"/>
        <v/>
      </c>
      <c r="C4960" s="5" t="e">
        <f t="shared" si="156"/>
        <v>#VALUE!</v>
      </c>
      <c r="D4960" s="5" t="e">
        <f t="shared" si="157"/>
        <v>#VALUE!</v>
      </c>
      <c r="E4960" s="4" t="s">
        <v>37</v>
      </c>
    </row>
    <row r="4961" spans="1:5" x14ac:dyDescent="0.25">
      <c r="A4961" t="str">
        <f t="shared" si="158"/>
        <v/>
      </c>
      <c r="B4961" s="4" t="str">
        <f t="shared" si="159"/>
        <v/>
      </c>
      <c r="C4961" s="5" t="e">
        <f t="shared" si="156"/>
        <v>#VALUE!</v>
      </c>
      <c r="D4961" s="5" t="e">
        <f t="shared" si="157"/>
        <v>#VALUE!</v>
      </c>
      <c r="E4961" s="4" t="s">
        <v>38</v>
      </c>
    </row>
    <row r="4962" spans="1:5" x14ac:dyDescent="0.25">
      <c r="A4962" t="str">
        <f t="shared" si="158"/>
        <v/>
      </c>
      <c r="B4962" s="4" t="str">
        <f t="shared" si="159"/>
        <v/>
      </c>
      <c r="C4962" s="5" t="e">
        <f t="shared" si="156"/>
        <v>#VALUE!</v>
      </c>
      <c r="D4962" s="5" t="e">
        <f t="shared" si="157"/>
        <v>#VALUE!</v>
      </c>
      <c r="E4962" s="4" t="s">
        <v>4</v>
      </c>
    </row>
    <row r="4963" spans="1:5" x14ac:dyDescent="0.25">
      <c r="A4963" t="str">
        <f t="shared" si="158"/>
        <v/>
      </c>
      <c r="B4963" s="4" t="str">
        <f t="shared" si="159"/>
        <v/>
      </c>
      <c r="C4963" s="5" t="e">
        <f t="shared" si="156"/>
        <v>#VALUE!</v>
      </c>
      <c r="D4963" s="5" t="e">
        <f t="shared" si="157"/>
        <v>#VALUE!</v>
      </c>
      <c r="E4963" s="4" t="s">
        <v>37</v>
      </c>
    </row>
    <row r="4964" spans="1:5" x14ac:dyDescent="0.25">
      <c r="A4964" t="str">
        <f t="shared" si="158"/>
        <v/>
      </c>
      <c r="B4964" s="4" t="str">
        <f t="shared" si="159"/>
        <v/>
      </c>
      <c r="C4964" s="5" t="e">
        <f t="shared" si="156"/>
        <v>#VALUE!</v>
      </c>
      <c r="D4964" s="5" t="e">
        <f t="shared" si="157"/>
        <v>#VALUE!</v>
      </c>
      <c r="E4964" s="4" t="s">
        <v>38</v>
      </c>
    </row>
    <row r="4965" spans="1:5" x14ac:dyDescent="0.25">
      <c r="A4965" t="str">
        <f t="shared" si="158"/>
        <v/>
      </c>
      <c r="B4965" s="4" t="str">
        <f t="shared" si="159"/>
        <v/>
      </c>
      <c r="C4965" s="5" t="e">
        <f t="shared" si="156"/>
        <v>#VALUE!</v>
      </c>
      <c r="D4965" s="5" t="e">
        <f t="shared" si="157"/>
        <v>#VALUE!</v>
      </c>
      <c r="E4965" s="4" t="s">
        <v>4</v>
      </c>
    </row>
    <row r="4966" spans="1:5" x14ac:dyDescent="0.25">
      <c r="A4966" t="str">
        <f t="shared" si="158"/>
        <v/>
      </c>
      <c r="B4966" s="4" t="str">
        <f t="shared" si="159"/>
        <v/>
      </c>
      <c r="C4966" s="5" t="e">
        <f t="shared" si="156"/>
        <v>#VALUE!</v>
      </c>
      <c r="D4966" s="5" t="e">
        <f t="shared" si="157"/>
        <v>#VALUE!</v>
      </c>
      <c r="E4966" s="4" t="s">
        <v>37</v>
      </c>
    </row>
    <row r="4967" spans="1:5" x14ac:dyDescent="0.25">
      <c r="A4967" t="str">
        <f t="shared" si="158"/>
        <v/>
      </c>
      <c r="B4967" s="4" t="str">
        <f t="shared" si="159"/>
        <v/>
      </c>
      <c r="C4967" s="5" t="e">
        <f t="shared" si="156"/>
        <v>#VALUE!</v>
      </c>
      <c r="D4967" s="5" t="e">
        <f t="shared" si="157"/>
        <v>#VALUE!</v>
      </c>
      <c r="E4967" s="4" t="s">
        <v>38</v>
      </c>
    </row>
    <row r="4968" spans="1:5" x14ac:dyDescent="0.25">
      <c r="A4968" t="str">
        <f t="shared" si="158"/>
        <v/>
      </c>
      <c r="B4968" s="4" t="str">
        <f t="shared" si="159"/>
        <v/>
      </c>
      <c r="C4968" s="5" t="e">
        <f t="shared" si="156"/>
        <v>#VALUE!</v>
      </c>
      <c r="D4968" s="5" t="e">
        <f t="shared" si="157"/>
        <v>#VALUE!</v>
      </c>
      <c r="E4968" s="4" t="s">
        <v>4</v>
      </c>
    </row>
    <row r="4969" spans="1:5" x14ac:dyDescent="0.25">
      <c r="A4969" t="str">
        <f t="shared" si="158"/>
        <v/>
      </c>
      <c r="B4969" s="4" t="str">
        <f t="shared" si="159"/>
        <v/>
      </c>
      <c r="C4969" s="5" t="e">
        <f t="shared" si="156"/>
        <v>#VALUE!</v>
      </c>
      <c r="D4969" s="5" t="e">
        <f t="shared" si="157"/>
        <v>#VALUE!</v>
      </c>
      <c r="E4969" s="4" t="s">
        <v>37</v>
      </c>
    </row>
    <row r="4970" spans="1:5" x14ac:dyDescent="0.25">
      <c r="A4970" t="str">
        <f t="shared" si="158"/>
        <v/>
      </c>
      <c r="B4970" s="4" t="str">
        <f t="shared" si="159"/>
        <v/>
      </c>
      <c r="C4970" s="5" t="e">
        <f t="shared" si="156"/>
        <v>#VALUE!</v>
      </c>
      <c r="D4970" s="5" t="e">
        <f t="shared" si="157"/>
        <v>#VALUE!</v>
      </c>
      <c r="E4970" s="4" t="s">
        <v>38</v>
      </c>
    </row>
    <row r="4971" spans="1:5" x14ac:dyDescent="0.25">
      <c r="A4971" t="str">
        <f t="shared" si="158"/>
        <v/>
      </c>
      <c r="B4971" s="4" t="str">
        <f t="shared" si="159"/>
        <v/>
      </c>
      <c r="C4971" s="5" t="e">
        <f t="shared" si="156"/>
        <v>#VALUE!</v>
      </c>
      <c r="D4971" s="5" t="e">
        <f t="shared" si="157"/>
        <v>#VALUE!</v>
      </c>
      <c r="E4971" s="4" t="s">
        <v>4</v>
      </c>
    </row>
    <row r="4972" spans="1:5" x14ac:dyDescent="0.25">
      <c r="A4972" t="str">
        <f t="shared" si="158"/>
        <v/>
      </c>
      <c r="B4972" s="4" t="str">
        <f t="shared" si="159"/>
        <v/>
      </c>
      <c r="C4972" s="5" t="e">
        <f t="shared" si="156"/>
        <v>#VALUE!</v>
      </c>
      <c r="D4972" s="5" t="e">
        <f t="shared" si="157"/>
        <v>#VALUE!</v>
      </c>
      <c r="E4972" s="4" t="s">
        <v>37</v>
      </c>
    </row>
    <row r="4973" spans="1:5" x14ac:dyDescent="0.25">
      <c r="A4973" t="str">
        <f t="shared" si="158"/>
        <v/>
      </c>
      <c r="B4973" s="4" t="str">
        <f t="shared" si="159"/>
        <v/>
      </c>
      <c r="C4973" s="5" t="e">
        <f t="shared" si="156"/>
        <v>#VALUE!</v>
      </c>
      <c r="D4973" s="5" t="e">
        <f t="shared" si="157"/>
        <v>#VALUE!</v>
      </c>
      <c r="E4973" s="4" t="s">
        <v>38</v>
      </c>
    </row>
    <row r="4974" spans="1:5" x14ac:dyDescent="0.25">
      <c r="A4974" t="str">
        <f t="shared" si="158"/>
        <v/>
      </c>
      <c r="B4974" s="4" t="str">
        <f t="shared" si="159"/>
        <v/>
      </c>
      <c r="C4974" s="5" t="e">
        <f t="shared" si="156"/>
        <v>#VALUE!</v>
      </c>
      <c r="D4974" s="5" t="e">
        <f t="shared" si="157"/>
        <v>#VALUE!</v>
      </c>
      <c r="E4974" s="4" t="s">
        <v>4</v>
      </c>
    </row>
    <row r="4975" spans="1:5" x14ac:dyDescent="0.25">
      <c r="A4975" t="str">
        <f t="shared" si="158"/>
        <v/>
      </c>
      <c r="B4975" s="4" t="str">
        <f t="shared" si="159"/>
        <v/>
      </c>
      <c r="C4975" s="5" t="e">
        <f t="shared" si="156"/>
        <v>#VALUE!</v>
      </c>
      <c r="D4975" s="5" t="e">
        <f t="shared" si="157"/>
        <v>#VALUE!</v>
      </c>
      <c r="E4975" s="4" t="s">
        <v>37</v>
      </c>
    </row>
    <row r="4976" spans="1:5" x14ac:dyDescent="0.25">
      <c r="A4976" t="str">
        <f t="shared" si="158"/>
        <v/>
      </c>
      <c r="B4976" s="4" t="str">
        <f t="shared" si="159"/>
        <v/>
      </c>
      <c r="C4976" s="5" t="e">
        <f t="shared" si="156"/>
        <v>#VALUE!</v>
      </c>
      <c r="D4976" s="5" t="e">
        <f t="shared" si="157"/>
        <v>#VALUE!</v>
      </c>
      <c r="E4976" s="4" t="s">
        <v>38</v>
      </c>
    </row>
    <row r="4977" spans="1:5" x14ac:dyDescent="0.25">
      <c r="A4977" t="str">
        <f t="shared" si="158"/>
        <v/>
      </c>
      <c r="B4977" s="4" t="str">
        <f t="shared" si="159"/>
        <v/>
      </c>
      <c r="C4977" s="5" t="e">
        <f t="shared" si="156"/>
        <v>#VALUE!</v>
      </c>
      <c r="D4977" s="5" t="e">
        <f t="shared" si="157"/>
        <v>#VALUE!</v>
      </c>
      <c r="E4977" s="4" t="s">
        <v>4</v>
      </c>
    </row>
    <row r="4978" spans="1:5" x14ac:dyDescent="0.25">
      <c r="A4978" t="str">
        <f t="shared" si="158"/>
        <v/>
      </c>
      <c r="B4978" s="4" t="str">
        <f t="shared" si="159"/>
        <v/>
      </c>
      <c r="C4978" s="5" t="e">
        <f t="shared" si="156"/>
        <v>#VALUE!</v>
      </c>
      <c r="D4978" s="5" t="e">
        <f t="shared" si="157"/>
        <v>#VALUE!</v>
      </c>
      <c r="E4978" s="4" t="s">
        <v>37</v>
      </c>
    </row>
    <row r="4979" spans="1:5" x14ac:dyDescent="0.25">
      <c r="A4979" t="str">
        <f t="shared" si="158"/>
        <v/>
      </c>
      <c r="B4979" s="4" t="str">
        <f t="shared" si="159"/>
        <v/>
      </c>
      <c r="C4979" s="5" t="e">
        <f t="shared" si="156"/>
        <v>#VALUE!</v>
      </c>
      <c r="D4979" s="5" t="e">
        <f t="shared" si="157"/>
        <v>#VALUE!</v>
      </c>
      <c r="E4979" s="4" t="s">
        <v>38</v>
      </c>
    </row>
    <row r="4980" spans="1:5" x14ac:dyDescent="0.25">
      <c r="A4980" t="str">
        <f t="shared" si="158"/>
        <v/>
      </c>
      <c r="B4980" s="4" t="str">
        <f t="shared" si="159"/>
        <v/>
      </c>
      <c r="C4980" s="5" t="e">
        <f t="shared" si="156"/>
        <v>#VALUE!</v>
      </c>
      <c r="D4980" s="5" t="e">
        <f t="shared" si="157"/>
        <v>#VALUE!</v>
      </c>
      <c r="E4980" s="4" t="s">
        <v>4</v>
      </c>
    </row>
    <row r="4981" spans="1:5" x14ac:dyDescent="0.25">
      <c r="A4981" t="str">
        <f t="shared" si="158"/>
        <v/>
      </c>
      <c r="B4981" s="4" t="str">
        <f t="shared" si="159"/>
        <v/>
      </c>
      <c r="C4981" s="5" t="e">
        <f t="shared" si="156"/>
        <v>#VALUE!</v>
      </c>
      <c r="D4981" s="5" t="e">
        <f t="shared" si="157"/>
        <v>#VALUE!</v>
      </c>
      <c r="E4981" s="4" t="s">
        <v>37</v>
      </c>
    </row>
    <row r="4982" spans="1:5" x14ac:dyDescent="0.25">
      <c r="A4982" t="str">
        <f t="shared" si="158"/>
        <v/>
      </c>
      <c r="B4982" s="4" t="str">
        <f t="shared" si="159"/>
        <v/>
      </c>
      <c r="C4982" s="5" t="e">
        <f t="shared" si="156"/>
        <v>#VALUE!</v>
      </c>
      <c r="D4982" s="5" t="e">
        <f t="shared" si="157"/>
        <v>#VALUE!</v>
      </c>
      <c r="E4982" s="4" t="s">
        <v>38</v>
      </c>
    </row>
    <row r="4983" spans="1:5" x14ac:dyDescent="0.25">
      <c r="A4983" t="str">
        <f t="shared" si="158"/>
        <v/>
      </c>
      <c r="B4983" s="4" t="str">
        <f t="shared" si="159"/>
        <v/>
      </c>
      <c r="C4983" s="5" t="e">
        <f t="shared" si="156"/>
        <v>#VALUE!</v>
      </c>
      <c r="D4983" s="5" t="e">
        <f t="shared" si="157"/>
        <v>#VALUE!</v>
      </c>
      <c r="E4983" s="4" t="s">
        <v>4</v>
      </c>
    </row>
    <row r="4984" spans="1:5" x14ac:dyDescent="0.25">
      <c r="A4984" t="str">
        <f t="shared" si="158"/>
        <v/>
      </c>
      <c r="B4984" s="4" t="str">
        <f t="shared" si="159"/>
        <v/>
      </c>
      <c r="C4984" s="5" t="e">
        <f t="shared" si="156"/>
        <v>#VALUE!</v>
      </c>
      <c r="D4984" s="5" t="e">
        <f t="shared" si="157"/>
        <v>#VALUE!</v>
      </c>
      <c r="E4984" s="4" t="s">
        <v>37</v>
      </c>
    </row>
    <row r="4985" spans="1:5" x14ac:dyDescent="0.25">
      <c r="A4985" t="str">
        <f t="shared" si="158"/>
        <v/>
      </c>
      <c r="B4985" s="4" t="str">
        <f t="shared" si="159"/>
        <v/>
      </c>
      <c r="C4985" s="5" t="e">
        <f t="shared" si="156"/>
        <v>#VALUE!</v>
      </c>
      <c r="D4985" s="5" t="e">
        <f t="shared" si="157"/>
        <v>#VALUE!</v>
      </c>
      <c r="E4985" s="4" t="s">
        <v>38</v>
      </c>
    </row>
    <row r="4986" spans="1:5" x14ac:dyDescent="0.25">
      <c r="A4986" t="str">
        <f t="shared" si="158"/>
        <v/>
      </c>
      <c r="B4986" s="4" t="str">
        <f t="shared" si="159"/>
        <v/>
      </c>
      <c r="C4986" s="5" t="e">
        <f t="shared" si="156"/>
        <v>#VALUE!</v>
      </c>
      <c r="D4986" s="5" t="e">
        <f t="shared" si="157"/>
        <v>#VALUE!</v>
      </c>
      <c r="E4986" s="4" t="s">
        <v>4</v>
      </c>
    </row>
    <row r="4987" spans="1:5" x14ac:dyDescent="0.25">
      <c r="A4987" t="str">
        <f t="shared" si="158"/>
        <v/>
      </c>
      <c r="B4987" s="4" t="str">
        <f t="shared" si="159"/>
        <v/>
      </c>
      <c r="C4987" s="5" t="e">
        <f t="shared" si="156"/>
        <v>#VALUE!</v>
      </c>
      <c r="D4987" s="5" t="e">
        <f t="shared" si="157"/>
        <v>#VALUE!</v>
      </c>
      <c r="E4987" s="4" t="s">
        <v>37</v>
      </c>
    </row>
    <row r="4988" spans="1:5" x14ac:dyDescent="0.25">
      <c r="A4988" t="str">
        <f t="shared" si="158"/>
        <v/>
      </c>
      <c r="B4988" s="4" t="str">
        <f t="shared" si="159"/>
        <v/>
      </c>
      <c r="C4988" s="5" t="e">
        <f t="shared" si="156"/>
        <v>#VALUE!</v>
      </c>
      <c r="D4988" s="5" t="e">
        <f t="shared" si="157"/>
        <v>#VALUE!</v>
      </c>
      <c r="E4988" s="4" t="s">
        <v>38</v>
      </c>
    </row>
    <row r="4989" spans="1:5" x14ac:dyDescent="0.25">
      <c r="A4989" t="str">
        <f t="shared" si="158"/>
        <v/>
      </c>
      <c r="B4989" s="4" t="str">
        <f t="shared" si="159"/>
        <v/>
      </c>
      <c r="C4989" s="5" t="e">
        <f t="shared" si="156"/>
        <v>#VALUE!</v>
      </c>
      <c r="D4989" s="5" t="e">
        <f t="shared" si="157"/>
        <v>#VALUE!</v>
      </c>
      <c r="E4989" s="4" t="s">
        <v>4</v>
      </c>
    </row>
    <row r="4990" spans="1:5" x14ac:dyDescent="0.25">
      <c r="A4990" t="str">
        <f t="shared" si="158"/>
        <v/>
      </c>
      <c r="B4990" s="4" t="str">
        <f t="shared" si="159"/>
        <v/>
      </c>
      <c r="C4990" s="5" t="e">
        <f t="shared" si="156"/>
        <v>#VALUE!</v>
      </c>
      <c r="D4990" s="5" t="e">
        <f t="shared" si="157"/>
        <v>#VALUE!</v>
      </c>
      <c r="E4990" s="4" t="s">
        <v>37</v>
      </c>
    </row>
    <row r="4991" spans="1:5" x14ac:dyDescent="0.25">
      <c r="A4991" t="str">
        <f t="shared" si="158"/>
        <v/>
      </c>
      <c r="B4991" s="4" t="str">
        <f t="shared" si="159"/>
        <v/>
      </c>
      <c r="C4991" s="5" t="e">
        <f t="shared" si="156"/>
        <v>#VALUE!</v>
      </c>
      <c r="D4991" s="5" t="e">
        <f t="shared" si="157"/>
        <v>#VALUE!</v>
      </c>
      <c r="E4991" s="4" t="s">
        <v>38</v>
      </c>
    </row>
    <row r="4992" spans="1:5" x14ac:dyDescent="0.25">
      <c r="A4992" t="str">
        <f t="shared" si="158"/>
        <v/>
      </c>
      <c r="B4992" s="4" t="str">
        <f t="shared" si="159"/>
        <v/>
      </c>
      <c r="C4992" s="5" t="e">
        <f t="shared" si="156"/>
        <v>#VALUE!</v>
      </c>
      <c r="D4992" s="5" t="e">
        <f t="shared" si="157"/>
        <v>#VALUE!</v>
      </c>
      <c r="E4992" s="4" t="s">
        <v>4</v>
      </c>
    </row>
    <row r="4993" spans="1:5" x14ac:dyDescent="0.25">
      <c r="A4993" t="str">
        <f t="shared" si="158"/>
        <v/>
      </c>
      <c r="B4993" s="4" t="str">
        <f t="shared" si="159"/>
        <v/>
      </c>
      <c r="C4993" s="5" t="e">
        <f t="shared" si="156"/>
        <v>#VALUE!</v>
      </c>
      <c r="D4993" s="5" t="e">
        <f t="shared" si="157"/>
        <v>#VALUE!</v>
      </c>
      <c r="E4993" s="4" t="s">
        <v>37</v>
      </c>
    </row>
    <row r="4994" spans="1:5" x14ac:dyDescent="0.25">
      <c r="A4994" t="str">
        <f t="shared" si="158"/>
        <v/>
      </c>
      <c r="B4994" s="4" t="str">
        <f t="shared" si="159"/>
        <v/>
      </c>
      <c r="C4994" s="5" t="e">
        <f t="shared" si="156"/>
        <v>#VALUE!</v>
      </c>
      <c r="D4994" s="5" t="e">
        <f t="shared" si="157"/>
        <v>#VALUE!</v>
      </c>
      <c r="E4994" s="4" t="s">
        <v>38</v>
      </c>
    </row>
    <row r="4995" spans="1:5" x14ac:dyDescent="0.25">
      <c r="A4995" t="str">
        <f t="shared" si="158"/>
        <v/>
      </c>
      <c r="B4995" s="4" t="str">
        <f t="shared" si="159"/>
        <v/>
      </c>
      <c r="C4995" s="5" t="e">
        <f t="shared" si="156"/>
        <v>#VALUE!</v>
      </c>
      <c r="D4995" s="5" t="e">
        <f t="shared" si="157"/>
        <v>#VALUE!</v>
      </c>
      <c r="E4995" s="4" t="s">
        <v>4</v>
      </c>
    </row>
    <row r="4996" spans="1:5" x14ac:dyDescent="0.25">
      <c r="A4996" t="str">
        <f t="shared" si="158"/>
        <v/>
      </c>
      <c r="B4996" s="4" t="str">
        <f t="shared" si="159"/>
        <v/>
      </c>
      <c r="C4996" s="5" t="e">
        <f t="shared" si="156"/>
        <v>#VALUE!</v>
      </c>
      <c r="D4996" s="5" t="e">
        <f t="shared" si="157"/>
        <v>#VALUE!</v>
      </c>
      <c r="E4996" s="4" t="s">
        <v>37</v>
      </c>
    </row>
    <row r="4997" spans="1:5" x14ac:dyDescent="0.25">
      <c r="A4997" t="str">
        <f t="shared" si="158"/>
        <v/>
      </c>
      <c r="B4997" s="4" t="str">
        <f t="shared" si="159"/>
        <v/>
      </c>
      <c r="C4997" s="5" t="e">
        <f t="shared" si="156"/>
        <v>#VALUE!</v>
      </c>
      <c r="D4997" s="5" t="e">
        <f t="shared" si="157"/>
        <v>#VALUE!</v>
      </c>
      <c r="E4997" s="4" t="s">
        <v>38</v>
      </c>
    </row>
    <row r="4998" spans="1:5" x14ac:dyDescent="0.25">
      <c r="A4998" t="str">
        <f t="shared" si="158"/>
        <v/>
      </c>
      <c r="B4998" s="4" t="str">
        <f t="shared" si="159"/>
        <v/>
      </c>
      <c r="C4998" s="5" t="e">
        <f t="shared" si="156"/>
        <v>#VALUE!</v>
      </c>
      <c r="D4998" s="5" t="e">
        <f t="shared" si="157"/>
        <v>#VALUE!</v>
      </c>
      <c r="E4998" s="4" t="s">
        <v>4</v>
      </c>
    </row>
    <row r="4999" spans="1:5" x14ac:dyDescent="0.25">
      <c r="A4999" t="str">
        <f t="shared" si="158"/>
        <v/>
      </c>
      <c r="B4999" s="4" t="str">
        <f t="shared" si="159"/>
        <v/>
      </c>
      <c r="C4999" s="5" t="e">
        <f t="shared" si="156"/>
        <v>#VALUE!</v>
      </c>
      <c r="D4999" s="5" t="e">
        <f t="shared" si="157"/>
        <v>#VALUE!</v>
      </c>
      <c r="E4999" s="4" t="s">
        <v>37</v>
      </c>
    </row>
    <row r="5000" spans="1:5" x14ac:dyDescent="0.25">
      <c r="A5000" t="str">
        <f t="shared" si="158"/>
        <v/>
      </c>
      <c r="B5000" s="4" t="str">
        <f t="shared" si="159"/>
        <v/>
      </c>
      <c r="C5000" s="5" t="e">
        <f t="shared" si="156"/>
        <v>#VALUE!</v>
      </c>
      <c r="D5000" s="5" t="e">
        <f t="shared" si="157"/>
        <v>#VALUE!</v>
      </c>
      <c r="E5000" s="4" t="s">
        <v>38</v>
      </c>
    </row>
    <row r="5001" spans="1:5" x14ac:dyDescent="0.25">
      <c r="A5001" t="str">
        <f t="shared" si="158"/>
        <v/>
      </c>
      <c r="B5001" s="4" t="str">
        <f t="shared" si="159"/>
        <v/>
      </c>
      <c r="C5001" s="5" t="e">
        <f t="shared" si="156"/>
        <v>#VALUE!</v>
      </c>
      <c r="D5001" s="5" t="e">
        <f t="shared" si="157"/>
        <v>#VALUE!</v>
      </c>
      <c r="E5001" s="4" t="s">
        <v>4</v>
      </c>
    </row>
    <row r="5002" spans="1:5" x14ac:dyDescent="0.25">
      <c r="A5002" t="str">
        <f t="shared" si="158"/>
        <v/>
      </c>
      <c r="B5002" s="4" t="str">
        <f t="shared" si="159"/>
        <v/>
      </c>
      <c r="C5002" s="5" t="e">
        <f t="shared" si="156"/>
        <v>#VALUE!</v>
      </c>
      <c r="D5002" s="5" t="e">
        <f t="shared" si="157"/>
        <v>#VALUE!</v>
      </c>
      <c r="E5002" s="4" t="s">
        <v>37</v>
      </c>
    </row>
    <row r="5003" spans="1:5" x14ac:dyDescent="0.25">
      <c r="A5003" t="str">
        <f t="shared" si="158"/>
        <v/>
      </c>
      <c r="B5003" s="4" t="str">
        <f t="shared" si="159"/>
        <v/>
      </c>
      <c r="C5003" s="5" t="e">
        <f t="shared" si="156"/>
        <v>#VALUE!</v>
      </c>
      <c r="D5003" s="5" t="e">
        <f t="shared" si="157"/>
        <v>#VALUE!</v>
      </c>
      <c r="E5003" s="4" t="s">
        <v>38</v>
      </c>
    </row>
    <row r="5004" spans="1:5" x14ac:dyDescent="0.25">
      <c r="A5004" t="str">
        <f t="shared" si="158"/>
        <v/>
      </c>
      <c r="B5004" s="4" t="str">
        <f t="shared" si="159"/>
        <v/>
      </c>
      <c r="C5004" s="5" t="e">
        <f t="shared" si="156"/>
        <v>#VALUE!</v>
      </c>
      <c r="D5004" s="5" t="e">
        <f t="shared" si="157"/>
        <v>#VALUE!</v>
      </c>
      <c r="E5004" s="4" t="s">
        <v>4</v>
      </c>
    </row>
    <row r="5005" spans="1:5" x14ac:dyDescent="0.25">
      <c r="A5005" t="str">
        <f t="shared" si="158"/>
        <v/>
      </c>
      <c r="B5005" s="4" t="str">
        <f t="shared" si="159"/>
        <v/>
      </c>
      <c r="C5005" s="5" t="e">
        <f t="shared" si="156"/>
        <v>#VALUE!</v>
      </c>
      <c r="D5005" s="5" t="e">
        <f t="shared" si="157"/>
        <v>#VALUE!</v>
      </c>
      <c r="E5005" s="4" t="s">
        <v>37</v>
      </c>
    </row>
    <row r="5006" spans="1:5" x14ac:dyDescent="0.25">
      <c r="A5006" t="str">
        <f t="shared" si="158"/>
        <v/>
      </c>
      <c r="B5006" s="4" t="str">
        <f t="shared" si="159"/>
        <v/>
      </c>
      <c r="C5006" s="5" t="e">
        <f t="shared" si="156"/>
        <v>#VALUE!</v>
      </c>
      <c r="D5006" s="5" t="e">
        <f t="shared" si="157"/>
        <v>#VALUE!</v>
      </c>
      <c r="E5006" s="4" t="s">
        <v>38</v>
      </c>
    </row>
    <row r="5007" spans="1:5" x14ac:dyDescent="0.25">
      <c r="A5007" t="str">
        <f t="shared" si="158"/>
        <v/>
      </c>
      <c r="B5007" s="4" t="str">
        <f t="shared" si="159"/>
        <v/>
      </c>
      <c r="C5007" s="5" t="e">
        <f t="shared" si="156"/>
        <v>#VALUE!</v>
      </c>
      <c r="D5007" s="5" t="e">
        <f t="shared" si="157"/>
        <v>#VALUE!</v>
      </c>
      <c r="E5007" s="4" t="s">
        <v>4</v>
      </c>
    </row>
    <row r="5008" spans="1:5" x14ac:dyDescent="0.25">
      <c r="A5008" t="str">
        <f t="shared" si="158"/>
        <v/>
      </c>
      <c r="B5008" s="4" t="str">
        <f t="shared" si="159"/>
        <v/>
      </c>
      <c r="C5008" s="5" t="e">
        <f t="shared" si="156"/>
        <v>#VALUE!</v>
      </c>
      <c r="D5008" s="5" t="e">
        <f t="shared" si="157"/>
        <v>#VALUE!</v>
      </c>
      <c r="E5008" s="4" t="s">
        <v>37</v>
      </c>
    </row>
    <row r="5009" spans="1:5" x14ac:dyDescent="0.25">
      <c r="A5009" t="str">
        <f t="shared" si="158"/>
        <v/>
      </c>
      <c r="B5009" s="4" t="str">
        <f t="shared" si="159"/>
        <v/>
      </c>
      <c r="C5009" s="5" t="e">
        <f t="shared" si="156"/>
        <v>#VALUE!</v>
      </c>
      <c r="D5009" s="5" t="e">
        <f t="shared" si="157"/>
        <v>#VALUE!</v>
      </c>
      <c r="E5009" s="4" t="s">
        <v>38</v>
      </c>
    </row>
    <row r="5010" spans="1:5" x14ac:dyDescent="0.25">
      <c r="A5010" t="str">
        <f t="shared" si="158"/>
        <v/>
      </c>
      <c r="B5010" s="4" t="str">
        <f t="shared" si="159"/>
        <v/>
      </c>
      <c r="C5010" s="5" t="e">
        <f t="shared" ref="C5010:C5073" si="160">YEAR(B5010)</f>
        <v>#VALUE!</v>
      </c>
      <c r="D5010" s="5" t="e">
        <f t="shared" ref="D5010:D5073" si="161">MONTH(B5010)</f>
        <v>#VALUE!</v>
      </c>
      <c r="E5010" s="4" t="s">
        <v>4</v>
      </c>
    </row>
    <row r="5011" spans="1:5" x14ac:dyDescent="0.25">
      <c r="A5011" t="str">
        <f t="shared" si="158"/>
        <v/>
      </c>
      <c r="B5011" s="4" t="str">
        <f t="shared" si="159"/>
        <v/>
      </c>
      <c r="C5011" s="5" t="e">
        <f t="shared" si="160"/>
        <v>#VALUE!</v>
      </c>
      <c r="D5011" s="5" t="e">
        <f t="shared" si="161"/>
        <v>#VALUE!</v>
      </c>
      <c r="E5011" s="4" t="s">
        <v>37</v>
      </c>
    </row>
    <row r="5012" spans="1:5" x14ac:dyDescent="0.25">
      <c r="A5012" t="str">
        <f t="shared" si="158"/>
        <v/>
      </c>
      <c r="B5012" s="4" t="str">
        <f t="shared" si="159"/>
        <v/>
      </c>
      <c r="C5012" s="5" t="e">
        <f t="shared" si="160"/>
        <v>#VALUE!</v>
      </c>
      <c r="D5012" s="5" t="e">
        <f t="shared" si="161"/>
        <v>#VALUE!</v>
      </c>
      <c r="E5012" s="4" t="s">
        <v>38</v>
      </c>
    </row>
    <row r="5013" spans="1:5" x14ac:dyDescent="0.25">
      <c r="A5013" t="str">
        <f t="shared" si="158"/>
        <v/>
      </c>
      <c r="B5013" s="4" t="str">
        <f t="shared" si="159"/>
        <v/>
      </c>
      <c r="C5013" s="5" t="e">
        <f t="shared" si="160"/>
        <v>#VALUE!</v>
      </c>
      <c r="D5013" s="5" t="e">
        <f t="shared" si="161"/>
        <v>#VALUE!</v>
      </c>
      <c r="E5013" s="4" t="s">
        <v>4</v>
      </c>
    </row>
    <row r="5014" spans="1:5" x14ac:dyDescent="0.25">
      <c r="A5014" t="str">
        <f t="shared" si="158"/>
        <v/>
      </c>
      <c r="B5014" s="4" t="str">
        <f t="shared" si="159"/>
        <v/>
      </c>
      <c r="C5014" s="5" t="e">
        <f t="shared" si="160"/>
        <v>#VALUE!</v>
      </c>
      <c r="D5014" s="5" t="e">
        <f t="shared" si="161"/>
        <v>#VALUE!</v>
      </c>
      <c r="E5014" s="4" t="s">
        <v>37</v>
      </c>
    </row>
    <row r="5015" spans="1:5" x14ac:dyDescent="0.25">
      <c r="A5015" t="str">
        <f t="shared" si="158"/>
        <v/>
      </c>
      <c r="B5015" s="4" t="str">
        <f t="shared" si="159"/>
        <v/>
      </c>
      <c r="C5015" s="5" t="e">
        <f t="shared" si="160"/>
        <v>#VALUE!</v>
      </c>
      <c r="D5015" s="5" t="e">
        <f t="shared" si="161"/>
        <v>#VALUE!</v>
      </c>
      <c r="E5015" s="4" t="s">
        <v>38</v>
      </c>
    </row>
    <row r="5016" spans="1:5" x14ac:dyDescent="0.25">
      <c r="A5016" t="str">
        <f t="shared" si="158"/>
        <v/>
      </c>
      <c r="B5016" s="4" t="str">
        <f t="shared" si="159"/>
        <v/>
      </c>
      <c r="C5016" s="5" t="e">
        <f t="shared" si="160"/>
        <v>#VALUE!</v>
      </c>
      <c r="D5016" s="5" t="e">
        <f t="shared" si="161"/>
        <v>#VALUE!</v>
      </c>
      <c r="E5016" s="4" t="s">
        <v>4</v>
      </c>
    </row>
    <row r="5017" spans="1:5" x14ac:dyDescent="0.25">
      <c r="A5017" t="str">
        <f t="shared" si="158"/>
        <v/>
      </c>
      <c r="B5017" s="4" t="str">
        <f t="shared" si="159"/>
        <v/>
      </c>
      <c r="C5017" s="5" t="e">
        <f t="shared" si="160"/>
        <v>#VALUE!</v>
      </c>
      <c r="D5017" s="5" t="e">
        <f t="shared" si="161"/>
        <v>#VALUE!</v>
      </c>
      <c r="E5017" s="4" t="s">
        <v>37</v>
      </c>
    </row>
    <row r="5018" spans="1:5" x14ac:dyDescent="0.25">
      <c r="A5018" t="str">
        <f t="shared" si="158"/>
        <v/>
      </c>
      <c r="B5018" s="4" t="str">
        <f t="shared" si="159"/>
        <v/>
      </c>
      <c r="C5018" s="5" t="e">
        <f t="shared" si="160"/>
        <v>#VALUE!</v>
      </c>
      <c r="D5018" s="5" t="e">
        <f t="shared" si="161"/>
        <v>#VALUE!</v>
      </c>
      <c r="E5018" s="4" t="s">
        <v>38</v>
      </c>
    </row>
    <row r="5019" spans="1:5" x14ac:dyDescent="0.25">
      <c r="A5019" t="str">
        <f t="shared" ref="A5019:A5082" si="162">IF(F5019="","",A5018)</f>
        <v/>
      </c>
      <c r="B5019" s="4" t="str">
        <f t="shared" ref="B5019:B5082" si="163">IF(F5019="","",B5018)</f>
        <v/>
      </c>
      <c r="C5019" s="5" t="e">
        <f t="shared" si="160"/>
        <v>#VALUE!</v>
      </c>
      <c r="D5019" s="5" t="e">
        <f t="shared" si="161"/>
        <v>#VALUE!</v>
      </c>
      <c r="E5019" s="4" t="s">
        <v>4</v>
      </c>
    </row>
    <row r="5020" spans="1:5" x14ac:dyDescent="0.25">
      <c r="A5020" t="str">
        <f t="shared" si="162"/>
        <v/>
      </c>
      <c r="B5020" s="4" t="str">
        <f t="shared" si="163"/>
        <v/>
      </c>
      <c r="C5020" s="5" t="e">
        <f t="shared" si="160"/>
        <v>#VALUE!</v>
      </c>
      <c r="D5020" s="5" t="e">
        <f t="shared" si="161"/>
        <v>#VALUE!</v>
      </c>
      <c r="E5020" s="4" t="s">
        <v>37</v>
      </c>
    </row>
    <row r="5021" spans="1:5" x14ac:dyDescent="0.25">
      <c r="A5021" t="str">
        <f t="shared" si="162"/>
        <v/>
      </c>
      <c r="B5021" s="4" t="str">
        <f t="shared" si="163"/>
        <v/>
      </c>
      <c r="C5021" s="5" t="e">
        <f t="shared" si="160"/>
        <v>#VALUE!</v>
      </c>
      <c r="D5021" s="5" t="e">
        <f t="shared" si="161"/>
        <v>#VALUE!</v>
      </c>
      <c r="E5021" s="4" t="s">
        <v>38</v>
      </c>
    </row>
    <row r="5022" spans="1:5" x14ac:dyDescent="0.25">
      <c r="A5022" t="str">
        <f t="shared" si="162"/>
        <v/>
      </c>
      <c r="B5022" s="4" t="str">
        <f t="shared" si="163"/>
        <v/>
      </c>
      <c r="C5022" s="5" t="e">
        <f t="shared" si="160"/>
        <v>#VALUE!</v>
      </c>
      <c r="D5022" s="5" t="e">
        <f t="shared" si="161"/>
        <v>#VALUE!</v>
      </c>
      <c r="E5022" s="4" t="s">
        <v>4</v>
      </c>
    </row>
    <row r="5023" spans="1:5" x14ac:dyDescent="0.25">
      <c r="A5023" t="str">
        <f t="shared" si="162"/>
        <v/>
      </c>
      <c r="B5023" s="4" t="str">
        <f t="shared" si="163"/>
        <v/>
      </c>
      <c r="C5023" s="5" t="e">
        <f t="shared" si="160"/>
        <v>#VALUE!</v>
      </c>
      <c r="D5023" s="5" t="e">
        <f t="shared" si="161"/>
        <v>#VALUE!</v>
      </c>
      <c r="E5023" s="4" t="s">
        <v>37</v>
      </c>
    </row>
    <row r="5024" spans="1:5" x14ac:dyDescent="0.25">
      <c r="A5024" t="str">
        <f t="shared" si="162"/>
        <v/>
      </c>
      <c r="B5024" s="4" t="str">
        <f t="shared" si="163"/>
        <v/>
      </c>
      <c r="C5024" s="5" t="e">
        <f t="shared" si="160"/>
        <v>#VALUE!</v>
      </c>
      <c r="D5024" s="5" t="e">
        <f t="shared" si="161"/>
        <v>#VALUE!</v>
      </c>
      <c r="E5024" s="4" t="s">
        <v>38</v>
      </c>
    </row>
    <row r="5025" spans="1:5" x14ac:dyDescent="0.25">
      <c r="A5025" t="str">
        <f t="shared" si="162"/>
        <v/>
      </c>
      <c r="B5025" s="4" t="str">
        <f t="shared" si="163"/>
        <v/>
      </c>
      <c r="C5025" s="5" t="e">
        <f t="shared" si="160"/>
        <v>#VALUE!</v>
      </c>
      <c r="D5025" s="5" t="e">
        <f t="shared" si="161"/>
        <v>#VALUE!</v>
      </c>
      <c r="E5025" s="4" t="s">
        <v>4</v>
      </c>
    </row>
    <row r="5026" spans="1:5" x14ac:dyDescent="0.25">
      <c r="A5026" t="str">
        <f t="shared" si="162"/>
        <v/>
      </c>
      <c r="B5026" s="4" t="str">
        <f t="shared" si="163"/>
        <v/>
      </c>
      <c r="C5026" s="5" t="e">
        <f t="shared" si="160"/>
        <v>#VALUE!</v>
      </c>
      <c r="D5026" s="5" t="e">
        <f t="shared" si="161"/>
        <v>#VALUE!</v>
      </c>
      <c r="E5026" s="4" t="s">
        <v>37</v>
      </c>
    </row>
    <row r="5027" spans="1:5" x14ac:dyDescent="0.25">
      <c r="A5027" t="str">
        <f t="shared" si="162"/>
        <v/>
      </c>
      <c r="B5027" s="4" t="str">
        <f t="shared" si="163"/>
        <v/>
      </c>
      <c r="C5027" s="5" t="e">
        <f t="shared" si="160"/>
        <v>#VALUE!</v>
      </c>
      <c r="D5027" s="5" t="e">
        <f t="shared" si="161"/>
        <v>#VALUE!</v>
      </c>
      <c r="E5027" s="4" t="s">
        <v>38</v>
      </c>
    </row>
    <row r="5028" spans="1:5" x14ac:dyDescent="0.25">
      <c r="A5028" t="str">
        <f t="shared" si="162"/>
        <v/>
      </c>
      <c r="B5028" s="4" t="str">
        <f t="shared" si="163"/>
        <v/>
      </c>
      <c r="C5028" s="5" t="e">
        <f t="shared" si="160"/>
        <v>#VALUE!</v>
      </c>
      <c r="D5028" s="5" t="e">
        <f t="shared" si="161"/>
        <v>#VALUE!</v>
      </c>
      <c r="E5028" s="4" t="s">
        <v>4</v>
      </c>
    </row>
    <row r="5029" spans="1:5" x14ac:dyDescent="0.25">
      <c r="A5029" t="str">
        <f t="shared" si="162"/>
        <v/>
      </c>
      <c r="B5029" s="4" t="str">
        <f t="shared" si="163"/>
        <v/>
      </c>
      <c r="C5029" s="5" t="e">
        <f t="shared" si="160"/>
        <v>#VALUE!</v>
      </c>
      <c r="D5029" s="5" t="e">
        <f t="shared" si="161"/>
        <v>#VALUE!</v>
      </c>
      <c r="E5029" s="4" t="s">
        <v>37</v>
      </c>
    </row>
    <row r="5030" spans="1:5" x14ac:dyDescent="0.25">
      <c r="A5030" t="str">
        <f t="shared" si="162"/>
        <v/>
      </c>
      <c r="B5030" s="4" t="str">
        <f t="shared" si="163"/>
        <v/>
      </c>
      <c r="C5030" s="5" t="e">
        <f t="shared" si="160"/>
        <v>#VALUE!</v>
      </c>
      <c r="D5030" s="5" t="e">
        <f t="shared" si="161"/>
        <v>#VALUE!</v>
      </c>
      <c r="E5030" s="4" t="s">
        <v>38</v>
      </c>
    </row>
    <row r="5031" spans="1:5" x14ac:dyDescent="0.25">
      <c r="A5031" t="str">
        <f t="shared" si="162"/>
        <v/>
      </c>
      <c r="B5031" s="4" t="str">
        <f t="shared" si="163"/>
        <v/>
      </c>
      <c r="C5031" s="5" t="e">
        <f t="shared" si="160"/>
        <v>#VALUE!</v>
      </c>
      <c r="D5031" s="5" t="e">
        <f t="shared" si="161"/>
        <v>#VALUE!</v>
      </c>
      <c r="E5031" s="4" t="s">
        <v>4</v>
      </c>
    </row>
    <row r="5032" spans="1:5" x14ac:dyDescent="0.25">
      <c r="A5032" t="str">
        <f t="shared" si="162"/>
        <v/>
      </c>
      <c r="B5032" s="4" t="str">
        <f t="shared" si="163"/>
        <v/>
      </c>
      <c r="C5032" s="5" t="e">
        <f t="shared" si="160"/>
        <v>#VALUE!</v>
      </c>
      <c r="D5032" s="5" t="e">
        <f t="shared" si="161"/>
        <v>#VALUE!</v>
      </c>
      <c r="E5032" s="4" t="s">
        <v>37</v>
      </c>
    </row>
    <row r="5033" spans="1:5" x14ac:dyDescent="0.25">
      <c r="A5033" t="str">
        <f t="shared" si="162"/>
        <v/>
      </c>
      <c r="B5033" s="4" t="str">
        <f t="shared" si="163"/>
        <v/>
      </c>
      <c r="C5033" s="5" t="e">
        <f t="shared" si="160"/>
        <v>#VALUE!</v>
      </c>
      <c r="D5033" s="5" t="e">
        <f t="shared" si="161"/>
        <v>#VALUE!</v>
      </c>
      <c r="E5033" s="4" t="s">
        <v>38</v>
      </c>
    </row>
    <row r="5034" spans="1:5" x14ac:dyDescent="0.25">
      <c r="A5034" t="str">
        <f t="shared" si="162"/>
        <v/>
      </c>
      <c r="B5034" s="4" t="str">
        <f t="shared" si="163"/>
        <v/>
      </c>
      <c r="C5034" s="5" t="e">
        <f t="shared" si="160"/>
        <v>#VALUE!</v>
      </c>
      <c r="D5034" s="5" t="e">
        <f t="shared" si="161"/>
        <v>#VALUE!</v>
      </c>
      <c r="E5034" s="4" t="s">
        <v>4</v>
      </c>
    </row>
    <row r="5035" spans="1:5" x14ac:dyDescent="0.25">
      <c r="A5035" t="str">
        <f t="shared" si="162"/>
        <v/>
      </c>
      <c r="B5035" s="4" t="str">
        <f t="shared" si="163"/>
        <v/>
      </c>
      <c r="C5035" s="5" t="e">
        <f t="shared" si="160"/>
        <v>#VALUE!</v>
      </c>
      <c r="D5035" s="5" t="e">
        <f t="shared" si="161"/>
        <v>#VALUE!</v>
      </c>
      <c r="E5035" s="4" t="s">
        <v>37</v>
      </c>
    </row>
    <row r="5036" spans="1:5" x14ac:dyDescent="0.25">
      <c r="A5036" t="str">
        <f t="shared" si="162"/>
        <v/>
      </c>
      <c r="B5036" s="4" t="str">
        <f t="shared" si="163"/>
        <v/>
      </c>
      <c r="C5036" s="5" t="e">
        <f t="shared" si="160"/>
        <v>#VALUE!</v>
      </c>
      <c r="D5036" s="5" t="e">
        <f t="shared" si="161"/>
        <v>#VALUE!</v>
      </c>
      <c r="E5036" s="4" t="s">
        <v>38</v>
      </c>
    </row>
    <row r="5037" spans="1:5" x14ac:dyDescent="0.25">
      <c r="A5037" t="str">
        <f t="shared" si="162"/>
        <v/>
      </c>
      <c r="B5037" s="4" t="str">
        <f t="shared" si="163"/>
        <v/>
      </c>
      <c r="C5037" s="5" t="e">
        <f t="shared" si="160"/>
        <v>#VALUE!</v>
      </c>
      <c r="D5037" s="5" t="e">
        <f t="shared" si="161"/>
        <v>#VALUE!</v>
      </c>
      <c r="E5037" s="4" t="s">
        <v>4</v>
      </c>
    </row>
    <row r="5038" spans="1:5" x14ac:dyDescent="0.25">
      <c r="A5038" t="str">
        <f t="shared" si="162"/>
        <v/>
      </c>
      <c r="B5038" s="4" t="str">
        <f t="shared" si="163"/>
        <v/>
      </c>
      <c r="C5038" s="5" t="e">
        <f t="shared" si="160"/>
        <v>#VALUE!</v>
      </c>
      <c r="D5038" s="5" t="e">
        <f t="shared" si="161"/>
        <v>#VALUE!</v>
      </c>
      <c r="E5038" s="4" t="s">
        <v>37</v>
      </c>
    </row>
    <row r="5039" spans="1:5" x14ac:dyDescent="0.25">
      <c r="A5039" t="str">
        <f t="shared" si="162"/>
        <v/>
      </c>
      <c r="B5039" s="4" t="str">
        <f t="shared" si="163"/>
        <v/>
      </c>
      <c r="C5039" s="5" t="e">
        <f t="shared" si="160"/>
        <v>#VALUE!</v>
      </c>
      <c r="D5039" s="5" t="e">
        <f t="shared" si="161"/>
        <v>#VALUE!</v>
      </c>
      <c r="E5039" s="4" t="s">
        <v>38</v>
      </c>
    </row>
    <row r="5040" spans="1:5" x14ac:dyDescent="0.25">
      <c r="A5040" t="str">
        <f t="shared" si="162"/>
        <v/>
      </c>
      <c r="B5040" s="4" t="str">
        <f t="shared" si="163"/>
        <v/>
      </c>
      <c r="C5040" s="5" t="e">
        <f t="shared" si="160"/>
        <v>#VALUE!</v>
      </c>
      <c r="D5040" s="5" t="e">
        <f t="shared" si="161"/>
        <v>#VALUE!</v>
      </c>
      <c r="E5040" s="4" t="s">
        <v>4</v>
      </c>
    </row>
    <row r="5041" spans="1:5" x14ac:dyDescent="0.25">
      <c r="A5041" t="str">
        <f t="shared" si="162"/>
        <v/>
      </c>
      <c r="B5041" s="4" t="str">
        <f t="shared" si="163"/>
        <v/>
      </c>
      <c r="C5041" s="5" t="e">
        <f t="shared" si="160"/>
        <v>#VALUE!</v>
      </c>
      <c r="D5041" s="5" t="e">
        <f t="shared" si="161"/>
        <v>#VALUE!</v>
      </c>
      <c r="E5041" s="4" t="s">
        <v>37</v>
      </c>
    </row>
    <row r="5042" spans="1:5" x14ac:dyDescent="0.25">
      <c r="A5042" t="str">
        <f t="shared" si="162"/>
        <v/>
      </c>
      <c r="B5042" s="4" t="str">
        <f t="shared" si="163"/>
        <v/>
      </c>
      <c r="C5042" s="5" t="e">
        <f t="shared" si="160"/>
        <v>#VALUE!</v>
      </c>
      <c r="D5042" s="5" t="e">
        <f t="shared" si="161"/>
        <v>#VALUE!</v>
      </c>
      <c r="E5042" s="4" t="s">
        <v>38</v>
      </c>
    </row>
    <row r="5043" spans="1:5" x14ac:dyDescent="0.25">
      <c r="A5043" t="str">
        <f t="shared" si="162"/>
        <v/>
      </c>
      <c r="B5043" s="4" t="str">
        <f t="shared" si="163"/>
        <v/>
      </c>
      <c r="C5043" s="5" t="e">
        <f t="shared" si="160"/>
        <v>#VALUE!</v>
      </c>
      <c r="D5043" s="5" t="e">
        <f t="shared" si="161"/>
        <v>#VALUE!</v>
      </c>
      <c r="E5043" s="4" t="s">
        <v>4</v>
      </c>
    </row>
    <row r="5044" spans="1:5" x14ac:dyDescent="0.25">
      <c r="A5044" t="str">
        <f t="shared" si="162"/>
        <v/>
      </c>
      <c r="B5044" s="4" t="str">
        <f t="shared" si="163"/>
        <v/>
      </c>
      <c r="C5044" s="5" t="e">
        <f t="shared" si="160"/>
        <v>#VALUE!</v>
      </c>
      <c r="D5044" s="5" t="e">
        <f t="shared" si="161"/>
        <v>#VALUE!</v>
      </c>
      <c r="E5044" s="4" t="s">
        <v>37</v>
      </c>
    </row>
    <row r="5045" spans="1:5" x14ac:dyDescent="0.25">
      <c r="A5045" t="str">
        <f t="shared" si="162"/>
        <v/>
      </c>
      <c r="B5045" s="4" t="str">
        <f t="shared" si="163"/>
        <v/>
      </c>
      <c r="C5045" s="5" t="e">
        <f t="shared" si="160"/>
        <v>#VALUE!</v>
      </c>
      <c r="D5045" s="5" t="e">
        <f t="shared" si="161"/>
        <v>#VALUE!</v>
      </c>
      <c r="E5045" s="4" t="s">
        <v>38</v>
      </c>
    </row>
    <row r="5046" spans="1:5" x14ac:dyDescent="0.25">
      <c r="A5046" t="str">
        <f t="shared" si="162"/>
        <v/>
      </c>
      <c r="B5046" s="4" t="str">
        <f t="shared" si="163"/>
        <v/>
      </c>
      <c r="C5046" s="5" t="e">
        <f t="shared" si="160"/>
        <v>#VALUE!</v>
      </c>
      <c r="D5046" s="5" t="e">
        <f t="shared" si="161"/>
        <v>#VALUE!</v>
      </c>
      <c r="E5046" s="4" t="s">
        <v>4</v>
      </c>
    </row>
    <row r="5047" spans="1:5" x14ac:dyDescent="0.25">
      <c r="A5047" t="str">
        <f t="shared" si="162"/>
        <v/>
      </c>
      <c r="B5047" s="4" t="str">
        <f t="shared" si="163"/>
        <v/>
      </c>
      <c r="C5047" s="5" t="e">
        <f t="shared" si="160"/>
        <v>#VALUE!</v>
      </c>
      <c r="D5047" s="5" t="e">
        <f t="shared" si="161"/>
        <v>#VALUE!</v>
      </c>
      <c r="E5047" s="4" t="s">
        <v>37</v>
      </c>
    </row>
    <row r="5048" spans="1:5" x14ac:dyDescent="0.25">
      <c r="A5048" t="str">
        <f t="shared" si="162"/>
        <v/>
      </c>
      <c r="B5048" s="4" t="str">
        <f t="shared" si="163"/>
        <v/>
      </c>
      <c r="C5048" s="5" t="e">
        <f t="shared" si="160"/>
        <v>#VALUE!</v>
      </c>
      <c r="D5048" s="5" t="e">
        <f t="shared" si="161"/>
        <v>#VALUE!</v>
      </c>
      <c r="E5048" s="4" t="s">
        <v>38</v>
      </c>
    </row>
    <row r="5049" spans="1:5" x14ac:dyDescent="0.25">
      <c r="A5049" t="str">
        <f t="shared" si="162"/>
        <v/>
      </c>
      <c r="B5049" s="4" t="str">
        <f t="shared" si="163"/>
        <v/>
      </c>
      <c r="C5049" s="5" t="e">
        <f t="shared" si="160"/>
        <v>#VALUE!</v>
      </c>
      <c r="D5049" s="5" t="e">
        <f t="shared" si="161"/>
        <v>#VALUE!</v>
      </c>
      <c r="E5049" s="4" t="s">
        <v>4</v>
      </c>
    </row>
    <row r="5050" spans="1:5" x14ac:dyDescent="0.25">
      <c r="A5050" t="str">
        <f t="shared" si="162"/>
        <v/>
      </c>
      <c r="B5050" s="4" t="str">
        <f t="shared" si="163"/>
        <v/>
      </c>
      <c r="C5050" s="5" t="e">
        <f t="shared" si="160"/>
        <v>#VALUE!</v>
      </c>
      <c r="D5050" s="5" t="e">
        <f t="shared" si="161"/>
        <v>#VALUE!</v>
      </c>
      <c r="E5050" s="4" t="s">
        <v>37</v>
      </c>
    </row>
    <row r="5051" spans="1:5" x14ac:dyDescent="0.25">
      <c r="A5051" t="str">
        <f t="shared" si="162"/>
        <v/>
      </c>
      <c r="B5051" s="4" t="str">
        <f t="shared" si="163"/>
        <v/>
      </c>
      <c r="C5051" s="5" t="e">
        <f t="shared" si="160"/>
        <v>#VALUE!</v>
      </c>
      <c r="D5051" s="5" t="e">
        <f t="shared" si="161"/>
        <v>#VALUE!</v>
      </c>
      <c r="E5051" s="4" t="s">
        <v>38</v>
      </c>
    </row>
    <row r="5052" spans="1:5" x14ac:dyDescent="0.25">
      <c r="A5052" t="str">
        <f t="shared" si="162"/>
        <v/>
      </c>
      <c r="B5052" s="4" t="str">
        <f t="shared" si="163"/>
        <v/>
      </c>
      <c r="C5052" s="5" t="e">
        <f t="shared" si="160"/>
        <v>#VALUE!</v>
      </c>
      <c r="D5052" s="5" t="e">
        <f t="shared" si="161"/>
        <v>#VALUE!</v>
      </c>
      <c r="E5052" s="4" t="s">
        <v>4</v>
      </c>
    </row>
    <row r="5053" spans="1:5" x14ac:dyDescent="0.25">
      <c r="A5053" t="str">
        <f t="shared" si="162"/>
        <v/>
      </c>
      <c r="B5053" s="4" t="str">
        <f t="shared" si="163"/>
        <v/>
      </c>
      <c r="C5053" s="5" t="e">
        <f t="shared" si="160"/>
        <v>#VALUE!</v>
      </c>
      <c r="D5053" s="5" t="e">
        <f t="shared" si="161"/>
        <v>#VALUE!</v>
      </c>
      <c r="E5053" s="4" t="s">
        <v>37</v>
      </c>
    </row>
    <row r="5054" spans="1:5" x14ac:dyDescent="0.25">
      <c r="A5054" t="str">
        <f t="shared" si="162"/>
        <v/>
      </c>
      <c r="B5054" s="4" t="str">
        <f t="shared" si="163"/>
        <v/>
      </c>
      <c r="C5054" s="5" t="e">
        <f t="shared" si="160"/>
        <v>#VALUE!</v>
      </c>
      <c r="D5054" s="5" t="e">
        <f t="shared" si="161"/>
        <v>#VALUE!</v>
      </c>
      <c r="E5054" s="4" t="s">
        <v>38</v>
      </c>
    </row>
    <row r="5055" spans="1:5" x14ac:dyDescent="0.25">
      <c r="A5055" t="str">
        <f t="shared" si="162"/>
        <v/>
      </c>
      <c r="B5055" s="4" t="str">
        <f t="shared" si="163"/>
        <v/>
      </c>
      <c r="C5055" s="5" t="e">
        <f t="shared" si="160"/>
        <v>#VALUE!</v>
      </c>
      <c r="D5055" s="5" t="e">
        <f t="shared" si="161"/>
        <v>#VALUE!</v>
      </c>
      <c r="E5055" s="4" t="s">
        <v>4</v>
      </c>
    </row>
    <row r="5056" spans="1:5" x14ac:dyDescent="0.25">
      <c r="A5056" t="str">
        <f t="shared" si="162"/>
        <v/>
      </c>
      <c r="B5056" s="4" t="str">
        <f t="shared" si="163"/>
        <v/>
      </c>
      <c r="C5056" s="5" t="e">
        <f t="shared" si="160"/>
        <v>#VALUE!</v>
      </c>
      <c r="D5056" s="5" t="e">
        <f t="shared" si="161"/>
        <v>#VALUE!</v>
      </c>
      <c r="E5056" s="4" t="s">
        <v>37</v>
      </c>
    </row>
    <row r="5057" spans="1:5" x14ac:dyDescent="0.25">
      <c r="A5057" t="str">
        <f t="shared" si="162"/>
        <v/>
      </c>
      <c r="B5057" s="4" t="str">
        <f t="shared" si="163"/>
        <v/>
      </c>
      <c r="C5057" s="5" t="e">
        <f t="shared" si="160"/>
        <v>#VALUE!</v>
      </c>
      <c r="D5057" s="5" t="e">
        <f t="shared" si="161"/>
        <v>#VALUE!</v>
      </c>
      <c r="E5057" s="4" t="s">
        <v>38</v>
      </c>
    </row>
    <row r="5058" spans="1:5" x14ac:dyDescent="0.25">
      <c r="A5058" t="str">
        <f t="shared" si="162"/>
        <v/>
      </c>
      <c r="B5058" s="4" t="str">
        <f t="shared" si="163"/>
        <v/>
      </c>
      <c r="C5058" s="5" t="e">
        <f t="shared" si="160"/>
        <v>#VALUE!</v>
      </c>
      <c r="D5058" s="5" t="e">
        <f t="shared" si="161"/>
        <v>#VALUE!</v>
      </c>
      <c r="E5058" s="4" t="s">
        <v>4</v>
      </c>
    </row>
    <row r="5059" spans="1:5" x14ac:dyDescent="0.25">
      <c r="A5059" t="str">
        <f t="shared" si="162"/>
        <v/>
      </c>
      <c r="B5059" s="4" t="str">
        <f t="shared" si="163"/>
        <v/>
      </c>
      <c r="C5059" s="5" t="e">
        <f t="shared" si="160"/>
        <v>#VALUE!</v>
      </c>
      <c r="D5059" s="5" t="e">
        <f t="shared" si="161"/>
        <v>#VALUE!</v>
      </c>
      <c r="E5059" s="4" t="s">
        <v>37</v>
      </c>
    </row>
    <row r="5060" spans="1:5" x14ac:dyDescent="0.25">
      <c r="A5060" t="str">
        <f t="shared" si="162"/>
        <v/>
      </c>
      <c r="B5060" s="4" t="str">
        <f t="shared" si="163"/>
        <v/>
      </c>
      <c r="C5060" s="5" t="e">
        <f t="shared" si="160"/>
        <v>#VALUE!</v>
      </c>
      <c r="D5060" s="5" t="e">
        <f t="shared" si="161"/>
        <v>#VALUE!</v>
      </c>
      <c r="E5060" s="4" t="s">
        <v>38</v>
      </c>
    </row>
    <row r="5061" spans="1:5" x14ac:dyDescent="0.25">
      <c r="A5061" t="str">
        <f t="shared" si="162"/>
        <v/>
      </c>
      <c r="B5061" s="4" t="str">
        <f t="shared" si="163"/>
        <v/>
      </c>
      <c r="C5061" s="5" t="e">
        <f t="shared" si="160"/>
        <v>#VALUE!</v>
      </c>
      <c r="D5061" s="5" t="e">
        <f t="shared" si="161"/>
        <v>#VALUE!</v>
      </c>
      <c r="E5061" s="4" t="s">
        <v>4</v>
      </c>
    </row>
    <row r="5062" spans="1:5" x14ac:dyDescent="0.25">
      <c r="A5062" t="str">
        <f t="shared" si="162"/>
        <v/>
      </c>
      <c r="B5062" s="4" t="str">
        <f t="shared" si="163"/>
        <v/>
      </c>
      <c r="C5062" s="5" t="e">
        <f t="shared" si="160"/>
        <v>#VALUE!</v>
      </c>
      <c r="D5062" s="5" t="e">
        <f t="shared" si="161"/>
        <v>#VALUE!</v>
      </c>
      <c r="E5062" s="4" t="s">
        <v>37</v>
      </c>
    </row>
    <row r="5063" spans="1:5" x14ac:dyDescent="0.25">
      <c r="A5063" t="str">
        <f t="shared" si="162"/>
        <v/>
      </c>
      <c r="B5063" s="4" t="str">
        <f t="shared" si="163"/>
        <v/>
      </c>
      <c r="C5063" s="5" t="e">
        <f t="shared" si="160"/>
        <v>#VALUE!</v>
      </c>
      <c r="D5063" s="5" t="e">
        <f t="shared" si="161"/>
        <v>#VALUE!</v>
      </c>
      <c r="E5063" s="4" t="s">
        <v>38</v>
      </c>
    </row>
    <row r="5064" spans="1:5" x14ac:dyDescent="0.25">
      <c r="A5064" t="str">
        <f t="shared" si="162"/>
        <v/>
      </c>
      <c r="B5064" s="4" t="str">
        <f t="shared" si="163"/>
        <v/>
      </c>
      <c r="C5064" s="5" t="e">
        <f t="shared" si="160"/>
        <v>#VALUE!</v>
      </c>
      <c r="D5064" s="5" t="e">
        <f t="shared" si="161"/>
        <v>#VALUE!</v>
      </c>
      <c r="E5064" s="4" t="s">
        <v>4</v>
      </c>
    </row>
    <row r="5065" spans="1:5" x14ac:dyDescent="0.25">
      <c r="A5065" t="str">
        <f t="shared" si="162"/>
        <v/>
      </c>
      <c r="B5065" s="4" t="str">
        <f t="shared" si="163"/>
        <v/>
      </c>
      <c r="C5065" s="5" t="e">
        <f t="shared" si="160"/>
        <v>#VALUE!</v>
      </c>
      <c r="D5065" s="5" t="e">
        <f t="shared" si="161"/>
        <v>#VALUE!</v>
      </c>
      <c r="E5065" s="4" t="s">
        <v>37</v>
      </c>
    </row>
    <row r="5066" spans="1:5" x14ac:dyDescent="0.25">
      <c r="A5066" t="str">
        <f t="shared" si="162"/>
        <v/>
      </c>
      <c r="B5066" s="4" t="str">
        <f t="shared" si="163"/>
        <v/>
      </c>
      <c r="C5066" s="5" t="e">
        <f t="shared" si="160"/>
        <v>#VALUE!</v>
      </c>
      <c r="D5066" s="5" t="e">
        <f t="shared" si="161"/>
        <v>#VALUE!</v>
      </c>
      <c r="E5066" s="4" t="s">
        <v>38</v>
      </c>
    </row>
    <row r="5067" spans="1:5" x14ac:dyDescent="0.25">
      <c r="A5067" t="str">
        <f t="shared" si="162"/>
        <v/>
      </c>
      <c r="B5067" s="4" t="str">
        <f t="shared" si="163"/>
        <v/>
      </c>
      <c r="C5067" s="5" t="e">
        <f t="shared" si="160"/>
        <v>#VALUE!</v>
      </c>
      <c r="D5067" s="5" t="e">
        <f t="shared" si="161"/>
        <v>#VALUE!</v>
      </c>
      <c r="E5067" s="4" t="s">
        <v>4</v>
      </c>
    </row>
    <row r="5068" spans="1:5" x14ac:dyDescent="0.25">
      <c r="A5068" t="str">
        <f t="shared" si="162"/>
        <v/>
      </c>
      <c r="B5068" s="4" t="str">
        <f t="shared" si="163"/>
        <v/>
      </c>
      <c r="C5068" s="5" t="e">
        <f t="shared" si="160"/>
        <v>#VALUE!</v>
      </c>
      <c r="D5068" s="5" t="e">
        <f t="shared" si="161"/>
        <v>#VALUE!</v>
      </c>
      <c r="E5068" s="4" t="s">
        <v>37</v>
      </c>
    </row>
    <row r="5069" spans="1:5" x14ac:dyDescent="0.25">
      <c r="A5069" t="str">
        <f t="shared" si="162"/>
        <v/>
      </c>
      <c r="B5069" s="4" t="str">
        <f t="shared" si="163"/>
        <v/>
      </c>
      <c r="C5069" s="5" t="e">
        <f t="shared" si="160"/>
        <v>#VALUE!</v>
      </c>
      <c r="D5069" s="5" t="e">
        <f t="shared" si="161"/>
        <v>#VALUE!</v>
      </c>
      <c r="E5069" s="4" t="s">
        <v>38</v>
      </c>
    </row>
    <row r="5070" spans="1:5" x14ac:dyDescent="0.25">
      <c r="A5070" t="str">
        <f t="shared" si="162"/>
        <v/>
      </c>
      <c r="B5070" s="4" t="str">
        <f t="shared" si="163"/>
        <v/>
      </c>
      <c r="C5070" s="5" t="e">
        <f t="shared" si="160"/>
        <v>#VALUE!</v>
      </c>
      <c r="D5070" s="5" t="e">
        <f t="shared" si="161"/>
        <v>#VALUE!</v>
      </c>
      <c r="E5070" s="4" t="s">
        <v>4</v>
      </c>
    </row>
    <row r="5071" spans="1:5" x14ac:dyDescent="0.25">
      <c r="A5071" t="str">
        <f t="shared" si="162"/>
        <v/>
      </c>
      <c r="B5071" s="4" t="str">
        <f t="shared" si="163"/>
        <v/>
      </c>
      <c r="C5071" s="5" t="e">
        <f t="shared" si="160"/>
        <v>#VALUE!</v>
      </c>
      <c r="D5071" s="5" t="e">
        <f t="shared" si="161"/>
        <v>#VALUE!</v>
      </c>
      <c r="E5071" s="4" t="s">
        <v>37</v>
      </c>
    </row>
    <row r="5072" spans="1:5" x14ac:dyDescent="0.25">
      <c r="A5072" t="str">
        <f t="shared" si="162"/>
        <v/>
      </c>
      <c r="B5072" s="4" t="str">
        <f t="shared" si="163"/>
        <v/>
      </c>
      <c r="C5072" s="5" t="e">
        <f t="shared" si="160"/>
        <v>#VALUE!</v>
      </c>
      <c r="D5072" s="5" t="e">
        <f t="shared" si="161"/>
        <v>#VALUE!</v>
      </c>
      <c r="E5072" s="4" t="s">
        <v>38</v>
      </c>
    </row>
    <row r="5073" spans="1:5" x14ac:dyDescent="0.25">
      <c r="A5073" t="str">
        <f t="shared" si="162"/>
        <v/>
      </c>
      <c r="B5073" s="4" t="str">
        <f t="shared" si="163"/>
        <v/>
      </c>
      <c r="C5073" s="5" t="e">
        <f t="shared" si="160"/>
        <v>#VALUE!</v>
      </c>
      <c r="D5073" s="5" t="e">
        <f t="shared" si="161"/>
        <v>#VALUE!</v>
      </c>
      <c r="E5073" s="4" t="s">
        <v>4</v>
      </c>
    </row>
    <row r="5074" spans="1:5" x14ac:dyDescent="0.25">
      <c r="A5074" t="str">
        <f t="shared" si="162"/>
        <v/>
      </c>
      <c r="B5074" s="4" t="str">
        <f t="shared" si="163"/>
        <v/>
      </c>
      <c r="C5074" s="5" t="e">
        <f t="shared" ref="C5074:C5137" si="164">YEAR(B5074)</f>
        <v>#VALUE!</v>
      </c>
      <c r="D5074" s="5" t="e">
        <f t="shared" ref="D5074:D5137" si="165">MONTH(B5074)</f>
        <v>#VALUE!</v>
      </c>
      <c r="E5074" s="4" t="s">
        <v>37</v>
      </c>
    </row>
    <row r="5075" spans="1:5" x14ac:dyDescent="0.25">
      <c r="A5075" t="str">
        <f t="shared" si="162"/>
        <v/>
      </c>
      <c r="B5075" s="4" t="str">
        <f t="shared" si="163"/>
        <v/>
      </c>
      <c r="C5075" s="5" t="e">
        <f t="shared" si="164"/>
        <v>#VALUE!</v>
      </c>
      <c r="D5075" s="5" t="e">
        <f t="shared" si="165"/>
        <v>#VALUE!</v>
      </c>
      <c r="E5075" s="4" t="s">
        <v>38</v>
      </c>
    </row>
    <row r="5076" spans="1:5" x14ac:dyDescent="0.25">
      <c r="A5076" t="str">
        <f t="shared" si="162"/>
        <v/>
      </c>
      <c r="B5076" s="4" t="str">
        <f t="shared" si="163"/>
        <v/>
      </c>
      <c r="C5076" s="5" t="e">
        <f t="shared" si="164"/>
        <v>#VALUE!</v>
      </c>
      <c r="D5076" s="5" t="e">
        <f t="shared" si="165"/>
        <v>#VALUE!</v>
      </c>
      <c r="E5076" s="4" t="s">
        <v>4</v>
      </c>
    </row>
    <row r="5077" spans="1:5" x14ac:dyDescent="0.25">
      <c r="A5077" t="str">
        <f t="shared" si="162"/>
        <v/>
      </c>
      <c r="B5077" s="4" t="str">
        <f t="shared" si="163"/>
        <v/>
      </c>
      <c r="C5077" s="5" t="e">
        <f t="shared" si="164"/>
        <v>#VALUE!</v>
      </c>
      <c r="D5077" s="5" t="e">
        <f t="shared" si="165"/>
        <v>#VALUE!</v>
      </c>
      <c r="E5077" s="4" t="s">
        <v>37</v>
      </c>
    </row>
    <row r="5078" spans="1:5" x14ac:dyDescent="0.25">
      <c r="A5078" t="str">
        <f t="shared" si="162"/>
        <v/>
      </c>
      <c r="B5078" s="4" t="str">
        <f t="shared" si="163"/>
        <v/>
      </c>
      <c r="C5078" s="5" t="e">
        <f t="shared" si="164"/>
        <v>#VALUE!</v>
      </c>
      <c r="D5078" s="5" t="e">
        <f t="shared" si="165"/>
        <v>#VALUE!</v>
      </c>
      <c r="E5078" s="4" t="s">
        <v>38</v>
      </c>
    </row>
    <row r="5079" spans="1:5" x14ac:dyDescent="0.25">
      <c r="A5079" t="str">
        <f t="shared" si="162"/>
        <v/>
      </c>
      <c r="B5079" s="4" t="str">
        <f t="shared" si="163"/>
        <v/>
      </c>
      <c r="C5079" s="5" t="e">
        <f t="shared" si="164"/>
        <v>#VALUE!</v>
      </c>
      <c r="D5079" s="5" t="e">
        <f t="shared" si="165"/>
        <v>#VALUE!</v>
      </c>
      <c r="E5079" s="4" t="s">
        <v>4</v>
      </c>
    </row>
    <row r="5080" spans="1:5" x14ac:dyDescent="0.25">
      <c r="A5080" t="str">
        <f t="shared" si="162"/>
        <v/>
      </c>
      <c r="B5080" s="4" t="str">
        <f t="shared" si="163"/>
        <v/>
      </c>
      <c r="C5080" s="5" t="e">
        <f t="shared" si="164"/>
        <v>#VALUE!</v>
      </c>
      <c r="D5080" s="5" t="e">
        <f t="shared" si="165"/>
        <v>#VALUE!</v>
      </c>
      <c r="E5080" s="4" t="s">
        <v>37</v>
      </c>
    </row>
    <row r="5081" spans="1:5" x14ac:dyDescent="0.25">
      <c r="A5081" t="str">
        <f t="shared" si="162"/>
        <v/>
      </c>
      <c r="B5081" s="4" t="str">
        <f t="shared" si="163"/>
        <v/>
      </c>
      <c r="C5081" s="5" t="e">
        <f t="shared" si="164"/>
        <v>#VALUE!</v>
      </c>
      <c r="D5081" s="5" t="e">
        <f t="shared" si="165"/>
        <v>#VALUE!</v>
      </c>
      <c r="E5081" s="4" t="s">
        <v>38</v>
      </c>
    </row>
    <row r="5082" spans="1:5" x14ac:dyDescent="0.25">
      <c r="A5082" t="str">
        <f t="shared" si="162"/>
        <v/>
      </c>
      <c r="B5082" s="4" t="str">
        <f t="shared" si="163"/>
        <v/>
      </c>
      <c r="C5082" s="5" t="e">
        <f t="shared" si="164"/>
        <v>#VALUE!</v>
      </c>
      <c r="D5082" s="5" t="e">
        <f t="shared" si="165"/>
        <v>#VALUE!</v>
      </c>
      <c r="E5082" s="4" t="s">
        <v>4</v>
      </c>
    </row>
    <row r="5083" spans="1:5" x14ac:dyDescent="0.25">
      <c r="A5083" t="str">
        <f t="shared" ref="A5083:A5146" si="166">IF(F5083="","",A5082)</f>
        <v/>
      </c>
      <c r="B5083" s="4" t="str">
        <f t="shared" ref="B5083:B5146" si="167">IF(F5083="","",B5082)</f>
        <v/>
      </c>
      <c r="C5083" s="5" t="e">
        <f t="shared" si="164"/>
        <v>#VALUE!</v>
      </c>
      <c r="D5083" s="5" t="e">
        <f t="shared" si="165"/>
        <v>#VALUE!</v>
      </c>
      <c r="E5083" s="4" t="s">
        <v>37</v>
      </c>
    </row>
    <row r="5084" spans="1:5" x14ac:dyDescent="0.25">
      <c r="A5084" t="str">
        <f t="shared" si="166"/>
        <v/>
      </c>
      <c r="B5084" s="4" t="str">
        <f t="shared" si="167"/>
        <v/>
      </c>
      <c r="C5084" s="5" t="e">
        <f t="shared" si="164"/>
        <v>#VALUE!</v>
      </c>
      <c r="D5084" s="5" t="e">
        <f t="shared" si="165"/>
        <v>#VALUE!</v>
      </c>
      <c r="E5084" s="4" t="s">
        <v>38</v>
      </c>
    </row>
    <row r="5085" spans="1:5" x14ac:dyDescent="0.25">
      <c r="A5085" t="str">
        <f t="shared" si="166"/>
        <v/>
      </c>
      <c r="B5085" s="4" t="str">
        <f t="shared" si="167"/>
        <v/>
      </c>
      <c r="C5085" s="5" t="e">
        <f t="shared" si="164"/>
        <v>#VALUE!</v>
      </c>
      <c r="D5085" s="5" t="e">
        <f t="shared" si="165"/>
        <v>#VALUE!</v>
      </c>
      <c r="E5085" s="4" t="s">
        <v>4</v>
      </c>
    </row>
    <row r="5086" spans="1:5" x14ac:dyDescent="0.25">
      <c r="A5086" t="str">
        <f t="shared" si="166"/>
        <v/>
      </c>
      <c r="B5086" s="4" t="str">
        <f t="shared" si="167"/>
        <v/>
      </c>
      <c r="C5086" s="5" t="e">
        <f t="shared" si="164"/>
        <v>#VALUE!</v>
      </c>
      <c r="D5086" s="5" t="e">
        <f t="shared" si="165"/>
        <v>#VALUE!</v>
      </c>
      <c r="E5086" s="4" t="s">
        <v>37</v>
      </c>
    </row>
    <row r="5087" spans="1:5" x14ac:dyDescent="0.25">
      <c r="A5087" t="str">
        <f t="shared" si="166"/>
        <v/>
      </c>
      <c r="B5087" s="4" t="str">
        <f t="shared" si="167"/>
        <v/>
      </c>
      <c r="C5087" s="5" t="e">
        <f t="shared" si="164"/>
        <v>#VALUE!</v>
      </c>
      <c r="D5087" s="5" t="e">
        <f t="shared" si="165"/>
        <v>#VALUE!</v>
      </c>
      <c r="E5087" s="4" t="s">
        <v>38</v>
      </c>
    </row>
    <row r="5088" spans="1:5" x14ac:dyDescent="0.25">
      <c r="A5088" t="str">
        <f t="shared" si="166"/>
        <v/>
      </c>
      <c r="B5088" s="4" t="str">
        <f t="shared" si="167"/>
        <v/>
      </c>
      <c r="C5088" s="5" t="e">
        <f t="shared" si="164"/>
        <v>#VALUE!</v>
      </c>
      <c r="D5088" s="5" t="e">
        <f t="shared" si="165"/>
        <v>#VALUE!</v>
      </c>
      <c r="E5088" s="4" t="s">
        <v>4</v>
      </c>
    </row>
    <row r="5089" spans="1:5" x14ac:dyDescent="0.25">
      <c r="A5089" t="str">
        <f t="shared" si="166"/>
        <v/>
      </c>
      <c r="B5089" s="4" t="str">
        <f t="shared" si="167"/>
        <v/>
      </c>
      <c r="C5089" s="5" t="e">
        <f t="shared" si="164"/>
        <v>#VALUE!</v>
      </c>
      <c r="D5089" s="5" t="e">
        <f t="shared" si="165"/>
        <v>#VALUE!</v>
      </c>
      <c r="E5089" s="4" t="s">
        <v>37</v>
      </c>
    </row>
    <row r="5090" spans="1:5" x14ac:dyDescent="0.25">
      <c r="A5090" t="str">
        <f t="shared" si="166"/>
        <v/>
      </c>
      <c r="B5090" s="4" t="str">
        <f t="shared" si="167"/>
        <v/>
      </c>
      <c r="C5090" s="5" t="e">
        <f t="shared" si="164"/>
        <v>#VALUE!</v>
      </c>
      <c r="D5090" s="5" t="e">
        <f t="shared" si="165"/>
        <v>#VALUE!</v>
      </c>
      <c r="E5090" s="4" t="s">
        <v>38</v>
      </c>
    </row>
    <row r="5091" spans="1:5" x14ac:dyDescent="0.25">
      <c r="A5091" t="str">
        <f t="shared" si="166"/>
        <v/>
      </c>
      <c r="B5091" s="4" t="str">
        <f t="shared" si="167"/>
        <v/>
      </c>
      <c r="C5091" s="5" t="e">
        <f t="shared" si="164"/>
        <v>#VALUE!</v>
      </c>
      <c r="D5091" s="5" t="e">
        <f t="shared" si="165"/>
        <v>#VALUE!</v>
      </c>
      <c r="E5091" s="4" t="s">
        <v>4</v>
      </c>
    </row>
    <row r="5092" spans="1:5" x14ac:dyDescent="0.25">
      <c r="A5092" t="str">
        <f t="shared" si="166"/>
        <v/>
      </c>
      <c r="B5092" s="4" t="str">
        <f t="shared" si="167"/>
        <v/>
      </c>
      <c r="C5092" s="5" t="e">
        <f t="shared" si="164"/>
        <v>#VALUE!</v>
      </c>
      <c r="D5092" s="5" t="e">
        <f t="shared" si="165"/>
        <v>#VALUE!</v>
      </c>
      <c r="E5092" s="4" t="s">
        <v>37</v>
      </c>
    </row>
    <row r="5093" spans="1:5" x14ac:dyDescent="0.25">
      <c r="A5093" t="str">
        <f t="shared" si="166"/>
        <v/>
      </c>
      <c r="B5093" s="4" t="str">
        <f t="shared" si="167"/>
        <v/>
      </c>
      <c r="C5093" s="5" t="e">
        <f t="shared" si="164"/>
        <v>#VALUE!</v>
      </c>
      <c r="D5093" s="5" t="e">
        <f t="shared" si="165"/>
        <v>#VALUE!</v>
      </c>
      <c r="E5093" s="4" t="s">
        <v>38</v>
      </c>
    </row>
    <row r="5094" spans="1:5" x14ac:dyDescent="0.25">
      <c r="A5094" t="str">
        <f t="shared" si="166"/>
        <v/>
      </c>
      <c r="B5094" s="4" t="str">
        <f t="shared" si="167"/>
        <v/>
      </c>
      <c r="C5094" s="5" t="e">
        <f t="shared" si="164"/>
        <v>#VALUE!</v>
      </c>
      <c r="D5094" s="5" t="e">
        <f t="shared" si="165"/>
        <v>#VALUE!</v>
      </c>
      <c r="E5094" s="4" t="s">
        <v>4</v>
      </c>
    </row>
    <row r="5095" spans="1:5" x14ac:dyDescent="0.25">
      <c r="A5095" t="str">
        <f t="shared" si="166"/>
        <v/>
      </c>
      <c r="B5095" s="4" t="str">
        <f t="shared" si="167"/>
        <v/>
      </c>
      <c r="C5095" s="5" t="e">
        <f t="shared" si="164"/>
        <v>#VALUE!</v>
      </c>
      <c r="D5095" s="5" t="e">
        <f t="shared" si="165"/>
        <v>#VALUE!</v>
      </c>
      <c r="E5095" s="4" t="s">
        <v>37</v>
      </c>
    </row>
    <row r="5096" spans="1:5" x14ac:dyDescent="0.25">
      <c r="A5096" t="str">
        <f t="shared" si="166"/>
        <v/>
      </c>
      <c r="B5096" s="4" t="str">
        <f t="shared" si="167"/>
        <v/>
      </c>
      <c r="C5096" s="5" t="e">
        <f t="shared" si="164"/>
        <v>#VALUE!</v>
      </c>
      <c r="D5096" s="5" t="e">
        <f t="shared" si="165"/>
        <v>#VALUE!</v>
      </c>
      <c r="E5096" s="4" t="s">
        <v>38</v>
      </c>
    </row>
    <row r="5097" spans="1:5" x14ac:dyDescent="0.25">
      <c r="A5097" t="str">
        <f t="shared" si="166"/>
        <v/>
      </c>
      <c r="B5097" s="4" t="str">
        <f t="shared" si="167"/>
        <v/>
      </c>
      <c r="C5097" s="5" t="e">
        <f t="shared" si="164"/>
        <v>#VALUE!</v>
      </c>
      <c r="D5097" s="5" t="e">
        <f t="shared" si="165"/>
        <v>#VALUE!</v>
      </c>
      <c r="E5097" s="4" t="s">
        <v>4</v>
      </c>
    </row>
    <row r="5098" spans="1:5" x14ac:dyDescent="0.25">
      <c r="A5098" t="str">
        <f t="shared" si="166"/>
        <v/>
      </c>
      <c r="B5098" s="4" t="str">
        <f t="shared" si="167"/>
        <v/>
      </c>
      <c r="C5098" s="5" t="e">
        <f t="shared" si="164"/>
        <v>#VALUE!</v>
      </c>
      <c r="D5098" s="5" t="e">
        <f t="shared" si="165"/>
        <v>#VALUE!</v>
      </c>
      <c r="E5098" s="4" t="s">
        <v>37</v>
      </c>
    </row>
    <row r="5099" spans="1:5" x14ac:dyDescent="0.25">
      <c r="A5099" t="str">
        <f t="shared" si="166"/>
        <v/>
      </c>
      <c r="B5099" s="4" t="str">
        <f t="shared" si="167"/>
        <v/>
      </c>
      <c r="C5099" s="5" t="e">
        <f t="shared" si="164"/>
        <v>#VALUE!</v>
      </c>
      <c r="D5099" s="5" t="e">
        <f t="shared" si="165"/>
        <v>#VALUE!</v>
      </c>
      <c r="E5099" s="4" t="s">
        <v>38</v>
      </c>
    </row>
    <row r="5100" spans="1:5" x14ac:dyDescent="0.25">
      <c r="A5100" t="str">
        <f t="shared" si="166"/>
        <v/>
      </c>
      <c r="B5100" s="4" t="str">
        <f t="shared" si="167"/>
        <v/>
      </c>
      <c r="C5100" s="5" t="e">
        <f t="shared" si="164"/>
        <v>#VALUE!</v>
      </c>
      <c r="D5100" s="5" t="e">
        <f t="shared" si="165"/>
        <v>#VALUE!</v>
      </c>
      <c r="E5100" s="4" t="s">
        <v>4</v>
      </c>
    </row>
    <row r="5101" spans="1:5" x14ac:dyDescent="0.25">
      <c r="A5101" t="str">
        <f t="shared" si="166"/>
        <v/>
      </c>
      <c r="B5101" s="4" t="str">
        <f t="shared" si="167"/>
        <v/>
      </c>
      <c r="C5101" s="5" t="e">
        <f t="shared" si="164"/>
        <v>#VALUE!</v>
      </c>
      <c r="D5101" s="5" t="e">
        <f t="shared" si="165"/>
        <v>#VALUE!</v>
      </c>
      <c r="E5101" s="4" t="s">
        <v>37</v>
      </c>
    </row>
    <row r="5102" spans="1:5" x14ac:dyDescent="0.25">
      <c r="A5102" t="str">
        <f t="shared" si="166"/>
        <v/>
      </c>
      <c r="B5102" s="4" t="str">
        <f t="shared" si="167"/>
        <v/>
      </c>
      <c r="C5102" s="5" t="e">
        <f t="shared" si="164"/>
        <v>#VALUE!</v>
      </c>
      <c r="D5102" s="5" t="e">
        <f t="shared" si="165"/>
        <v>#VALUE!</v>
      </c>
      <c r="E5102" s="4" t="s">
        <v>38</v>
      </c>
    </row>
    <row r="5103" spans="1:5" x14ac:dyDescent="0.25">
      <c r="A5103" t="str">
        <f t="shared" si="166"/>
        <v/>
      </c>
      <c r="B5103" s="4" t="str">
        <f t="shared" si="167"/>
        <v/>
      </c>
      <c r="C5103" s="5" t="e">
        <f t="shared" si="164"/>
        <v>#VALUE!</v>
      </c>
      <c r="D5103" s="5" t="e">
        <f t="shared" si="165"/>
        <v>#VALUE!</v>
      </c>
      <c r="E5103" s="4" t="s">
        <v>4</v>
      </c>
    </row>
    <row r="5104" spans="1:5" x14ac:dyDescent="0.25">
      <c r="A5104" t="str">
        <f t="shared" si="166"/>
        <v/>
      </c>
      <c r="B5104" s="4" t="str">
        <f t="shared" si="167"/>
        <v/>
      </c>
      <c r="C5104" s="5" t="e">
        <f t="shared" si="164"/>
        <v>#VALUE!</v>
      </c>
      <c r="D5104" s="5" t="e">
        <f t="shared" si="165"/>
        <v>#VALUE!</v>
      </c>
      <c r="E5104" s="4" t="s">
        <v>37</v>
      </c>
    </row>
    <row r="5105" spans="1:5" x14ac:dyDescent="0.25">
      <c r="A5105" t="str">
        <f t="shared" si="166"/>
        <v/>
      </c>
      <c r="B5105" s="4" t="str">
        <f t="shared" si="167"/>
        <v/>
      </c>
      <c r="C5105" s="5" t="e">
        <f t="shared" si="164"/>
        <v>#VALUE!</v>
      </c>
      <c r="D5105" s="5" t="e">
        <f t="shared" si="165"/>
        <v>#VALUE!</v>
      </c>
      <c r="E5105" s="4" t="s">
        <v>38</v>
      </c>
    </row>
    <row r="5106" spans="1:5" x14ac:dyDescent="0.25">
      <c r="A5106" t="str">
        <f t="shared" si="166"/>
        <v/>
      </c>
      <c r="B5106" s="4" t="str">
        <f t="shared" si="167"/>
        <v/>
      </c>
      <c r="C5106" s="5" t="e">
        <f t="shared" si="164"/>
        <v>#VALUE!</v>
      </c>
      <c r="D5106" s="5" t="e">
        <f t="shared" si="165"/>
        <v>#VALUE!</v>
      </c>
      <c r="E5106" s="4" t="s">
        <v>4</v>
      </c>
    </row>
    <row r="5107" spans="1:5" x14ac:dyDescent="0.25">
      <c r="A5107" t="str">
        <f t="shared" si="166"/>
        <v/>
      </c>
      <c r="B5107" s="4" t="str">
        <f t="shared" si="167"/>
        <v/>
      </c>
      <c r="C5107" s="5" t="e">
        <f t="shared" si="164"/>
        <v>#VALUE!</v>
      </c>
      <c r="D5107" s="5" t="e">
        <f t="shared" si="165"/>
        <v>#VALUE!</v>
      </c>
      <c r="E5107" s="4" t="s">
        <v>37</v>
      </c>
    </row>
    <row r="5108" spans="1:5" x14ac:dyDescent="0.25">
      <c r="A5108" t="str">
        <f t="shared" si="166"/>
        <v/>
      </c>
      <c r="B5108" s="4" t="str">
        <f t="shared" si="167"/>
        <v/>
      </c>
      <c r="C5108" s="5" t="e">
        <f t="shared" si="164"/>
        <v>#VALUE!</v>
      </c>
      <c r="D5108" s="5" t="e">
        <f t="shared" si="165"/>
        <v>#VALUE!</v>
      </c>
      <c r="E5108" s="4" t="s">
        <v>38</v>
      </c>
    </row>
    <row r="5109" spans="1:5" x14ac:dyDescent="0.25">
      <c r="A5109" t="str">
        <f t="shared" si="166"/>
        <v/>
      </c>
      <c r="B5109" s="4" t="str">
        <f t="shared" si="167"/>
        <v/>
      </c>
      <c r="C5109" s="5" t="e">
        <f t="shared" si="164"/>
        <v>#VALUE!</v>
      </c>
      <c r="D5109" s="5" t="e">
        <f t="shared" si="165"/>
        <v>#VALUE!</v>
      </c>
      <c r="E5109" s="4" t="s">
        <v>4</v>
      </c>
    </row>
    <row r="5110" spans="1:5" x14ac:dyDescent="0.25">
      <c r="A5110" t="str">
        <f t="shared" si="166"/>
        <v/>
      </c>
      <c r="B5110" s="4" t="str">
        <f t="shared" si="167"/>
        <v/>
      </c>
      <c r="C5110" s="5" t="e">
        <f t="shared" si="164"/>
        <v>#VALUE!</v>
      </c>
      <c r="D5110" s="5" t="e">
        <f t="shared" si="165"/>
        <v>#VALUE!</v>
      </c>
      <c r="E5110" s="4" t="s">
        <v>37</v>
      </c>
    </row>
    <row r="5111" spans="1:5" x14ac:dyDescent="0.25">
      <c r="A5111" t="str">
        <f t="shared" si="166"/>
        <v/>
      </c>
      <c r="B5111" s="4" t="str">
        <f t="shared" si="167"/>
        <v/>
      </c>
      <c r="C5111" s="5" t="e">
        <f t="shared" si="164"/>
        <v>#VALUE!</v>
      </c>
      <c r="D5111" s="5" t="e">
        <f t="shared" si="165"/>
        <v>#VALUE!</v>
      </c>
      <c r="E5111" s="4" t="s">
        <v>38</v>
      </c>
    </row>
    <row r="5112" spans="1:5" x14ac:dyDescent="0.25">
      <c r="A5112" t="str">
        <f t="shared" si="166"/>
        <v/>
      </c>
      <c r="B5112" s="4" t="str">
        <f t="shared" si="167"/>
        <v/>
      </c>
      <c r="C5112" s="5" t="e">
        <f t="shared" si="164"/>
        <v>#VALUE!</v>
      </c>
      <c r="D5112" s="5" t="e">
        <f t="shared" si="165"/>
        <v>#VALUE!</v>
      </c>
      <c r="E5112" s="4" t="s">
        <v>4</v>
      </c>
    </row>
    <row r="5113" spans="1:5" x14ac:dyDescent="0.25">
      <c r="A5113" t="str">
        <f t="shared" si="166"/>
        <v/>
      </c>
      <c r="B5113" s="4" t="str">
        <f t="shared" si="167"/>
        <v/>
      </c>
      <c r="C5113" s="5" t="e">
        <f t="shared" si="164"/>
        <v>#VALUE!</v>
      </c>
      <c r="D5113" s="5" t="e">
        <f t="shared" si="165"/>
        <v>#VALUE!</v>
      </c>
      <c r="E5113" s="4" t="s">
        <v>37</v>
      </c>
    </row>
    <row r="5114" spans="1:5" x14ac:dyDescent="0.25">
      <c r="A5114" t="str">
        <f t="shared" si="166"/>
        <v/>
      </c>
      <c r="B5114" s="4" t="str">
        <f t="shared" si="167"/>
        <v/>
      </c>
      <c r="C5114" s="5" t="e">
        <f t="shared" si="164"/>
        <v>#VALUE!</v>
      </c>
      <c r="D5114" s="5" t="e">
        <f t="shared" si="165"/>
        <v>#VALUE!</v>
      </c>
      <c r="E5114" s="4" t="s">
        <v>38</v>
      </c>
    </row>
    <row r="5115" spans="1:5" x14ac:dyDescent="0.25">
      <c r="A5115" t="str">
        <f t="shared" si="166"/>
        <v/>
      </c>
      <c r="B5115" s="4" t="str">
        <f t="shared" si="167"/>
        <v/>
      </c>
      <c r="C5115" s="5" t="e">
        <f t="shared" si="164"/>
        <v>#VALUE!</v>
      </c>
      <c r="D5115" s="5" t="e">
        <f t="shared" si="165"/>
        <v>#VALUE!</v>
      </c>
      <c r="E5115" s="4" t="s">
        <v>4</v>
      </c>
    </row>
    <row r="5116" spans="1:5" x14ac:dyDescent="0.25">
      <c r="A5116" t="str">
        <f t="shared" si="166"/>
        <v/>
      </c>
      <c r="B5116" s="4" t="str">
        <f t="shared" si="167"/>
        <v/>
      </c>
      <c r="C5116" s="5" t="e">
        <f t="shared" si="164"/>
        <v>#VALUE!</v>
      </c>
      <c r="D5116" s="5" t="e">
        <f t="shared" si="165"/>
        <v>#VALUE!</v>
      </c>
      <c r="E5116" s="4" t="s">
        <v>37</v>
      </c>
    </row>
    <row r="5117" spans="1:5" x14ac:dyDescent="0.25">
      <c r="A5117" t="str">
        <f t="shared" si="166"/>
        <v/>
      </c>
      <c r="B5117" s="4" t="str">
        <f t="shared" si="167"/>
        <v/>
      </c>
      <c r="C5117" s="5" t="e">
        <f t="shared" si="164"/>
        <v>#VALUE!</v>
      </c>
      <c r="D5117" s="5" t="e">
        <f t="shared" si="165"/>
        <v>#VALUE!</v>
      </c>
      <c r="E5117" s="4" t="s">
        <v>38</v>
      </c>
    </row>
    <row r="5118" spans="1:5" x14ac:dyDescent="0.25">
      <c r="A5118" t="str">
        <f t="shared" si="166"/>
        <v/>
      </c>
      <c r="B5118" s="4" t="str">
        <f t="shared" si="167"/>
        <v/>
      </c>
      <c r="C5118" s="5" t="e">
        <f t="shared" si="164"/>
        <v>#VALUE!</v>
      </c>
      <c r="D5118" s="5" t="e">
        <f t="shared" si="165"/>
        <v>#VALUE!</v>
      </c>
      <c r="E5118" s="4" t="s">
        <v>4</v>
      </c>
    </row>
    <row r="5119" spans="1:5" x14ac:dyDescent="0.25">
      <c r="A5119" t="str">
        <f t="shared" si="166"/>
        <v/>
      </c>
      <c r="B5119" s="4" t="str">
        <f t="shared" si="167"/>
        <v/>
      </c>
      <c r="C5119" s="5" t="e">
        <f t="shared" si="164"/>
        <v>#VALUE!</v>
      </c>
      <c r="D5119" s="5" t="e">
        <f t="shared" si="165"/>
        <v>#VALUE!</v>
      </c>
      <c r="E5119" s="4" t="s">
        <v>37</v>
      </c>
    </row>
    <row r="5120" spans="1:5" x14ac:dyDescent="0.25">
      <c r="A5120" t="str">
        <f t="shared" si="166"/>
        <v/>
      </c>
      <c r="B5120" s="4" t="str">
        <f t="shared" si="167"/>
        <v/>
      </c>
      <c r="C5120" s="5" t="e">
        <f t="shared" si="164"/>
        <v>#VALUE!</v>
      </c>
      <c r="D5120" s="5" t="e">
        <f t="shared" si="165"/>
        <v>#VALUE!</v>
      </c>
      <c r="E5120" s="4" t="s">
        <v>38</v>
      </c>
    </row>
    <row r="5121" spans="1:5" x14ac:dyDescent="0.25">
      <c r="A5121" t="str">
        <f t="shared" si="166"/>
        <v/>
      </c>
      <c r="B5121" s="4" t="str">
        <f t="shared" si="167"/>
        <v/>
      </c>
      <c r="C5121" s="5" t="e">
        <f t="shared" si="164"/>
        <v>#VALUE!</v>
      </c>
      <c r="D5121" s="5" t="e">
        <f t="shared" si="165"/>
        <v>#VALUE!</v>
      </c>
      <c r="E5121" s="4" t="s">
        <v>4</v>
      </c>
    </row>
    <row r="5122" spans="1:5" x14ac:dyDescent="0.25">
      <c r="A5122" t="str">
        <f t="shared" si="166"/>
        <v/>
      </c>
      <c r="B5122" s="4" t="str">
        <f t="shared" si="167"/>
        <v/>
      </c>
      <c r="C5122" s="5" t="e">
        <f t="shared" si="164"/>
        <v>#VALUE!</v>
      </c>
      <c r="D5122" s="5" t="e">
        <f t="shared" si="165"/>
        <v>#VALUE!</v>
      </c>
      <c r="E5122" s="4" t="s">
        <v>37</v>
      </c>
    </row>
    <row r="5123" spans="1:5" x14ac:dyDescent="0.25">
      <c r="A5123" t="str">
        <f t="shared" si="166"/>
        <v/>
      </c>
      <c r="B5123" s="4" t="str">
        <f t="shared" si="167"/>
        <v/>
      </c>
      <c r="C5123" s="5" t="e">
        <f t="shared" si="164"/>
        <v>#VALUE!</v>
      </c>
      <c r="D5123" s="5" t="e">
        <f t="shared" si="165"/>
        <v>#VALUE!</v>
      </c>
      <c r="E5123" s="4" t="s">
        <v>38</v>
      </c>
    </row>
    <row r="5124" spans="1:5" x14ac:dyDescent="0.25">
      <c r="A5124" t="str">
        <f t="shared" si="166"/>
        <v/>
      </c>
      <c r="B5124" s="4" t="str">
        <f t="shared" si="167"/>
        <v/>
      </c>
      <c r="C5124" s="5" t="e">
        <f t="shared" si="164"/>
        <v>#VALUE!</v>
      </c>
      <c r="D5124" s="5" t="e">
        <f t="shared" si="165"/>
        <v>#VALUE!</v>
      </c>
      <c r="E5124" s="4" t="s">
        <v>4</v>
      </c>
    </row>
    <row r="5125" spans="1:5" x14ac:dyDescent="0.25">
      <c r="A5125" t="str">
        <f t="shared" si="166"/>
        <v/>
      </c>
      <c r="B5125" s="4" t="str">
        <f t="shared" si="167"/>
        <v/>
      </c>
      <c r="C5125" s="5" t="e">
        <f t="shared" si="164"/>
        <v>#VALUE!</v>
      </c>
      <c r="D5125" s="5" t="e">
        <f t="shared" si="165"/>
        <v>#VALUE!</v>
      </c>
      <c r="E5125" s="4" t="s">
        <v>37</v>
      </c>
    </row>
    <row r="5126" spans="1:5" x14ac:dyDescent="0.25">
      <c r="A5126" t="str">
        <f t="shared" si="166"/>
        <v/>
      </c>
      <c r="B5126" s="4" t="str">
        <f t="shared" si="167"/>
        <v/>
      </c>
      <c r="C5126" s="5" t="e">
        <f t="shared" si="164"/>
        <v>#VALUE!</v>
      </c>
      <c r="D5126" s="5" t="e">
        <f t="shared" si="165"/>
        <v>#VALUE!</v>
      </c>
      <c r="E5126" s="4" t="s">
        <v>38</v>
      </c>
    </row>
    <row r="5127" spans="1:5" x14ac:dyDescent="0.25">
      <c r="A5127" t="str">
        <f t="shared" si="166"/>
        <v/>
      </c>
      <c r="B5127" s="4" t="str">
        <f t="shared" si="167"/>
        <v/>
      </c>
      <c r="C5127" s="5" t="e">
        <f t="shared" si="164"/>
        <v>#VALUE!</v>
      </c>
      <c r="D5127" s="5" t="e">
        <f t="shared" si="165"/>
        <v>#VALUE!</v>
      </c>
      <c r="E5127" s="4" t="s">
        <v>4</v>
      </c>
    </row>
    <row r="5128" spans="1:5" x14ac:dyDescent="0.25">
      <c r="A5128" t="str">
        <f t="shared" si="166"/>
        <v/>
      </c>
      <c r="B5128" s="4" t="str">
        <f t="shared" si="167"/>
        <v/>
      </c>
      <c r="C5128" s="5" t="e">
        <f t="shared" si="164"/>
        <v>#VALUE!</v>
      </c>
      <c r="D5128" s="5" t="e">
        <f t="shared" si="165"/>
        <v>#VALUE!</v>
      </c>
      <c r="E5128" s="4" t="s">
        <v>37</v>
      </c>
    </row>
    <row r="5129" spans="1:5" x14ac:dyDescent="0.25">
      <c r="A5129" t="str">
        <f t="shared" si="166"/>
        <v/>
      </c>
      <c r="B5129" s="4" t="str">
        <f t="shared" si="167"/>
        <v/>
      </c>
      <c r="C5129" s="5" t="e">
        <f t="shared" si="164"/>
        <v>#VALUE!</v>
      </c>
      <c r="D5129" s="5" t="e">
        <f t="shared" si="165"/>
        <v>#VALUE!</v>
      </c>
      <c r="E5129" s="4" t="s">
        <v>38</v>
      </c>
    </row>
    <row r="5130" spans="1:5" x14ac:dyDescent="0.25">
      <c r="A5130" t="str">
        <f t="shared" si="166"/>
        <v/>
      </c>
      <c r="B5130" s="4" t="str">
        <f t="shared" si="167"/>
        <v/>
      </c>
      <c r="C5130" s="5" t="e">
        <f t="shared" si="164"/>
        <v>#VALUE!</v>
      </c>
      <c r="D5130" s="5" t="e">
        <f t="shared" si="165"/>
        <v>#VALUE!</v>
      </c>
      <c r="E5130" s="4" t="s">
        <v>4</v>
      </c>
    </row>
    <row r="5131" spans="1:5" x14ac:dyDescent="0.25">
      <c r="A5131" t="str">
        <f t="shared" si="166"/>
        <v/>
      </c>
      <c r="B5131" s="4" t="str">
        <f t="shared" si="167"/>
        <v/>
      </c>
      <c r="C5131" s="5" t="e">
        <f t="shared" si="164"/>
        <v>#VALUE!</v>
      </c>
      <c r="D5131" s="5" t="e">
        <f t="shared" si="165"/>
        <v>#VALUE!</v>
      </c>
      <c r="E5131" s="4" t="s">
        <v>37</v>
      </c>
    </row>
    <row r="5132" spans="1:5" x14ac:dyDescent="0.25">
      <c r="A5132" t="str">
        <f t="shared" si="166"/>
        <v/>
      </c>
      <c r="B5132" s="4" t="str">
        <f t="shared" si="167"/>
        <v/>
      </c>
      <c r="C5132" s="5" t="e">
        <f t="shared" si="164"/>
        <v>#VALUE!</v>
      </c>
      <c r="D5132" s="5" t="e">
        <f t="shared" si="165"/>
        <v>#VALUE!</v>
      </c>
      <c r="E5132" s="4" t="s">
        <v>38</v>
      </c>
    </row>
    <row r="5133" spans="1:5" x14ac:dyDescent="0.25">
      <c r="A5133" t="str">
        <f t="shared" si="166"/>
        <v/>
      </c>
      <c r="B5133" s="4" t="str">
        <f t="shared" si="167"/>
        <v/>
      </c>
      <c r="C5133" s="5" t="e">
        <f t="shared" si="164"/>
        <v>#VALUE!</v>
      </c>
      <c r="D5133" s="5" t="e">
        <f t="shared" si="165"/>
        <v>#VALUE!</v>
      </c>
      <c r="E5133" s="4" t="s">
        <v>4</v>
      </c>
    </row>
    <row r="5134" spans="1:5" x14ac:dyDescent="0.25">
      <c r="A5134" t="str">
        <f t="shared" si="166"/>
        <v/>
      </c>
      <c r="B5134" s="4" t="str">
        <f t="shared" si="167"/>
        <v/>
      </c>
      <c r="C5134" s="5" t="e">
        <f t="shared" si="164"/>
        <v>#VALUE!</v>
      </c>
      <c r="D5134" s="5" t="e">
        <f t="shared" si="165"/>
        <v>#VALUE!</v>
      </c>
      <c r="E5134" s="4" t="s">
        <v>37</v>
      </c>
    </row>
    <row r="5135" spans="1:5" x14ac:dyDescent="0.25">
      <c r="A5135" t="str">
        <f t="shared" si="166"/>
        <v/>
      </c>
      <c r="B5135" s="4" t="str">
        <f t="shared" si="167"/>
        <v/>
      </c>
      <c r="C5135" s="5" t="e">
        <f t="shared" si="164"/>
        <v>#VALUE!</v>
      </c>
      <c r="D5135" s="5" t="e">
        <f t="shared" si="165"/>
        <v>#VALUE!</v>
      </c>
      <c r="E5135" s="4" t="s">
        <v>38</v>
      </c>
    </row>
    <row r="5136" spans="1:5" x14ac:dyDescent="0.25">
      <c r="A5136" t="str">
        <f t="shared" si="166"/>
        <v/>
      </c>
      <c r="B5136" s="4" t="str">
        <f t="shared" si="167"/>
        <v/>
      </c>
      <c r="C5136" s="5" t="e">
        <f t="shared" si="164"/>
        <v>#VALUE!</v>
      </c>
      <c r="D5136" s="5" t="e">
        <f t="shared" si="165"/>
        <v>#VALUE!</v>
      </c>
      <c r="E5136" s="4" t="s">
        <v>4</v>
      </c>
    </row>
    <row r="5137" spans="1:5" x14ac:dyDescent="0.25">
      <c r="A5137" t="str">
        <f t="shared" si="166"/>
        <v/>
      </c>
      <c r="B5137" s="4" t="str">
        <f t="shared" si="167"/>
        <v/>
      </c>
      <c r="C5137" s="5" t="e">
        <f t="shared" si="164"/>
        <v>#VALUE!</v>
      </c>
      <c r="D5137" s="5" t="e">
        <f t="shared" si="165"/>
        <v>#VALUE!</v>
      </c>
      <c r="E5137" s="4" t="s">
        <v>37</v>
      </c>
    </row>
    <row r="5138" spans="1:5" x14ac:dyDescent="0.25">
      <c r="A5138" t="str">
        <f t="shared" si="166"/>
        <v/>
      </c>
      <c r="B5138" s="4" t="str">
        <f t="shared" si="167"/>
        <v/>
      </c>
      <c r="C5138" s="5" t="e">
        <f t="shared" ref="C5138:C5155" si="168">YEAR(B5138)</f>
        <v>#VALUE!</v>
      </c>
      <c r="D5138" s="5" t="e">
        <f t="shared" ref="D5138:D5155" si="169">MONTH(B5138)</f>
        <v>#VALUE!</v>
      </c>
      <c r="E5138" s="4" t="s">
        <v>38</v>
      </c>
    </row>
    <row r="5139" spans="1:5" x14ac:dyDescent="0.25">
      <c r="A5139" t="str">
        <f t="shared" si="166"/>
        <v/>
      </c>
      <c r="B5139" s="4" t="str">
        <f t="shared" si="167"/>
        <v/>
      </c>
      <c r="C5139" s="5" t="e">
        <f t="shared" si="168"/>
        <v>#VALUE!</v>
      </c>
      <c r="D5139" s="5" t="e">
        <f t="shared" si="169"/>
        <v>#VALUE!</v>
      </c>
      <c r="E5139" s="4" t="s">
        <v>4</v>
      </c>
    </row>
    <row r="5140" spans="1:5" x14ac:dyDescent="0.25">
      <c r="A5140" t="str">
        <f t="shared" si="166"/>
        <v/>
      </c>
      <c r="B5140" s="4" t="str">
        <f t="shared" si="167"/>
        <v/>
      </c>
      <c r="C5140" s="5" t="e">
        <f t="shared" si="168"/>
        <v>#VALUE!</v>
      </c>
      <c r="D5140" s="5" t="e">
        <f t="shared" si="169"/>
        <v>#VALUE!</v>
      </c>
      <c r="E5140" s="4" t="s">
        <v>37</v>
      </c>
    </row>
    <row r="5141" spans="1:5" x14ac:dyDescent="0.25">
      <c r="A5141" t="str">
        <f t="shared" si="166"/>
        <v/>
      </c>
      <c r="B5141" s="4" t="str">
        <f t="shared" si="167"/>
        <v/>
      </c>
      <c r="C5141" s="5" t="e">
        <f t="shared" si="168"/>
        <v>#VALUE!</v>
      </c>
      <c r="D5141" s="5" t="e">
        <f t="shared" si="169"/>
        <v>#VALUE!</v>
      </c>
      <c r="E5141" s="4" t="s">
        <v>38</v>
      </c>
    </row>
    <row r="5142" spans="1:5" x14ac:dyDescent="0.25">
      <c r="A5142" t="str">
        <f t="shared" si="166"/>
        <v/>
      </c>
      <c r="B5142" s="4" t="str">
        <f t="shared" si="167"/>
        <v/>
      </c>
      <c r="C5142" s="5" t="e">
        <f t="shared" si="168"/>
        <v>#VALUE!</v>
      </c>
      <c r="D5142" s="5" t="e">
        <f t="shared" si="169"/>
        <v>#VALUE!</v>
      </c>
      <c r="E5142" s="4" t="s">
        <v>4</v>
      </c>
    </row>
    <row r="5143" spans="1:5" x14ac:dyDescent="0.25">
      <c r="A5143" t="str">
        <f t="shared" si="166"/>
        <v/>
      </c>
      <c r="B5143" s="4" t="str">
        <f t="shared" si="167"/>
        <v/>
      </c>
      <c r="C5143" s="5" t="e">
        <f t="shared" si="168"/>
        <v>#VALUE!</v>
      </c>
      <c r="D5143" s="5" t="e">
        <f t="shared" si="169"/>
        <v>#VALUE!</v>
      </c>
      <c r="E5143" s="4" t="s">
        <v>37</v>
      </c>
    </row>
    <row r="5144" spans="1:5" x14ac:dyDescent="0.25">
      <c r="A5144" t="str">
        <f t="shared" si="166"/>
        <v/>
      </c>
      <c r="B5144" s="4" t="str">
        <f t="shared" si="167"/>
        <v/>
      </c>
      <c r="C5144" s="5" t="e">
        <f t="shared" si="168"/>
        <v>#VALUE!</v>
      </c>
      <c r="D5144" s="5" t="e">
        <f t="shared" si="169"/>
        <v>#VALUE!</v>
      </c>
      <c r="E5144" s="4" t="s">
        <v>38</v>
      </c>
    </row>
    <row r="5145" spans="1:5" x14ac:dyDescent="0.25">
      <c r="A5145" t="str">
        <f t="shared" si="166"/>
        <v/>
      </c>
      <c r="B5145" s="4" t="str">
        <f t="shared" si="167"/>
        <v/>
      </c>
      <c r="C5145" s="5" t="e">
        <f t="shared" si="168"/>
        <v>#VALUE!</v>
      </c>
      <c r="D5145" s="5" t="e">
        <f t="shared" si="169"/>
        <v>#VALUE!</v>
      </c>
      <c r="E5145" s="4" t="s">
        <v>4</v>
      </c>
    </row>
    <row r="5146" spans="1:5" x14ac:dyDescent="0.25">
      <c r="A5146" t="str">
        <f t="shared" si="166"/>
        <v/>
      </c>
      <c r="B5146" s="4" t="str">
        <f t="shared" si="167"/>
        <v/>
      </c>
      <c r="C5146" s="5" t="e">
        <f t="shared" si="168"/>
        <v>#VALUE!</v>
      </c>
      <c r="D5146" s="5" t="e">
        <f t="shared" si="169"/>
        <v>#VALUE!</v>
      </c>
      <c r="E5146" s="4" t="s">
        <v>37</v>
      </c>
    </row>
    <row r="5147" spans="1:5" x14ac:dyDescent="0.25">
      <c r="A5147" t="str">
        <f t="shared" ref="A5147:A5177" si="170">IF(F5147="","",A5146)</f>
        <v/>
      </c>
      <c r="B5147" s="4" t="str">
        <f t="shared" ref="B5147:B5177" si="171">IF(F5147="","",B5146)</f>
        <v/>
      </c>
      <c r="C5147" s="5" t="e">
        <f t="shared" si="168"/>
        <v>#VALUE!</v>
      </c>
      <c r="D5147" s="5" t="e">
        <f t="shared" si="169"/>
        <v>#VALUE!</v>
      </c>
      <c r="E5147" s="4" t="s">
        <v>38</v>
      </c>
    </row>
    <row r="5148" spans="1:5" x14ac:dyDescent="0.25">
      <c r="A5148" t="str">
        <f t="shared" si="170"/>
        <v/>
      </c>
      <c r="B5148" s="4" t="str">
        <f t="shared" si="171"/>
        <v/>
      </c>
      <c r="C5148" s="5" t="e">
        <f t="shared" si="168"/>
        <v>#VALUE!</v>
      </c>
      <c r="D5148" s="5" t="e">
        <f t="shared" si="169"/>
        <v>#VALUE!</v>
      </c>
      <c r="E5148" s="4" t="s">
        <v>4</v>
      </c>
    </row>
    <row r="5149" spans="1:5" x14ac:dyDescent="0.25">
      <c r="A5149" t="str">
        <f t="shared" si="170"/>
        <v/>
      </c>
      <c r="B5149" s="4" t="str">
        <f t="shared" si="171"/>
        <v/>
      </c>
      <c r="C5149" s="5" t="e">
        <f t="shared" si="168"/>
        <v>#VALUE!</v>
      </c>
      <c r="D5149" s="5" t="e">
        <f t="shared" si="169"/>
        <v>#VALUE!</v>
      </c>
      <c r="E5149" s="4" t="s">
        <v>37</v>
      </c>
    </row>
    <row r="5150" spans="1:5" x14ac:dyDescent="0.25">
      <c r="A5150" t="str">
        <f t="shared" si="170"/>
        <v/>
      </c>
      <c r="B5150" s="4" t="str">
        <f t="shared" si="171"/>
        <v/>
      </c>
      <c r="C5150" s="5" t="e">
        <f t="shared" si="168"/>
        <v>#VALUE!</v>
      </c>
      <c r="D5150" s="5" t="e">
        <f t="shared" si="169"/>
        <v>#VALUE!</v>
      </c>
      <c r="E5150" s="4" t="s">
        <v>38</v>
      </c>
    </row>
    <row r="5151" spans="1:5" x14ac:dyDescent="0.25">
      <c r="A5151" t="str">
        <f t="shared" si="170"/>
        <v/>
      </c>
      <c r="B5151" s="4" t="str">
        <f t="shared" si="171"/>
        <v/>
      </c>
      <c r="C5151" s="5" t="e">
        <f t="shared" si="168"/>
        <v>#VALUE!</v>
      </c>
      <c r="D5151" s="5" t="e">
        <f t="shared" si="169"/>
        <v>#VALUE!</v>
      </c>
      <c r="E5151" s="4" t="s">
        <v>4</v>
      </c>
    </row>
    <row r="5152" spans="1:5" x14ac:dyDescent="0.25">
      <c r="A5152" t="str">
        <f t="shared" si="170"/>
        <v/>
      </c>
      <c r="B5152" s="4" t="str">
        <f t="shared" si="171"/>
        <v/>
      </c>
      <c r="C5152" s="5" t="e">
        <f t="shared" si="168"/>
        <v>#VALUE!</v>
      </c>
      <c r="D5152" s="5" t="e">
        <f t="shared" si="169"/>
        <v>#VALUE!</v>
      </c>
      <c r="E5152" s="4" t="s">
        <v>37</v>
      </c>
    </row>
    <row r="5153" spans="1:5" x14ac:dyDescent="0.25">
      <c r="A5153" t="str">
        <f t="shared" si="170"/>
        <v/>
      </c>
      <c r="B5153" s="4" t="str">
        <f t="shared" si="171"/>
        <v/>
      </c>
      <c r="C5153" s="5" t="e">
        <f t="shared" si="168"/>
        <v>#VALUE!</v>
      </c>
      <c r="D5153" s="5" t="e">
        <f t="shared" si="169"/>
        <v>#VALUE!</v>
      </c>
      <c r="E5153" s="4" t="s">
        <v>38</v>
      </c>
    </row>
    <row r="5154" spans="1:5" x14ac:dyDescent="0.25">
      <c r="A5154" t="str">
        <f t="shared" si="170"/>
        <v/>
      </c>
      <c r="B5154" s="4" t="str">
        <f t="shared" si="171"/>
        <v/>
      </c>
      <c r="C5154" s="5" t="e">
        <f t="shared" si="168"/>
        <v>#VALUE!</v>
      </c>
      <c r="D5154" s="5" t="e">
        <f t="shared" si="169"/>
        <v>#VALUE!</v>
      </c>
      <c r="E5154" s="4" t="s">
        <v>4</v>
      </c>
    </row>
    <row r="5155" spans="1:5" x14ac:dyDescent="0.25">
      <c r="A5155" t="str">
        <f t="shared" si="170"/>
        <v/>
      </c>
      <c r="B5155" s="4" t="str">
        <f t="shared" si="171"/>
        <v/>
      </c>
      <c r="C5155" s="5" t="e">
        <f t="shared" si="168"/>
        <v>#VALUE!</v>
      </c>
      <c r="D5155" s="5" t="e">
        <f t="shared" si="169"/>
        <v>#VALUE!</v>
      </c>
      <c r="E5155" s="4" t="s">
        <v>37</v>
      </c>
    </row>
    <row r="5156" spans="1:5" x14ac:dyDescent="0.25">
      <c r="A5156" t="str">
        <f t="shared" si="170"/>
        <v/>
      </c>
      <c r="B5156" s="4" t="str">
        <f t="shared" si="171"/>
        <v/>
      </c>
    </row>
    <row r="5157" spans="1:5" x14ac:dyDescent="0.25">
      <c r="A5157" t="str">
        <f t="shared" si="170"/>
        <v/>
      </c>
      <c r="B5157" s="4" t="str">
        <f t="shared" si="171"/>
        <v/>
      </c>
    </row>
    <row r="5158" spans="1:5" x14ac:dyDescent="0.25">
      <c r="A5158" t="str">
        <f t="shared" si="170"/>
        <v/>
      </c>
      <c r="B5158" s="4" t="str">
        <f t="shared" si="171"/>
        <v/>
      </c>
    </row>
    <row r="5159" spans="1:5" x14ac:dyDescent="0.25">
      <c r="A5159" t="str">
        <f t="shared" si="170"/>
        <v/>
      </c>
      <c r="B5159" s="4" t="str">
        <f t="shared" si="171"/>
        <v/>
      </c>
    </row>
    <row r="5160" spans="1:5" x14ac:dyDescent="0.25">
      <c r="A5160" t="str">
        <f t="shared" si="170"/>
        <v/>
      </c>
      <c r="B5160" s="4" t="str">
        <f t="shared" si="171"/>
        <v/>
      </c>
    </row>
    <row r="5161" spans="1:5" x14ac:dyDescent="0.25">
      <c r="A5161" t="str">
        <f t="shared" si="170"/>
        <v/>
      </c>
      <c r="B5161" s="4" t="str">
        <f t="shared" si="171"/>
        <v/>
      </c>
    </row>
    <row r="5162" spans="1:5" x14ac:dyDescent="0.25">
      <c r="A5162" t="str">
        <f t="shared" si="170"/>
        <v/>
      </c>
      <c r="B5162" s="4" t="str">
        <f t="shared" si="171"/>
        <v/>
      </c>
    </row>
    <row r="5163" spans="1:5" x14ac:dyDescent="0.25">
      <c r="A5163" t="str">
        <f t="shared" si="170"/>
        <v/>
      </c>
      <c r="B5163" s="4" t="str">
        <f t="shared" si="171"/>
        <v/>
      </c>
    </row>
    <row r="5164" spans="1:5" x14ac:dyDescent="0.25">
      <c r="A5164" t="str">
        <f t="shared" si="170"/>
        <v/>
      </c>
      <c r="B5164" s="4" t="str">
        <f t="shared" si="171"/>
        <v/>
      </c>
    </row>
    <row r="5165" spans="1:5" x14ac:dyDescent="0.25">
      <c r="A5165" t="str">
        <f t="shared" si="170"/>
        <v/>
      </c>
      <c r="B5165" s="4" t="str">
        <f t="shared" si="171"/>
        <v/>
      </c>
    </row>
    <row r="5166" spans="1:5" x14ac:dyDescent="0.25">
      <c r="A5166" t="str">
        <f t="shared" si="170"/>
        <v/>
      </c>
      <c r="B5166" s="4" t="str">
        <f t="shared" si="171"/>
        <v/>
      </c>
    </row>
    <row r="5167" spans="1:5" x14ac:dyDescent="0.25">
      <c r="A5167" t="str">
        <f t="shared" si="170"/>
        <v/>
      </c>
      <c r="B5167" s="4" t="str">
        <f t="shared" si="171"/>
        <v/>
      </c>
    </row>
    <row r="5168" spans="1:5" x14ac:dyDescent="0.25">
      <c r="A5168" t="str">
        <f t="shared" si="170"/>
        <v/>
      </c>
      <c r="B5168" s="4" t="str">
        <f t="shared" si="171"/>
        <v/>
      </c>
    </row>
    <row r="5169" spans="1:2" x14ac:dyDescent="0.25">
      <c r="A5169" t="str">
        <f t="shared" si="170"/>
        <v/>
      </c>
      <c r="B5169" s="4" t="str">
        <f t="shared" si="171"/>
        <v/>
      </c>
    </row>
    <row r="5170" spans="1:2" x14ac:dyDescent="0.25">
      <c r="A5170" t="str">
        <f t="shared" si="170"/>
        <v/>
      </c>
      <c r="B5170" s="4" t="str">
        <f t="shared" si="171"/>
        <v/>
      </c>
    </row>
    <row r="5171" spans="1:2" x14ac:dyDescent="0.25">
      <c r="A5171" t="str">
        <f t="shared" si="170"/>
        <v/>
      </c>
      <c r="B5171" s="4" t="str">
        <f t="shared" si="171"/>
        <v/>
      </c>
    </row>
    <row r="5172" spans="1:2" x14ac:dyDescent="0.25">
      <c r="A5172" t="str">
        <f t="shared" si="170"/>
        <v/>
      </c>
      <c r="B5172" s="4" t="str">
        <f t="shared" si="171"/>
        <v/>
      </c>
    </row>
    <row r="5173" spans="1:2" x14ac:dyDescent="0.25">
      <c r="A5173" t="str">
        <f t="shared" si="170"/>
        <v/>
      </c>
      <c r="B5173" s="4" t="str">
        <f t="shared" si="171"/>
        <v/>
      </c>
    </row>
    <row r="5174" spans="1:2" x14ac:dyDescent="0.25">
      <c r="A5174" t="str">
        <f t="shared" si="170"/>
        <v/>
      </c>
      <c r="B5174" s="4" t="str">
        <f t="shared" si="171"/>
        <v/>
      </c>
    </row>
    <row r="5175" spans="1:2" x14ac:dyDescent="0.25">
      <c r="A5175" t="str">
        <f t="shared" si="170"/>
        <v/>
      </c>
      <c r="B5175" s="4" t="str">
        <f t="shared" si="171"/>
        <v/>
      </c>
    </row>
    <row r="5176" spans="1:2" x14ac:dyDescent="0.25">
      <c r="A5176" t="str">
        <f t="shared" si="170"/>
        <v/>
      </c>
      <c r="B5176" s="4" t="str">
        <f t="shared" si="171"/>
        <v/>
      </c>
    </row>
    <row r="5177" spans="1:2" x14ac:dyDescent="0.25">
      <c r="A5177" t="str">
        <f t="shared" si="170"/>
        <v/>
      </c>
      <c r="B5177" s="4" t="str">
        <f t="shared" si="171"/>
        <v/>
      </c>
    </row>
  </sheetData>
  <autoFilter ref="A1:F4522"/>
  <sortState ref="A2:D4525">
    <sortCondition ref="B2:B452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opLeftCell="A2" workbookViewId="0">
      <selection activeCell="E34" sqref="E34"/>
    </sheetView>
  </sheetViews>
  <sheetFormatPr defaultRowHeight="15" x14ac:dyDescent="0.25"/>
  <cols>
    <col min="2" max="2" width="14.28515625" customWidth="1"/>
    <col min="3" max="3" width="16.28515625" customWidth="1"/>
    <col min="4" max="4" width="9" bestFit="1" customWidth="1"/>
    <col min="5" max="5" width="8" customWidth="1"/>
    <col min="6" max="6" width="11.28515625" bestFit="1" customWidth="1"/>
    <col min="7" max="8" width="7" customWidth="1"/>
    <col min="9" max="9" width="6" customWidth="1"/>
    <col min="10" max="10" width="9.85546875" customWidth="1"/>
    <col min="11" max="12" width="7" customWidth="1"/>
    <col min="13" max="13" width="5.28515625" customWidth="1"/>
    <col min="14" max="14" width="9.85546875" customWidth="1"/>
    <col min="15" max="16" width="7" customWidth="1"/>
    <col min="17" max="17" width="6" customWidth="1"/>
    <col min="18" max="18" width="9.85546875" customWidth="1"/>
    <col min="19" max="19" width="6.85546875" customWidth="1"/>
    <col min="20" max="20" width="7" customWidth="1"/>
    <col min="21" max="21" width="5.28515625" customWidth="1"/>
    <col min="22" max="22" width="9.85546875" customWidth="1"/>
    <col min="23" max="23" width="6.85546875" customWidth="1"/>
    <col min="24" max="24" width="7" customWidth="1"/>
    <col min="25" max="25" width="5.28515625" customWidth="1"/>
    <col min="26" max="26" width="9.85546875" customWidth="1"/>
    <col min="27" max="28" width="7" customWidth="1"/>
    <col min="29" max="29" width="6" customWidth="1"/>
    <col min="30" max="30" width="9.85546875" customWidth="1"/>
    <col min="31" max="32" width="7" customWidth="1"/>
    <col min="33" max="33" width="5.28515625" customWidth="1"/>
    <col min="34" max="34" width="9.85546875" customWidth="1"/>
    <col min="35" max="35" width="6.85546875" customWidth="1"/>
    <col min="36" max="36" width="7" customWidth="1"/>
    <col min="37" max="37" width="5.28515625" customWidth="1"/>
    <col min="38" max="38" width="9.85546875" customWidth="1"/>
    <col min="39" max="39" width="6.85546875" customWidth="1"/>
    <col min="40" max="40" width="6" customWidth="1"/>
    <col min="41" max="41" width="5.28515625" customWidth="1"/>
    <col min="42" max="42" width="9.85546875" customWidth="1"/>
    <col min="43" max="43" width="6.85546875" customWidth="1"/>
    <col min="44" max="45" width="6" customWidth="1"/>
    <col min="46" max="46" width="9.85546875" customWidth="1"/>
    <col min="47" max="48" width="7" customWidth="1"/>
    <col min="49" max="49" width="5.28515625" customWidth="1"/>
    <col min="50" max="50" width="9.85546875" customWidth="1"/>
    <col min="51" max="52" width="7" customWidth="1"/>
    <col min="53" max="53" width="5.28515625" customWidth="1"/>
    <col min="54" max="54" width="9.85546875" customWidth="1"/>
    <col min="55" max="56" width="7" customWidth="1"/>
    <col min="57" max="57" width="6" customWidth="1"/>
    <col min="58" max="58" width="9.85546875" customWidth="1"/>
    <col min="59" max="60" width="7" customWidth="1"/>
    <col min="61" max="61" width="6" customWidth="1"/>
    <col min="62" max="62" width="9.85546875" customWidth="1"/>
    <col min="63" max="64" width="7" customWidth="1"/>
    <col min="65" max="65" width="5.28515625" customWidth="1"/>
    <col min="66" max="66" width="9.85546875" customWidth="1"/>
    <col min="67" max="68" width="7" customWidth="1"/>
    <col min="69" max="69" width="6" customWidth="1"/>
    <col min="70" max="70" width="9.85546875" customWidth="1"/>
    <col min="71" max="72" width="7" customWidth="1"/>
    <col min="73" max="73" width="6" customWidth="1"/>
    <col min="74" max="74" width="9.85546875" customWidth="1"/>
    <col min="75" max="76" width="7" customWidth="1"/>
    <col min="77" max="77" width="6" customWidth="1"/>
    <col min="78" max="78" width="9.85546875" customWidth="1"/>
    <col min="79" max="80" width="7" customWidth="1"/>
    <col min="81" max="81" width="6" customWidth="1"/>
    <col min="82" max="82" width="9.85546875" customWidth="1"/>
    <col min="83" max="84" width="7" customWidth="1"/>
    <col min="85" max="85" width="5.28515625" customWidth="1"/>
    <col min="86" max="86" width="9.85546875" customWidth="1"/>
    <col min="87" max="88" width="7" customWidth="1"/>
    <col min="89" max="89" width="6" customWidth="1"/>
    <col min="90" max="90" width="9.85546875" customWidth="1"/>
    <col min="91" max="92" width="7" customWidth="1"/>
    <col min="93" max="93" width="6" customWidth="1"/>
    <col min="94" max="94" width="9.85546875" customWidth="1"/>
    <col min="95" max="95" width="7" customWidth="1"/>
    <col min="96" max="96" width="10" customWidth="1"/>
    <col min="97" max="97" width="6" customWidth="1"/>
    <col min="98" max="98" width="10" customWidth="1"/>
    <col min="99" max="100" width="7" customWidth="1"/>
    <col min="101" max="101" width="6" customWidth="1"/>
    <col min="102" max="102" width="9.85546875" customWidth="1"/>
    <col min="103" max="104" width="7" customWidth="1"/>
    <col min="105" max="105" width="6" customWidth="1"/>
    <col min="106" max="106" width="9.85546875" customWidth="1"/>
    <col min="107" max="108" width="7" customWidth="1"/>
    <col min="109" max="109" width="6" customWidth="1"/>
    <col min="110" max="110" width="9.85546875" customWidth="1"/>
    <col min="111" max="112" width="7" customWidth="1"/>
    <col min="113" max="113" width="6" customWidth="1"/>
    <col min="114" max="114" width="9.85546875" customWidth="1"/>
    <col min="115" max="116" width="7" customWidth="1"/>
    <col min="117" max="117" width="6" customWidth="1"/>
    <col min="118" max="118" width="9.85546875" customWidth="1"/>
    <col min="119" max="120" width="7" customWidth="1"/>
    <col min="121" max="121" width="6" customWidth="1"/>
    <col min="122" max="122" width="9.85546875" customWidth="1"/>
    <col min="123" max="124" width="7" customWidth="1"/>
    <col min="125" max="125" width="6" customWidth="1"/>
    <col min="126" max="126" width="9.85546875" customWidth="1"/>
    <col min="127" max="128" width="7" customWidth="1"/>
    <col min="129" max="129" width="6" customWidth="1"/>
    <col min="130" max="130" width="9.85546875" customWidth="1"/>
    <col min="131" max="132" width="7" customWidth="1"/>
    <col min="133" max="133" width="6" customWidth="1"/>
    <col min="134" max="134" width="9.85546875" customWidth="1"/>
    <col min="135" max="137" width="7" customWidth="1"/>
    <col min="138" max="138" width="9.85546875" customWidth="1"/>
    <col min="139" max="139" width="7" customWidth="1"/>
    <col min="140" max="140" width="6" customWidth="1"/>
    <col min="141" max="141" width="5.28515625" customWidth="1"/>
    <col min="142" max="142" width="9.85546875" customWidth="1"/>
    <col min="143" max="143" width="12" customWidth="1"/>
    <col min="144" max="144" width="6" customWidth="1"/>
    <col min="145" max="145" width="15.5703125" customWidth="1"/>
    <col min="146" max="146" width="21.7109375" customWidth="1"/>
    <col min="147" max="147" width="5" customWidth="1"/>
    <col min="148" max="148" width="6" customWidth="1"/>
    <col min="149" max="149" width="24.85546875" customWidth="1"/>
    <col min="150" max="150" width="22.5703125" customWidth="1"/>
    <col min="151" max="151" width="25.85546875" customWidth="1"/>
    <col min="152" max="152" width="17.140625" customWidth="1"/>
    <col min="153" max="156" width="6" customWidth="1"/>
    <col min="157" max="157" width="5" customWidth="1"/>
    <col min="158" max="159" width="6" customWidth="1"/>
    <col min="160" max="160" width="5" customWidth="1"/>
    <col min="161" max="163" width="6" customWidth="1"/>
    <col min="164" max="164" width="5" customWidth="1"/>
    <col min="165" max="165" width="20.28515625" customWidth="1"/>
    <col min="166" max="166" width="17.140625" customWidth="1"/>
    <col min="167" max="167" width="6" customWidth="1"/>
    <col min="168" max="168" width="5" customWidth="1"/>
    <col min="169" max="170" width="6" customWidth="1"/>
    <col min="171" max="171" width="5" customWidth="1"/>
    <col min="172" max="172" width="6" customWidth="1"/>
    <col min="173" max="173" width="5" customWidth="1"/>
    <col min="174" max="178" width="6" customWidth="1"/>
    <col min="179" max="180" width="5" customWidth="1"/>
    <col min="181" max="181" width="20.28515625" customWidth="1"/>
    <col min="182" max="182" width="16.7109375" customWidth="1"/>
    <col min="183" max="183" width="7" customWidth="1"/>
    <col min="184" max="189" width="6" customWidth="1"/>
    <col min="190" max="190" width="5" customWidth="1"/>
    <col min="191" max="191" width="6" customWidth="1"/>
    <col min="192" max="193" width="7" customWidth="1"/>
    <col min="194" max="200" width="6" customWidth="1"/>
    <col min="201" max="204" width="7" customWidth="1"/>
    <col min="205" max="205" width="6" customWidth="1"/>
    <col min="206" max="206" width="5" customWidth="1"/>
    <col min="207" max="210" width="6" customWidth="1"/>
    <col min="211" max="211" width="19.85546875" customWidth="1"/>
    <col min="212" max="212" width="11.85546875" customWidth="1"/>
    <col min="213" max="213" width="6" customWidth="1"/>
    <col min="214" max="214" width="5" customWidth="1"/>
    <col min="215" max="216" width="6" customWidth="1"/>
    <col min="217" max="217" width="15" customWidth="1"/>
    <col min="218" max="218" width="15.140625" customWidth="1"/>
    <col min="219" max="219" width="6" customWidth="1"/>
    <col min="220" max="221" width="5" customWidth="1"/>
    <col min="222" max="222" width="6" customWidth="1"/>
    <col min="223" max="223" width="18.28515625" customWidth="1"/>
    <col min="224" max="224" width="23" customWidth="1"/>
    <col min="225" max="226" width="5" customWidth="1"/>
    <col min="227" max="229" width="6" customWidth="1"/>
    <col min="230" max="230" width="7" customWidth="1"/>
    <col min="231" max="232" width="6" customWidth="1"/>
    <col min="233" max="234" width="5" customWidth="1"/>
    <col min="235" max="235" width="6" customWidth="1"/>
    <col min="236" max="237" width="5" customWidth="1"/>
    <col min="238" max="238" width="6" customWidth="1"/>
    <col min="239" max="239" width="5" customWidth="1"/>
    <col min="240" max="240" width="6" customWidth="1"/>
    <col min="241" max="241" width="5" customWidth="1"/>
    <col min="242" max="244" width="6" customWidth="1"/>
    <col min="245" max="245" width="26.28515625" customWidth="1"/>
    <col min="246" max="246" width="22.42578125" customWidth="1"/>
    <col min="247" max="247" width="6" customWidth="1"/>
    <col min="248" max="248" width="5" customWidth="1"/>
    <col min="249" max="251" width="6" customWidth="1"/>
    <col min="252" max="252" width="5" customWidth="1"/>
    <col min="253" max="264" width="6" customWidth="1"/>
    <col min="265" max="265" width="25.7109375" customWidth="1"/>
    <col min="266" max="266" width="12" customWidth="1"/>
    <col min="267" max="270" width="6" customWidth="1"/>
    <col min="271" max="271" width="5" customWidth="1"/>
    <col min="272" max="272" width="6" customWidth="1"/>
    <col min="273" max="273" width="5" customWidth="1"/>
    <col min="274" max="274" width="6" customWidth="1"/>
    <col min="275" max="276" width="7" customWidth="1"/>
    <col min="277" max="277" width="6" customWidth="1"/>
    <col min="278" max="278" width="7" customWidth="1"/>
    <col min="279" max="279" width="6" customWidth="1"/>
    <col min="280" max="280" width="7" customWidth="1"/>
    <col min="281" max="283" width="6" customWidth="1"/>
    <col min="284" max="284" width="7" customWidth="1"/>
    <col min="285" max="292" width="6" customWidth="1"/>
    <col min="293" max="293" width="5" customWidth="1"/>
    <col min="294" max="295" width="6" customWidth="1"/>
    <col min="296" max="296" width="5" customWidth="1"/>
    <col min="297" max="297" width="15.140625" customWidth="1"/>
    <col min="298" max="298" width="15.42578125" customWidth="1"/>
    <col min="299" max="299" width="5" customWidth="1"/>
    <col min="300" max="308" width="6" customWidth="1"/>
    <col min="309" max="309" width="7" customWidth="1"/>
    <col min="310" max="310" width="18.5703125" customWidth="1"/>
    <col min="311" max="311" width="12.5703125" customWidth="1"/>
    <col min="312" max="312" width="6" customWidth="1"/>
    <col min="313" max="313" width="5" customWidth="1"/>
    <col min="314" max="315" width="6" customWidth="1"/>
    <col min="316" max="316" width="7" customWidth="1"/>
    <col min="317" max="319" width="6" customWidth="1"/>
    <col min="320" max="321" width="5" customWidth="1"/>
    <col min="322" max="322" width="6" customWidth="1"/>
    <col min="323" max="323" width="5" customWidth="1"/>
    <col min="324" max="324" width="7" customWidth="1"/>
    <col min="325" max="327" width="6" customWidth="1"/>
    <col min="328" max="328" width="5" customWidth="1"/>
    <col min="329" max="332" width="6" customWidth="1"/>
    <col min="333" max="333" width="15.7109375" customWidth="1"/>
    <col min="334" max="334" width="12" bestFit="1" customWidth="1"/>
    <col min="335" max="335" width="15.140625" bestFit="1" customWidth="1"/>
    <col min="336" max="336" width="12.5703125" customWidth="1"/>
    <col min="337" max="340" width="5" customWidth="1"/>
    <col min="341" max="342" width="6" customWidth="1"/>
    <col min="343" max="343" width="5" customWidth="1"/>
    <col min="344" max="344" width="15.7109375" customWidth="1"/>
    <col min="345" max="345" width="19.7109375" customWidth="1"/>
    <col min="346" max="348" width="7" customWidth="1"/>
    <col min="349" max="349" width="6" customWidth="1"/>
    <col min="350" max="350" width="7" customWidth="1"/>
    <col min="351" max="353" width="6" customWidth="1"/>
    <col min="354" max="354" width="7" customWidth="1"/>
    <col min="355" max="355" width="6" customWidth="1"/>
    <col min="356" max="356" width="7" customWidth="1"/>
    <col min="357" max="357" width="6" customWidth="1"/>
    <col min="358" max="358" width="5" customWidth="1"/>
    <col min="359" max="359" width="22.85546875" customWidth="1"/>
    <col min="360" max="360" width="17.28515625" customWidth="1"/>
    <col min="361" max="363" width="6" customWidth="1"/>
    <col min="364" max="364" width="5" customWidth="1"/>
    <col min="365" max="368" width="6" customWidth="1"/>
    <col min="369" max="369" width="5" customWidth="1"/>
    <col min="370" max="371" width="6" customWidth="1"/>
    <col min="372" max="372" width="5" customWidth="1"/>
    <col min="373" max="379" width="6" customWidth="1"/>
    <col min="380" max="380" width="20.42578125" customWidth="1"/>
    <col min="381" max="381" width="12" customWidth="1"/>
    <col min="382" max="386" width="5" customWidth="1"/>
    <col min="387" max="387" width="9.42578125" bestFit="1" customWidth="1"/>
    <col min="388" max="388" width="7.140625" customWidth="1"/>
    <col min="389" max="412" width="5" customWidth="1"/>
    <col min="413" max="413" width="10.140625" bestFit="1" customWidth="1"/>
    <col min="414" max="414" width="17" bestFit="1" customWidth="1"/>
    <col min="415" max="415" width="12" bestFit="1" customWidth="1"/>
    <col min="416" max="416" width="10" bestFit="1" customWidth="1"/>
    <col min="417" max="417" width="6.42578125" customWidth="1"/>
    <col min="418" max="418" width="9.42578125" bestFit="1" customWidth="1"/>
    <col min="419" max="419" width="7.140625" customWidth="1"/>
    <col min="420" max="420" width="10.140625" bestFit="1" customWidth="1"/>
    <col min="421" max="421" width="15.140625" bestFit="1" customWidth="1"/>
    <col min="422" max="422" width="12.42578125" bestFit="1" customWidth="1"/>
    <col min="423" max="423" width="5" customWidth="1"/>
    <col min="424" max="426" width="6" customWidth="1"/>
    <col min="427" max="427" width="10" bestFit="1" customWidth="1"/>
    <col min="428" max="428" width="6.42578125" customWidth="1"/>
    <col min="429" max="432" width="5" customWidth="1"/>
    <col min="433" max="433" width="9.42578125" bestFit="1" customWidth="1"/>
    <col min="434" max="434" width="7.140625" customWidth="1"/>
    <col min="435" max="438" width="5" customWidth="1"/>
    <col min="439" max="439" width="10.140625" bestFit="1" customWidth="1"/>
    <col min="440" max="440" width="15.5703125" bestFit="1" customWidth="1"/>
    <col min="441" max="441" width="21.7109375" bestFit="1" customWidth="1"/>
    <col min="442" max="443" width="5" customWidth="1"/>
    <col min="444" max="444" width="10" bestFit="1" customWidth="1"/>
    <col min="445" max="445" width="6.42578125" customWidth="1"/>
    <col min="446" max="446" width="5" customWidth="1"/>
    <col min="447" max="447" width="6" customWidth="1"/>
    <col min="448" max="448" width="9.42578125" bestFit="1" customWidth="1"/>
    <col min="449" max="449" width="7.140625" customWidth="1"/>
    <col min="450" max="451" width="5" customWidth="1"/>
    <col min="452" max="452" width="10.140625" bestFit="1" customWidth="1"/>
    <col min="453" max="453" width="24.85546875" bestFit="1" customWidth="1"/>
    <col min="454" max="454" width="22.5703125" bestFit="1" customWidth="1"/>
    <col min="455" max="455" width="10" bestFit="1" customWidth="1"/>
    <col min="456" max="456" width="6.42578125" customWidth="1"/>
    <col min="457" max="457" width="9.42578125" bestFit="1" customWidth="1"/>
    <col min="458" max="458" width="7.140625" customWidth="1"/>
    <col min="459" max="459" width="10.140625" bestFit="1" customWidth="1"/>
    <col min="460" max="460" width="25.85546875" bestFit="1" customWidth="1"/>
    <col min="461" max="461" width="17.140625" bestFit="1" customWidth="1"/>
    <col min="462" max="473" width="5" customWidth="1"/>
    <col min="474" max="474" width="10" bestFit="1" customWidth="1"/>
    <col min="475" max="475" width="6.42578125" customWidth="1"/>
    <col min="476" max="479" width="6" customWidth="1"/>
    <col min="480" max="483" width="5" customWidth="1"/>
    <col min="484" max="484" width="6" customWidth="1"/>
    <col min="485" max="485" width="5" customWidth="1"/>
    <col min="486" max="486" width="6" customWidth="1"/>
    <col min="487" max="487" width="5" customWidth="1"/>
    <col min="488" max="488" width="9.42578125" bestFit="1" customWidth="1"/>
    <col min="489" max="489" width="7.140625" customWidth="1"/>
    <col min="490" max="501" width="5" customWidth="1"/>
    <col min="502" max="502" width="10.140625" bestFit="1" customWidth="1"/>
    <col min="503" max="503" width="20.28515625" bestFit="1" customWidth="1"/>
    <col min="504" max="504" width="17.140625" bestFit="1" customWidth="1"/>
    <col min="505" max="505" width="6" customWidth="1"/>
    <col min="506" max="506" width="5" customWidth="1"/>
    <col min="507" max="508" width="6" customWidth="1"/>
    <col min="509" max="509" width="5" customWidth="1"/>
    <col min="510" max="510" width="6" customWidth="1"/>
    <col min="511" max="511" width="5" customWidth="1"/>
    <col min="512" max="516" width="6" customWidth="1"/>
    <col min="517" max="518" width="5" customWidth="1"/>
    <col min="519" max="519" width="10" bestFit="1" customWidth="1"/>
    <col min="520" max="520" width="6.42578125" customWidth="1"/>
    <col min="521" max="521" width="6" customWidth="1"/>
    <col min="522" max="522" width="5" customWidth="1"/>
    <col min="523" max="524" width="6" customWidth="1"/>
    <col min="525" max="525" width="5" customWidth="1"/>
    <col min="526" max="526" width="6" customWidth="1"/>
    <col min="527" max="529" width="5" customWidth="1"/>
    <col min="530" max="530" width="6" customWidth="1"/>
    <col min="531" max="531" width="5" customWidth="1"/>
    <col min="532" max="532" width="6" customWidth="1"/>
    <col min="533" max="534" width="5" customWidth="1"/>
    <col min="535" max="535" width="9.42578125" bestFit="1" customWidth="1"/>
    <col min="536" max="536" width="7.140625" customWidth="1"/>
    <col min="537" max="550" width="5" customWidth="1"/>
    <col min="551" max="551" width="10.140625" bestFit="1" customWidth="1"/>
    <col min="552" max="552" width="20.28515625" bestFit="1" customWidth="1"/>
    <col min="553" max="553" width="16.7109375" bestFit="1" customWidth="1"/>
    <col min="554" max="561" width="5" customWidth="1"/>
    <col min="562" max="564" width="6" customWidth="1"/>
    <col min="565" max="565" width="5" customWidth="1"/>
    <col min="566" max="566" width="6" customWidth="1"/>
    <col min="567" max="567" width="5" customWidth="1"/>
    <col min="568" max="569" width="6" customWidth="1"/>
    <col min="570" max="570" width="5" customWidth="1"/>
    <col min="571" max="573" width="6" customWidth="1"/>
    <col min="574" max="575" width="7" customWidth="1"/>
    <col min="576" max="576" width="6" customWidth="1"/>
    <col min="577" max="578" width="5" customWidth="1"/>
    <col min="579" max="581" width="6" customWidth="1"/>
    <col min="582" max="582" width="10" bestFit="1" customWidth="1"/>
    <col min="583" max="584" width="7" customWidth="1"/>
    <col min="585" max="588" width="6" customWidth="1"/>
    <col min="589" max="592" width="5" customWidth="1"/>
    <col min="593" max="594" width="7" customWidth="1"/>
    <col min="595" max="601" width="6" customWidth="1"/>
    <col min="602" max="605" width="7" customWidth="1"/>
    <col min="606" max="606" width="6" customWidth="1"/>
    <col min="607" max="607" width="5" customWidth="1"/>
    <col min="608" max="608" width="6" customWidth="1"/>
    <col min="609" max="609" width="5" customWidth="1"/>
    <col min="610" max="611" width="6" customWidth="1"/>
    <col min="612" max="612" width="9.42578125" bestFit="1" customWidth="1"/>
    <col min="613" max="613" width="7.140625" customWidth="1"/>
    <col min="614" max="638" width="5" customWidth="1"/>
    <col min="639" max="639" width="6" customWidth="1"/>
    <col min="640" max="641" width="5" customWidth="1"/>
    <col min="642" max="642" width="10.140625" bestFit="1" customWidth="1"/>
    <col min="643" max="643" width="19.85546875" bestFit="1" customWidth="1"/>
    <col min="644" max="644" width="11.85546875" bestFit="1" customWidth="1"/>
    <col min="645" max="648" width="5" customWidth="1"/>
    <col min="649" max="649" width="10" bestFit="1" customWidth="1"/>
    <col min="650" max="650" width="6.42578125" customWidth="1"/>
    <col min="651" max="651" width="6" customWidth="1"/>
    <col min="652" max="653" width="5" customWidth="1"/>
    <col min="654" max="654" width="6" customWidth="1"/>
    <col min="655" max="655" width="9.42578125" bestFit="1" customWidth="1"/>
    <col min="656" max="656" width="7.140625" customWidth="1"/>
    <col min="657" max="660" width="5" customWidth="1"/>
    <col min="661" max="661" width="10.140625" bestFit="1" customWidth="1"/>
    <col min="662" max="662" width="15" bestFit="1" customWidth="1"/>
    <col min="663" max="663" width="15.140625" bestFit="1" customWidth="1"/>
    <col min="664" max="667" width="5" customWidth="1"/>
    <col min="668" max="668" width="10" bestFit="1" customWidth="1"/>
    <col min="669" max="669" width="6.42578125" customWidth="1"/>
    <col min="670" max="670" width="6" customWidth="1"/>
    <col min="671" max="673" width="5" customWidth="1"/>
    <col min="674" max="674" width="9.42578125" bestFit="1" customWidth="1"/>
    <col min="675" max="675" width="7.140625" customWidth="1"/>
    <col min="676" max="679" width="5" customWidth="1"/>
    <col min="680" max="680" width="10.140625" bestFit="1" customWidth="1"/>
    <col min="681" max="681" width="18.28515625" bestFit="1" customWidth="1"/>
    <col min="682" max="682" width="23" bestFit="1" customWidth="1"/>
    <col min="683" max="684" width="5" customWidth="1"/>
    <col min="685" max="685" width="6" customWidth="1"/>
    <col min="686" max="687" width="5" customWidth="1"/>
    <col min="688" max="688" width="6" customWidth="1"/>
    <col min="689" max="689" width="5" customWidth="1"/>
    <col min="690" max="690" width="6" customWidth="1"/>
    <col min="691" max="692" width="5" customWidth="1"/>
    <col min="693" max="693" width="6" customWidth="1"/>
    <col min="694" max="699" width="5" customWidth="1"/>
    <col min="700" max="702" width="6" customWidth="1"/>
    <col min="703" max="703" width="10" bestFit="1" customWidth="1"/>
    <col min="704" max="704" width="6.42578125" customWidth="1"/>
    <col min="705" max="706" width="5" customWidth="1"/>
    <col min="707" max="710" width="6" customWidth="1"/>
    <col min="711" max="711" width="5" customWidth="1"/>
    <col min="712" max="712" width="6" customWidth="1"/>
    <col min="713" max="714" width="5" customWidth="1"/>
    <col min="715" max="715" width="6" customWidth="1"/>
    <col min="716" max="717" width="5" customWidth="1"/>
    <col min="718" max="718" width="6" customWidth="1"/>
    <col min="719" max="719" width="5" customWidth="1"/>
    <col min="720" max="720" width="6" customWidth="1"/>
    <col min="721" max="721" width="5" customWidth="1"/>
    <col min="722" max="724" width="6" customWidth="1"/>
    <col min="725" max="725" width="9.42578125" bestFit="1" customWidth="1"/>
    <col min="726" max="726" width="7.140625" customWidth="1"/>
    <col min="727" max="744" width="5" customWidth="1"/>
    <col min="745" max="745" width="6" customWidth="1"/>
    <col min="746" max="746" width="5" customWidth="1"/>
    <col min="747" max="747" width="10.140625" bestFit="1" customWidth="1"/>
    <col min="748" max="748" width="26.28515625" bestFit="1" customWidth="1"/>
    <col min="749" max="749" width="22.42578125" bestFit="1" customWidth="1"/>
    <col min="750" max="758" width="5" customWidth="1"/>
    <col min="759" max="759" width="6" customWidth="1"/>
    <col min="760" max="762" width="5" customWidth="1"/>
    <col min="763" max="767" width="6" customWidth="1"/>
    <col min="768" max="768" width="10" bestFit="1" customWidth="1"/>
    <col min="769" max="769" width="6.42578125" customWidth="1"/>
    <col min="770" max="770" width="6" customWidth="1"/>
    <col min="771" max="771" width="5" customWidth="1"/>
    <col min="772" max="774" width="6" customWidth="1"/>
    <col min="775" max="775" width="5" customWidth="1"/>
    <col min="776" max="786" width="6" customWidth="1"/>
    <col min="787" max="787" width="5" customWidth="1"/>
    <col min="788" max="788" width="9.42578125" bestFit="1" customWidth="1"/>
    <col min="789" max="789" width="7.140625" customWidth="1"/>
    <col min="790" max="807" width="5" customWidth="1"/>
    <col min="808" max="808" width="10.140625" bestFit="1" customWidth="1"/>
    <col min="809" max="809" width="25.7109375" bestFit="1" customWidth="1"/>
    <col min="810" max="810" width="12" bestFit="1" customWidth="1"/>
    <col min="811" max="812" width="6" customWidth="1"/>
    <col min="813" max="815" width="5" customWidth="1"/>
    <col min="816" max="816" width="6" customWidth="1"/>
    <col min="817" max="818" width="5" customWidth="1"/>
    <col min="819" max="822" width="6" customWidth="1"/>
    <col min="823" max="823" width="5" customWidth="1"/>
    <col min="824" max="824" width="6" customWidth="1"/>
    <col min="825" max="826" width="5" customWidth="1"/>
    <col min="827" max="831" width="6" customWidth="1"/>
    <col min="832" max="832" width="5" customWidth="1"/>
    <col min="833" max="833" width="6" customWidth="1"/>
    <col min="834" max="835" width="5" customWidth="1"/>
    <col min="836" max="836" width="6" customWidth="1"/>
    <col min="837" max="837" width="5" customWidth="1"/>
    <col min="838" max="839" width="6" customWidth="1"/>
    <col min="840" max="840" width="5" customWidth="1"/>
    <col min="841" max="841" width="10" bestFit="1" customWidth="1"/>
    <col min="842" max="842" width="6.42578125" customWidth="1"/>
    <col min="843" max="846" width="6" customWidth="1"/>
    <col min="847" max="847" width="5" customWidth="1"/>
    <col min="848" max="848" width="6" customWidth="1"/>
    <col min="849" max="849" width="5" customWidth="1"/>
    <col min="850" max="850" width="6" customWidth="1"/>
    <col min="851" max="852" width="7" customWidth="1"/>
    <col min="853" max="853" width="5" customWidth="1"/>
    <col min="854" max="864" width="6" customWidth="1"/>
    <col min="865" max="866" width="5" customWidth="1"/>
    <col min="867" max="868" width="6" customWidth="1"/>
    <col min="869" max="869" width="5" customWidth="1"/>
    <col min="870" max="870" width="6" customWidth="1"/>
    <col min="871" max="872" width="5" customWidth="1"/>
    <col min="873" max="873" width="9.42578125" bestFit="1" customWidth="1"/>
    <col min="874" max="874" width="7.140625" customWidth="1"/>
    <col min="875" max="879" width="5" customWidth="1"/>
    <col min="880" max="880" width="6" customWidth="1"/>
    <col min="881" max="882" width="5" customWidth="1"/>
    <col min="883" max="884" width="6" customWidth="1"/>
    <col min="885" max="887" width="5" customWidth="1"/>
    <col min="888" max="888" width="6" customWidth="1"/>
    <col min="889" max="891" width="5" customWidth="1"/>
    <col min="892" max="895" width="6" customWidth="1"/>
    <col min="896" max="896" width="5" customWidth="1"/>
    <col min="897" max="898" width="6" customWidth="1"/>
    <col min="899" max="899" width="5" customWidth="1"/>
    <col min="900" max="900" width="6" customWidth="1"/>
    <col min="901" max="901" width="5" customWidth="1"/>
    <col min="902" max="902" width="6" customWidth="1"/>
    <col min="903" max="904" width="5" customWidth="1"/>
    <col min="905" max="905" width="10.140625" bestFit="1" customWidth="1"/>
    <col min="906" max="906" width="15.140625" bestFit="1" customWidth="1"/>
    <col min="907" max="907" width="15.42578125" bestFit="1" customWidth="1"/>
    <col min="908" max="909" width="5" customWidth="1"/>
    <col min="910" max="910" width="6" customWidth="1"/>
    <col min="911" max="911" width="5" customWidth="1"/>
    <col min="912" max="912" width="6" customWidth="1"/>
    <col min="913" max="914" width="5" customWidth="1"/>
    <col min="915" max="916" width="6" customWidth="1"/>
    <col min="917" max="917" width="5" customWidth="1"/>
    <col min="918" max="918" width="6" customWidth="1"/>
    <col min="919" max="919" width="10" bestFit="1" customWidth="1"/>
    <col min="920" max="920" width="6.42578125" customWidth="1"/>
    <col min="921" max="921" width="5" customWidth="1"/>
    <col min="922" max="927" width="6" customWidth="1"/>
    <col min="928" max="928" width="5" customWidth="1"/>
    <col min="929" max="930" width="6" customWidth="1"/>
    <col min="931" max="931" width="7" customWidth="1"/>
    <col min="932" max="932" width="9.42578125" bestFit="1" customWidth="1"/>
    <col min="933" max="933" width="7.140625" customWidth="1"/>
    <col min="934" max="944" width="5" customWidth="1"/>
    <col min="945" max="945" width="10.140625" bestFit="1" customWidth="1"/>
    <col min="946" max="946" width="18.5703125" bestFit="1" customWidth="1"/>
    <col min="947" max="947" width="12.5703125" bestFit="1" customWidth="1"/>
    <col min="948" max="948" width="6" customWidth="1"/>
    <col min="949" max="949" width="5" customWidth="1"/>
    <col min="950" max="952" width="6" customWidth="1"/>
    <col min="953" max="957" width="5" customWidth="1"/>
    <col min="958" max="958" width="6" customWidth="1"/>
    <col min="959" max="959" width="5" customWidth="1"/>
    <col min="960" max="963" width="6" customWidth="1"/>
    <col min="964" max="965" width="5" customWidth="1"/>
    <col min="966" max="966" width="6" customWidth="1"/>
    <col min="967" max="967" width="5" customWidth="1"/>
    <col min="968" max="968" width="6" customWidth="1"/>
    <col min="969" max="969" width="10" bestFit="1" customWidth="1"/>
    <col min="970" max="970" width="6.42578125" customWidth="1"/>
    <col min="971" max="971" width="6" customWidth="1"/>
    <col min="972" max="972" width="5" customWidth="1"/>
    <col min="973" max="976" width="6" customWidth="1"/>
    <col min="977" max="977" width="5" customWidth="1"/>
    <col min="978" max="978" width="6" customWidth="1"/>
    <col min="979" max="982" width="5" customWidth="1"/>
    <col min="983" max="983" width="7" customWidth="1"/>
    <col min="984" max="986" width="6" customWidth="1"/>
    <col min="987" max="987" width="5" customWidth="1"/>
    <col min="988" max="991" width="6" customWidth="1"/>
    <col min="992" max="992" width="9.42578125" bestFit="1" customWidth="1"/>
    <col min="993" max="993" width="7.140625" customWidth="1"/>
    <col min="994" max="1014" width="5" customWidth="1"/>
    <col min="1015" max="1015" width="10.140625" bestFit="1" customWidth="1"/>
    <col min="1016" max="1016" width="15.7109375" bestFit="1" customWidth="1"/>
    <col min="1017" max="1017" width="12" bestFit="1" customWidth="1"/>
    <col min="1018" max="1018" width="10" bestFit="1" customWidth="1"/>
    <col min="1019" max="1019" width="6.42578125" customWidth="1"/>
    <col min="1020" max="1020" width="9.42578125" bestFit="1" customWidth="1"/>
    <col min="1021" max="1021" width="7.140625" customWidth="1"/>
    <col min="1022" max="1022" width="10.140625" bestFit="1" customWidth="1"/>
    <col min="1023" max="1023" width="15.140625" bestFit="1" customWidth="1"/>
    <col min="1024" max="1024" width="12.5703125" bestFit="1" customWidth="1"/>
    <col min="1025" max="1028" width="5" customWidth="1"/>
    <col min="1029" max="1030" width="6" customWidth="1"/>
    <col min="1031" max="1031" width="5" customWidth="1"/>
    <col min="1032" max="1032" width="10" bestFit="1" customWidth="1"/>
    <col min="1033" max="1033" width="6.42578125" customWidth="1"/>
    <col min="1034" max="1038" width="5" customWidth="1"/>
    <col min="1039" max="1039" width="6" customWidth="1"/>
    <col min="1040" max="1040" width="5" customWidth="1"/>
    <col min="1041" max="1041" width="9.42578125" bestFit="1" customWidth="1"/>
    <col min="1042" max="1042" width="7.140625" customWidth="1"/>
    <col min="1043" max="1049" width="5" customWidth="1"/>
    <col min="1050" max="1050" width="10.140625" bestFit="1" customWidth="1"/>
    <col min="1051" max="1051" width="15.7109375" bestFit="1" customWidth="1"/>
    <col min="1052" max="1052" width="19.7109375" bestFit="1" customWidth="1"/>
    <col min="1053" max="1054" width="7" customWidth="1"/>
    <col min="1055" max="1059" width="6" customWidth="1"/>
    <col min="1060" max="1060" width="5" customWidth="1"/>
    <col min="1061" max="1061" width="6" customWidth="1"/>
    <col min="1062" max="1062" width="5" customWidth="1"/>
    <col min="1063" max="1063" width="6" customWidth="1"/>
    <col min="1064" max="1065" width="5" customWidth="1"/>
    <col min="1066" max="1066" width="10" bestFit="1" customWidth="1"/>
    <col min="1067" max="1067" width="6.42578125" customWidth="1"/>
    <col min="1068" max="1070" width="6" customWidth="1"/>
    <col min="1071" max="1071" width="5" customWidth="1"/>
    <col min="1072" max="1074" width="6" customWidth="1"/>
    <col min="1075" max="1075" width="5" customWidth="1"/>
    <col min="1076" max="1076" width="7" customWidth="1"/>
    <col min="1077" max="1079" width="6" customWidth="1"/>
    <col min="1080" max="1080" width="5" customWidth="1"/>
    <col min="1081" max="1081" width="9.42578125" bestFit="1" customWidth="1"/>
    <col min="1082" max="1082" width="7.140625" customWidth="1"/>
    <col min="1083" max="1095" width="5" customWidth="1"/>
    <col min="1096" max="1096" width="10.140625" bestFit="1" customWidth="1"/>
    <col min="1097" max="1097" width="22.85546875" bestFit="1" customWidth="1"/>
    <col min="1098" max="1098" width="17.28515625" bestFit="1" customWidth="1"/>
    <col min="1099" max="1099" width="6" customWidth="1"/>
    <col min="1100" max="1100" width="5" customWidth="1"/>
    <col min="1101" max="1101" width="6" customWidth="1"/>
    <col min="1102" max="1102" width="5" customWidth="1"/>
    <col min="1103" max="1106" width="6" customWidth="1"/>
    <col min="1107" max="1107" width="5" customWidth="1"/>
    <col min="1108" max="1108" width="6" customWidth="1"/>
    <col min="1109" max="1111" width="5" customWidth="1"/>
    <col min="1112" max="1117" width="6" customWidth="1"/>
    <col min="1118" max="1118" width="10" bestFit="1" customWidth="1"/>
    <col min="1119" max="1119" width="6.42578125" customWidth="1"/>
    <col min="1120" max="1121" width="5" customWidth="1"/>
    <col min="1122" max="1122" width="6" customWidth="1"/>
    <col min="1123" max="1123" width="5" customWidth="1"/>
    <col min="1124" max="1125" width="6" customWidth="1"/>
    <col min="1126" max="1126" width="5" customWidth="1"/>
    <col min="1127" max="1127" width="6" customWidth="1"/>
    <col min="1128" max="1128" width="5" customWidth="1"/>
    <col min="1129" max="1129" width="6" customWidth="1"/>
    <col min="1130" max="1131" width="5" customWidth="1"/>
    <col min="1132" max="1132" width="6" customWidth="1"/>
    <col min="1133" max="1136" width="5" customWidth="1"/>
    <col min="1137" max="1137" width="6" customWidth="1"/>
    <col min="1138" max="1138" width="5" customWidth="1"/>
    <col min="1139" max="1139" width="9.42578125" bestFit="1" customWidth="1"/>
    <col min="1140" max="1140" width="7.140625" customWidth="1"/>
    <col min="1141" max="1159" width="5" customWidth="1"/>
    <col min="1160" max="1160" width="10.140625" bestFit="1" customWidth="1"/>
    <col min="1161" max="1161" width="20.42578125" bestFit="1" customWidth="1"/>
    <col min="1162" max="1162" width="12" bestFit="1" customWidth="1"/>
  </cols>
  <sheetData>
    <row r="1" spans="2:6" x14ac:dyDescent="0.25">
      <c r="B1" s="16" t="s">
        <v>0</v>
      </c>
      <c r="C1" t="s">
        <v>43</v>
      </c>
    </row>
    <row r="3" spans="2:6" x14ac:dyDescent="0.25">
      <c r="B3" s="16" t="s">
        <v>45</v>
      </c>
      <c r="C3" s="16" t="s">
        <v>40</v>
      </c>
    </row>
    <row r="4" spans="2:6" x14ac:dyDescent="0.25">
      <c r="B4" s="16" t="s">
        <v>42</v>
      </c>
      <c r="C4" t="s">
        <v>38</v>
      </c>
      <c r="D4" s="3" t="s">
        <v>37</v>
      </c>
      <c r="E4" s="3" t="s">
        <v>4</v>
      </c>
      <c r="F4" s="3" t="s">
        <v>41</v>
      </c>
    </row>
    <row r="5" spans="2:6" x14ac:dyDescent="0.25">
      <c r="B5" s="17">
        <v>1983</v>
      </c>
      <c r="C5" s="5">
        <v>8965</v>
      </c>
      <c r="D5" s="5">
        <v>30462</v>
      </c>
      <c r="E5" s="5">
        <v>0</v>
      </c>
      <c r="F5" s="5">
        <v>39427</v>
      </c>
    </row>
    <row r="6" spans="2:6" x14ac:dyDescent="0.25">
      <c r="B6" s="17">
        <v>1984</v>
      </c>
      <c r="C6" s="5">
        <v>150534</v>
      </c>
      <c r="D6" s="5">
        <v>206979</v>
      </c>
      <c r="E6" s="5">
        <v>13056</v>
      </c>
      <c r="F6" s="5">
        <v>370569</v>
      </c>
    </row>
    <row r="7" spans="2:6" x14ac:dyDescent="0.25">
      <c r="B7" s="17">
        <v>1985</v>
      </c>
      <c r="C7" s="5">
        <v>142733</v>
      </c>
      <c r="D7" s="5">
        <v>217465</v>
      </c>
      <c r="E7" s="5">
        <v>1199</v>
      </c>
      <c r="F7" s="5">
        <v>361397</v>
      </c>
    </row>
    <row r="8" spans="2:6" x14ac:dyDescent="0.25">
      <c r="B8" s="17">
        <v>1986</v>
      </c>
      <c r="C8" s="5">
        <v>198179</v>
      </c>
      <c r="D8" s="5">
        <v>190068</v>
      </c>
      <c r="E8" s="5">
        <v>15682</v>
      </c>
      <c r="F8" s="5">
        <v>403929</v>
      </c>
    </row>
    <row r="9" spans="2:6" x14ac:dyDescent="0.25">
      <c r="B9" s="17">
        <v>1987</v>
      </c>
      <c r="C9" s="5">
        <v>74236</v>
      </c>
      <c r="D9" s="5">
        <v>201020</v>
      </c>
      <c r="E9" s="5">
        <v>225</v>
      </c>
      <c r="F9" s="5">
        <v>275481</v>
      </c>
    </row>
    <row r="10" spans="2:6" x14ac:dyDescent="0.25">
      <c r="B10" s="17">
        <v>1988</v>
      </c>
      <c r="C10" s="5">
        <v>95015</v>
      </c>
      <c r="D10" s="5">
        <v>233405</v>
      </c>
      <c r="E10" s="5">
        <v>2300</v>
      </c>
      <c r="F10" s="5">
        <v>330720</v>
      </c>
    </row>
    <row r="11" spans="2:6" x14ac:dyDescent="0.25">
      <c r="B11" s="17">
        <v>1989</v>
      </c>
      <c r="C11" s="5">
        <v>148382</v>
      </c>
      <c r="D11" s="5">
        <v>524621</v>
      </c>
      <c r="E11" s="5">
        <v>23548</v>
      </c>
      <c r="F11" s="5">
        <v>696551</v>
      </c>
    </row>
    <row r="12" spans="2:6" x14ac:dyDescent="0.25">
      <c r="B12" s="17">
        <v>1990</v>
      </c>
      <c r="C12" s="5">
        <v>131223</v>
      </c>
      <c r="D12" s="5">
        <v>335495</v>
      </c>
      <c r="E12" s="5">
        <v>5883</v>
      </c>
      <c r="F12" s="5">
        <v>472601</v>
      </c>
    </row>
    <row r="13" spans="2:6" x14ac:dyDescent="0.25">
      <c r="B13" s="17">
        <v>1991</v>
      </c>
      <c r="C13" s="5">
        <v>86870</v>
      </c>
      <c r="D13" s="5">
        <v>159630</v>
      </c>
      <c r="E13" s="5">
        <v>170</v>
      </c>
      <c r="F13" s="5">
        <v>246670</v>
      </c>
    </row>
    <row r="14" spans="2:6" x14ac:dyDescent="0.25">
      <c r="B14" s="17">
        <v>1992</v>
      </c>
      <c r="C14" s="5">
        <v>61009</v>
      </c>
      <c r="D14" s="5">
        <v>53028</v>
      </c>
      <c r="E14" s="5">
        <v>4742</v>
      </c>
      <c r="F14" s="5">
        <v>118779</v>
      </c>
    </row>
    <row r="15" spans="2:6" x14ac:dyDescent="0.25">
      <c r="B15" s="17">
        <v>1993</v>
      </c>
      <c r="C15" s="5">
        <v>89287</v>
      </c>
      <c r="D15" s="5">
        <v>97485</v>
      </c>
      <c r="E15" s="5">
        <v>13915</v>
      </c>
      <c r="F15" s="5">
        <v>200687</v>
      </c>
    </row>
    <row r="16" spans="2:6" x14ac:dyDescent="0.25">
      <c r="B16" s="17">
        <v>1994</v>
      </c>
      <c r="C16" s="5">
        <v>160585</v>
      </c>
      <c r="D16" s="5">
        <v>239140</v>
      </c>
      <c r="E16" s="5">
        <v>2700</v>
      </c>
      <c r="F16" s="5">
        <v>402425</v>
      </c>
    </row>
    <row r="17" spans="2:6" x14ac:dyDescent="0.25">
      <c r="B17" s="17">
        <v>1995</v>
      </c>
      <c r="C17" s="5">
        <v>117800</v>
      </c>
      <c r="D17" s="5">
        <v>221230</v>
      </c>
      <c r="E17" s="5">
        <v>2500</v>
      </c>
      <c r="F17" s="5">
        <v>341530</v>
      </c>
    </row>
    <row r="18" spans="2:6" x14ac:dyDescent="0.25">
      <c r="B18" s="17">
        <v>1996</v>
      </c>
      <c r="C18" s="5">
        <v>211730</v>
      </c>
      <c r="D18" s="5">
        <v>569680</v>
      </c>
      <c r="E18" s="5">
        <v>63700</v>
      </c>
      <c r="F18" s="5">
        <v>845110</v>
      </c>
    </row>
    <row r="19" spans="2:6" x14ac:dyDescent="0.25">
      <c r="B19" s="17">
        <v>1997</v>
      </c>
      <c r="C19" s="5">
        <v>245441</v>
      </c>
      <c r="D19" s="5">
        <v>843512</v>
      </c>
      <c r="E19" s="5">
        <v>66640</v>
      </c>
      <c r="F19" s="5">
        <v>1155593</v>
      </c>
    </row>
    <row r="20" spans="2:6" x14ac:dyDescent="0.25">
      <c r="B20" s="17">
        <v>1998</v>
      </c>
      <c r="C20" s="5">
        <v>252985</v>
      </c>
      <c r="D20" s="5">
        <v>538045</v>
      </c>
      <c r="E20" s="5">
        <v>9691</v>
      </c>
      <c r="F20" s="5">
        <v>800721</v>
      </c>
    </row>
    <row r="21" spans="2:6" x14ac:dyDescent="0.25">
      <c r="B21" s="17">
        <v>1999</v>
      </c>
      <c r="C21" s="5">
        <v>251293</v>
      </c>
      <c r="D21" s="5">
        <v>625766</v>
      </c>
      <c r="E21" s="5">
        <v>13467</v>
      </c>
      <c r="F21" s="5">
        <v>890526</v>
      </c>
    </row>
    <row r="22" spans="2:6" x14ac:dyDescent="0.25">
      <c r="B22" s="17">
        <v>2000</v>
      </c>
      <c r="C22" s="5">
        <v>210561</v>
      </c>
      <c r="D22" s="5">
        <v>373245</v>
      </c>
      <c r="E22" s="5">
        <v>32450</v>
      </c>
      <c r="F22" s="5">
        <v>616256</v>
      </c>
    </row>
    <row r="23" spans="2:6" x14ac:dyDescent="0.25">
      <c r="B23" s="17">
        <v>2001</v>
      </c>
      <c r="C23" s="5">
        <v>240910</v>
      </c>
      <c r="D23" s="5">
        <v>234508</v>
      </c>
      <c r="E23" s="5">
        <v>51400</v>
      </c>
      <c r="F23" s="5">
        <v>526818</v>
      </c>
    </row>
    <row r="24" spans="2:6" x14ac:dyDescent="0.25">
      <c r="B24" s="17">
        <v>2002</v>
      </c>
      <c r="C24" s="5">
        <v>226218</v>
      </c>
      <c r="D24" s="5">
        <v>451319</v>
      </c>
      <c r="E24" s="5">
        <v>35564</v>
      </c>
      <c r="F24" s="5">
        <v>713101</v>
      </c>
    </row>
    <row r="25" spans="2:6" x14ac:dyDescent="0.25">
      <c r="B25" s="17">
        <v>2003</v>
      </c>
      <c r="C25" s="5">
        <v>165162</v>
      </c>
      <c r="D25" s="5">
        <v>234881</v>
      </c>
      <c r="E25" s="5">
        <v>9715</v>
      </c>
      <c r="F25" s="5">
        <v>409758</v>
      </c>
    </row>
    <row r="26" spans="2:6" x14ac:dyDescent="0.25">
      <c r="B26" s="17">
        <v>2004</v>
      </c>
      <c r="C26" s="5">
        <v>152911</v>
      </c>
      <c r="D26" s="5">
        <v>147490</v>
      </c>
      <c r="E26" s="5">
        <v>31710</v>
      </c>
      <c r="F26" s="5">
        <v>332111</v>
      </c>
    </row>
    <row r="27" spans="2:6" x14ac:dyDescent="0.25">
      <c r="B27" s="17">
        <v>2005</v>
      </c>
      <c r="C27" s="5">
        <v>109445</v>
      </c>
      <c r="D27" s="5">
        <v>329350</v>
      </c>
      <c r="E27" s="5">
        <v>79000</v>
      </c>
      <c r="F27" s="5">
        <v>517795</v>
      </c>
    </row>
    <row r="28" spans="2:6" x14ac:dyDescent="0.25">
      <c r="B28" s="17">
        <v>2006</v>
      </c>
      <c r="C28" s="5">
        <v>214506</v>
      </c>
      <c r="D28" s="5">
        <v>551485</v>
      </c>
      <c r="E28" s="5">
        <v>97505</v>
      </c>
      <c r="F28" s="5">
        <v>863496</v>
      </c>
    </row>
    <row r="29" spans="2:6" x14ac:dyDescent="0.25">
      <c r="B29" s="17">
        <v>2007</v>
      </c>
      <c r="C29" s="5">
        <v>364805</v>
      </c>
      <c r="D29" s="5">
        <v>213990</v>
      </c>
      <c r="E29" s="5">
        <v>76800</v>
      </c>
      <c r="F29" s="5">
        <v>655595</v>
      </c>
    </row>
    <row r="30" spans="2:6" x14ac:dyDescent="0.25">
      <c r="B30" s="17">
        <v>2008</v>
      </c>
      <c r="C30" s="5">
        <v>244140</v>
      </c>
      <c r="D30" s="5">
        <v>304090</v>
      </c>
      <c r="E30" s="5">
        <v>51850</v>
      </c>
      <c r="F30" s="5">
        <v>600080</v>
      </c>
    </row>
    <row r="31" spans="2:6" x14ac:dyDescent="0.25">
      <c r="B31" s="17">
        <v>2009</v>
      </c>
      <c r="C31" s="5">
        <v>253457</v>
      </c>
      <c r="D31" s="5">
        <v>475042</v>
      </c>
      <c r="E31" s="5">
        <v>51400</v>
      </c>
      <c r="F31" s="5">
        <v>779899</v>
      </c>
    </row>
    <row r="32" spans="2:6" x14ac:dyDescent="0.25">
      <c r="B32" s="17">
        <v>2010</v>
      </c>
      <c r="C32" s="5">
        <v>432179</v>
      </c>
      <c r="D32" s="5">
        <v>570880</v>
      </c>
      <c r="E32" s="5">
        <v>78570</v>
      </c>
      <c r="F32" s="5">
        <v>1081629</v>
      </c>
    </row>
    <row r="33" spans="2:6" x14ac:dyDescent="0.25">
      <c r="B33" s="17">
        <v>2011</v>
      </c>
      <c r="C33" s="5">
        <v>295302</v>
      </c>
      <c r="D33" s="5">
        <v>234043</v>
      </c>
      <c r="E33" s="5">
        <v>62934</v>
      </c>
      <c r="F33" s="5">
        <v>592279</v>
      </c>
    </row>
    <row r="34" spans="2:6" x14ac:dyDescent="0.25">
      <c r="B34" s="17">
        <v>2012</v>
      </c>
      <c r="C34" s="5">
        <v>168250</v>
      </c>
      <c r="D34" s="5">
        <v>350492</v>
      </c>
      <c r="E34" s="5">
        <v>17724</v>
      </c>
      <c r="F34" s="5">
        <v>536466</v>
      </c>
    </row>
    <row r="35" spans="2:6" x14ac:dyDescent="0.25">
      <c r="B35" s="17">
        <v>2013</v>
      </c>
      <c r="C35" s="5">
        <v>386810</v>
      </c>
      <c r="D35" s="5">
        <v>239580</v>
      </c>
      <c r="E35" s="5">
        <v>27680</v>
      </c>
      <c r="F35" s="5">
        <v>654070</v>
      </c>
    </row>
    <row r="36" spans="2:6" x14ac:dyDescent="0.25">
      <c r="B36" s="17">
        <v>2014</v>
      </c>
      <c r="C36" s="5">
        <v>238347</v>
      </c>
      <c r="D36" s="5">
        <v>212828</v>
      </c>
      <c r="E36" s="5">
        <v>76166</v>
      </c>
      <c r="F36" s="5">
        <v>527341</v>
      </c>
    </row>
    <row r="37" spans="2:6" x14ac:dyDescent="0.25">
      <c r="B37" s="17">
        <v>2015</v>
      </c>
      <c r="C37" s="5">
        <v>302271</v>
      </c>
      <c r="D37" s="5">
        <v>174516</v>
      </c>
      <c r="E37" s="5">
        <v>77234</v>
      </c>
      <c r="F37" s="5">
        <v>554021</v>
      </c>
    </row>
    <row r="38" spans="2:6" x14ac:dyDescent="0.25">
      <c r="B38" s="17">
        <v>2016</v>
      </c>
      <c r="C38" s="5">
        <v>336805</v>
      </c>
      <c r="D38" s="5">
        <v>128244</v>
      </c>
      <c r="E38" s="5">
        <v>102599</v>
      </c>
      <c r="F38" s="5">
        <v>567648</v>
      </c>
    </row>
    <row r="39" spans="2:6" x14ac:dyDescent="0.25">
      <c r="B39" s="17">
        <v>2017</v>
      </c>
      <c r="C39" s="5">
        <v>136677</v>
      </c>
      <c r="D39" s="5">
        <v>77490</v>
      </c>
      <c r="E39" s="5">
        <v>7243</v>
      </c>
      <c r="F39" s="5">
        <v>221410</v>
      </c>
    </row>
    <row r="40" spans="2:6" x14ac:dyDescent="0.25">
      <c r="B40" s="17">
        <v>2018</v>
      </c>
      <c r="C40" s="5">
        <v>330930</v>
      </c>
      <c r="D40" s="5">
        <v>165628</v>
      </c>
      <c r="E40" s="5">
        <v>13547</v>
      </c>
      <c r="F40" s="5">
        <v>510105</v>
      </c>
    </row>
    <row r="41" spans="2:6" x14ac:dyDescent="0.25">
      <c r="B41" s="17" t="s">
        <v>41</v>
      </c>
      <c r="C41" s="18">
        <v>7235953</v>
      </c>
      <c r="D41" s="18">
        <v>10756132</v>
      </c>
      <c r="E41" s="18">
        <v>1220509</v>
      </c>
      <c r="F41" s="18">
        <v>19212594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topLeftCell="BJ1" workbookViewId="0">
      <selection activeCell="CC15" sqref="CC15"/>
    </sheetView>
  </sheetViews>
  <sheetFormatPr defaultRowHeight="15" x14ac:dyDescent="0.25"/>
  <cols>
    <col min="1" max="1" width="21.85546875" style="19" customWidth="1"/>
    <col min="2" max="35" width="6.5703125" style="3" customWidth="1"/>
    <col min="36" max="36" width="11" style="3" customWidth="1"/>
    <col min="37" max="37" width="12.5703125" bestFit="1" customWidth="1"/>
    <col min="38" max="38" width="13.28515625" bestFit="1" customWidth="1"/>
    <col min="39" max="39" width="12.5703125" bestFit="1" customWidth="1"/>
    <col min="40" max="40" width="13.28515625" bestFit="1" customWidth="1"/>
    <col min="41" max="41" width="12.5703125" bestFit="1" customWidth="1"/>
    <col min="42" max="42" width="13.28515625" bestFit="1" customWidth="1"/>
    <col min="43" max="43" width="12.5703125" bestFit="1" customWidth="1"/>
    <col min="44" max="44" width="13.28515625" bestFit="1" customWidth="1"/>
    <col min="45" max="45" width="12.5703125" bestFit="1" customWidth="1"/>
    <col min="46" max="46" width="21.140625" bestFit="1" customWidth="1"/>
    <col min="47" max="47" width="16.28515625" bestFit="1" customWidth="1"/>
    <col min="48" max="81" width="5" customWidth="1"/>
    <col min="82" max="82" width="11.28515625" bestFit="1" customWidth="1"/>
  </cols>
  <sheetData>
    <row r="1" spans="1:82" ht="26.25" customHeight="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82" ht="15.75" x14ac:dyDescent="0.25">
      <c r="B2" s="21">
        <f t="shared" ref="B2:AJ2" si="0">AU4</f>
        <v>1984</v>
      </c>
      <c r="C2" s="21">
        <f t="shared" si="0"/>
        <v>1985</v>
      </c>
      <c r="D2" s="21">
        <f t="shared" si="0"/>
        <v>1986</v>
      </c>
      <c r="E2" s="21">
        <f t="shared" si="0"/>
        <v>1987</v>
      </c>
      <c r="F2" s="21">
        <f t="shared" si="0"/>
        <v>1988</v>
      </c>
      <c r="G2" s="21">
        <f t="shared" si="0"/>
        <v>1989</v>
      </c>
      <c r="H2" s="21">
        <f t="shared" si="0"/>
        <v>1990</v>
      </c>
      <c r="I2" s="21">
        <f t="shared" si="0"/>
        <v>1991</v>
      </c>
      <c r="J2" s="21">
        <f t="shared" si="0"/>
        <v>1992</v>
      </c>
      <c r="K2" s="21">
        <f t="shared" si="0"/>
        <v>1993</v>
      </c>
      <c r="L2" s="21">
        <f t="shared" si="0"/>
        <v>1994</v>
      </c>
      <c r="M2" s="21">
        <f t="shared" si="0"/>
        <v>1995</v>
      </c>
      <c r="N2" s="21">
        <f t="shared" si="0"/>
        <v>1996</v>
      </c>
      <c r="O2" s="21">
        <f t="shared" si="0"/>
        <v>1997</v>
      </c>
      <c r="P2" s="21">
        <f t="shared" si="0"/>
        <v>1998</v>
      </c>
      <c r="Q2" s="21">
        <f t="shared" si="0"/>
        <v>1999</v>
      </c>
      <c r="R2" s="21">
        <f t="shared" si="0"/>
        <v>2000</v>
      </c>
      <c r="S2" s="21">
        <f t="shared" si="0"/>
        <v>2001</v>
      </c>
      <c r="T2" s="21">
        <f t="shared" si="0"/>
        <v>2002</v>
      </c>
      <c r="U2" s="21">
        <f t="shared" si="0"/>
        <v>2003</v>
      </c>
      <c r="V2" s="21">
        <f t="shared" si="0"/>
        <v>2004</v>
      </c>
      <c r="W2" s="21">
        <f t="shared" si="0"/>
        <v>2005</v>
      </c>
      <c r="X2" s="21">
        <f t="shared" si="0"/>
        <v>2006</v>
      </c>
      <c r="Y2" s="21">
        <f t="shared" si="0"/>
        <v>2007</v>
      </c>
      <c r="Z2" s="21">
        <f t="shared" si="0"/>
        <v>2008</v>
      </c>
      <c r="AA2" s="21">
        <f t="shared" si="0"/>
        <v>2009</v>
      </c>
      <c r="AB2" s="21">
        <f t="shared" si="0"/>
        <v>2010</v>
      </c>
      <c r="AC2" s="21">
        <f t="shared" si="0"/>
        <v>2011</v>
      </c>
      <c r="AD2" s="21">
        <f t="shared" si="0"/>
        <v>2012</v>
      </c>
      <c r="AE2" s="21">
        <f t="shared" si="0"/>
        <v>2013</v>
      </c>
      <c r="AF2" s="21">
        <f t="shared" si="0"/>
        <v>2014</v>
      </c>
      <c r="AG2" s="21">
        <f t="shared" si="0"/>
        <v>2015</v>
      </c>
      <c r="AH2" s="21">
        <f t="shared" si="0"/>
        <v>2016</v>
      </c>
      <c r="AI2" s="21">
        <f t="shared" si="0"/>
        <v>2017</v>
      </c>
      <c r="AJ2" s="20">
        <f t="shared" si="0"/>
        <v>2018</v>
      </c>
    </row>
    <row r="3" spans="1:82" x14ac:dyDescent="0.25">
      <c r="A3" s="22" t="str">
        <f t="shared" ref="A3:A26" si="1">AT5</f>
        <v>Center Lake</v>
      </c>
      <c r="B3" s="23" t="str">
        <f>IF(AU5/3=0,"None",AU5/3)</f>
        <v>None</v>
      </c>
      <c r="C3" s="23" t="str">
        <f t="shared" ref="C3:AJ10" si="2">IF(AV5/3=0,"None",AV5/3)</f>
        <v>None</v>
      </c>
      <c r="D3" s="23" t="str">
        <f t="shared" si="2"/>
        <v>None</v>
      </c>
      <c r="E3" s="23" t="str">
        <f t="shared" si="2"/>
        <v>None</v>
      </c>
      <c r="F3" s="23" t="str">
        <f t="shared" si="2"/>
        <v>None</v>
      </c>
      <c r="G3" s="23" t="str">
        <f t="shared" si="2"/>
        <v>None</v>
      </c>
      <c r="H3" s="23" t="str">
        <f t="shared" si="2"/>
        <v>None</v>
      </c>
      <c r="I3" s="23">
        <f t="shared" si="2"/>
        <v>1</v>
      </c>
      <c r="J3" s="23" t="str">
        <f t="shared" si="2"/>
        <v>None</v>
      </c>
      <c r="K3" s="23" t="str">
        <f t="shared" si="2"/>
        <v>None</v>
      </c>
      <c r="L3" s="23" t="str">
        <f t="shared" si="2"/>
        <v>None</v>
      </c>
      <c r="M3" s="23" t="str">
        <f t="shared" si="2"/>
        <v>None</v>
      </c>
      <c r="N3" s="23">
        <f t="shared" si="2"/>
        <v>3</v>
      </c>
      <c r="O3" s="23">
        <f t="shared" si="2"/>
        <v>4</v>
      </c>
      <c r="P3" s="23">
        <f t="shared" si="2"/>
        <v>5</v>
      </c>
      <c r="Q3" s="23">
        <f t="shared" si="2"/>
        <v>2</v>
      </c>
      <c r="R3" s="23" t="str">
        <f t="shared" si="2"/>
        <v>None</v>
      </c>
      <c r="S3" s="23">
        <f t="shared" si="2"/>
        <v>1</v>
      </c>
      <c r="T3" s="23" t="str">
        <f t="shared" si="2"/>
        <v>None</v>
      </c>
      <c r="U3" s="23" t="str">
        <f t="shared" si="2"/>
        <v>None</v>
      </c>
      <c r="V3" s="23" t="str">
        <f t="shared" si="2"/>
        <v>None</v>
      </c>
      <c r="W3" s="23" t="str">
        <f t="shared" si="2"/>
        <v>None</v>
      </c>
      <c r="X3" s="23" t="str">
        <f t="shared" si="2"/>
        <v>None</v>
      </c>
      <c r="Y3" s="23" t="str">
        <f t="shared" si="2"/>
        <v>None</v>
      </c>
      <c r="Z3" s="23" t="str">
        <f t="shared" si="2"/>
        <v>None</v>
      </c>
      <c r="AA3" s="23" t="str">
        <f t="shared" si="2"/>
        <v>None</v>
      </c>
      <c r="AB3" s="23">
        <f t="shared" si="2"/>
        <v>2</v>
      </c>
      <c r="AC3" s="23">
        <f t="shared" si="2"/>
        <v>2</v>
      </c>
      <c r="AD3" s="23">
        <f t="shared" si="2"/>
        <v>2</v>
      </c>
      <c r="AE3" s="23">
        <f t="shared" si="2"/>
        <v>2</v>
      </c>
      <c r="AF3" s="23">
        <f t="shared" si="2"/>
        <v>2</v>
      </c>
      <c r="AG3" s="23">
        <f t="shared" si="2"/>
        <v>2</v>
      </c>
      <c r="AH3" s="23">
        <f t="shared" si="2"/>
        <v>4</v>
      </c>
      <c r="AI3" s="23">
        <f t="shared" si="2"/>
        <v>3</v>
      </c>
      <c r="AJ3" s="23">
        <f t="shared" si="2"/>
        <v>4</v>
      </c>
      <c r="AT3" s="16" t="s">
        <v>44</v>
      </c>
      <c r="AU3" s="16" t="s">
        <v>40</v>
      </c>
    </row>
    <row r="4" spans="1:82" x14ac:dyDescent="0.25">
      <c r="A4" s="22" t="str">
        <f t="shared" si="1"/>
        <v>Diamond Lake</v>
      </c>
      <c r="B4" s="23" t="str">
        <f t="shared" ref="B4:B26" si="3">IF(AU6/3=0,"None",AU6/3)</f>
        <v>None</v>
      </c>
      <c r="C4" s="23" t="str">
        <f t="shared" si="2"/>
        <v>None</v>
      </c>
      <c r="D4" s="23" t="str">
        <f t="shared" si="2"/>
        <v>None</v>
      </c>
      <c r="E4" s="23" t="str">
        <f t="shared" si="2"/>
        <v>None</v>
      </c>
      <c r="F4" s="23" t="str">
        <f t="shared" si="2"/>
        <v>None</v>
      </c>
      <c r="G4" s="23" t="str">
        <f t="shared" si="2"/>
        <v>None</v>
      </c>
      <c r="H4" s="23" t="str">
        <f t="shared" si="2"/>
        <v>None</v>
      </c>
      <c r="I4" s="23" t="str">
        <f t="shared" si="2"/>
        <v>None</v>
      </c>
      <c r="J4" s="23" t="str">
        <f t="shared" si="2"/>
        <v>None</v>
      </c>
      <c r="K4" s="23" t="str">
        <f t="shared" si="2"/>
        <v>None</v>
      </c>
      <c r="L4" s="23" t="str">
        <f t="shared" si="2"/>
        <v>None</v>
      </c>
      <c r="M4" s="23" t="str">
        <f t="shared" si="2"/>
        <v>None</v>
      </c>
      <c r="N4" s="23" t="str">
        <f t="shared" si="2"/>
        <v>None</v>
      </c>
      <c r="O4" s="23" t="str">
        <f t="shared" si="2"/>
        <v>None</v>
      </c>
      <c r="P4" s="23" t="str">
        <f t="shared" si="2"/>
        <v>None</v>
      </c>
      <c r="Q4" s="23" t="str">
        <f t="shared" si="2"/>
        <v>None</v>
      </c>
      <c r="R4" s="23" t="str">
        <f t="shared" si="2"/>
        <v>None</v>
      </c>
      <c r="S4" s="23">
        <f t="shared" si="2"/>
        <v>1</v>
      </c>
      <c r="T4" s="23" t="str">
        <f t="shared" si="2"/>
        <v>None</v>
      </c>
      <c r="U4" s="23" t="str">
        <f t="shared" si="2"/>
        <v>None</v>
      </c>
      <c r="V4" s="23" t="str">
        <f t="shared" si="2"/>
        <v>None</v>
      </c>
      <c r="W4" s="23" t="str">
        <f t="shared" si="2"/>
        <v>None</v>
      </c>
      <c r="X4" s="23" t="str">
        <f t="shared" si="2"/>
        <v>None</v>
      </c>
      <c r="Y4" s="23" t="str">
        <f t="shared" si="2"/>
        <v>None</v>
      </c>
      <c r="Z4" s="23" t="str">
        <f t="shared" si="2"/>
        <v>None</v>
      </c>
      <c r="AA4" s="23" t="str">
        <f t="shared" si="2"/>
        <v>None</v>
      </c>
      <c r="AB4" s="23" t="str">
        <f t="shared" si="2"/>
        <v>None</v>
      </c>
      <c r="AC4" s="23" t="str">
        <f t="shared" si="2"/>
        <v>None</v>
      </c>
      <c r="AD4" s="23" t="str">
        <f t="shared" si="2"/>
        <v>None</v>
      </c>
      <c r="AE4" s="23" t="str">
        <f t="shared" si="2"/>
        <v>None</v>
      </c>
      <c r="AF4" s="23" t="str">
        <f t="shared" si="2"/>
        <v>None</v>
      </c>
      <c r="AG4" s="23" t="str">
        <f t="shared" si="2"/>
        <v>None</v>
      </c>
      <c r="AH4" s="23" t="str">
        <f t="shared" si="2"/>
        <v>None</v>
      </c>
      <c r="AI4" s="23" t="str">
        <f t="shared" si="2"/>
        <v>None</v>
      </c>
      <c r="AJ4" s="23" t="str">
        <f t="shared" si="2"/>
        <v>None</v>
      </c>
      <c r="AT4" s="16" t="s">
        <v>42</v>
      </c>
      <c r="AU4">
        <v>1984</v>
      </c>
      <c r="AV4">
        <v>1985</v>
      </c>
      <c r="AW4">
        <v>1986</v>
      </c>
      <c r="AX4">
        <v>1987</v>
      </c>
      <c r="AY4">
        <v>1988</v>
      </c>
      <c r="AZ4">
        <v>1989</v>
      </c>
      <c r="BA4">
        <v>1990</v>
      </c>
      <c r="BB4">
        <v>1991</v>
      </c>
      <c r="BC4">
        <v>1992</v>
      </c>
      <c r="BD4">
        <v>1993</v>
      </c>
      <c r="BE4">
        <v>1994</v>
      </c>
      <c r="BF4">
        <v>1995</v>
      </c>
      <c r="BG4">
        <v>1996</v>
      </c>
      <c r="BH4">
        <v>1997</v>
      </c>
      <c r="BI4">
        <v>1998</v>
      </c>
      <c r="BJ4">
        <v>1999</v>
      </c>
      <c r="BK4">
        <v>2000</v>
      </c>
      <c r="BL4">
        <v>2001</v>
      </c>
      <c r="BM4">
        <v>2002</v>
      </c>
      <c r="BN4">
        <v>2003</v>
      </c>
      <c r="BO4">
        <v>2004</v>
      </c>
      <c r="BP4">
        <v>2005</v>
      </c>
      <c r="BQ4">
        <v>2006</v>
      </c>
      <c r="BR4">
        <v>2007</v>
      </c>
      <c r="BS4">
        <v>2008</v>
      </c>
      <c r="BT4">
        <v>2009</v>
      </c>
      <c r="BU4">
        <v>2010</v>
      </c>
      <c r="BV4">
        <v>2011</v>
      </c>
      <c r="BW4">
        <v>2012</v>
      </c>
      <c r="BX4">
        <v>2013</v>
      </c>
      <c r="BY4">
        <v>2014</v>
      </c>
      <c r="BZ4">
        <v>2015</v>
      </c>
      <c r="CA4">
        <v>2016</v>
      </c>
      <c r="CB4">
        <v>2017</v>
      </c>
      <c r="CC4">
        <v>2018</v>
      </c>
      <c r="CD4" t="s">
        <v>41</v>
      </c>
    </row>
    <row r="5" spans="1:82" x14ac:dyDescent="0.25">
      <c r="A5" s="22" t="str">
        <f t="shared" si="1"/>
        <v>East Okoboji Lake</v>
      </c>
      <c r="B5" s="23">
        <f t="shared" si="3"/>
        <v>1</v>
      </c>
      <c r="C5" s="23" t="str">
        <f t="shared" si="2"/>
        <v>None</v>
      </c>
      <c r="D5" s="23" t="str">
        <f t="shared" si="2"/>
        <v>None</v>
      </c>
      <c r="E5" s="23" t="str">
        <f t="shared" si="2"/>
        <v>None</v>
      </c>
      <c r="F5" s="23" t="str">
        <f t="shared" si="2"/>
        <v>None</v>
      </c>
      <c r="G5" s="23">
        <f t="shared" si="2"/>
        <v>12</v>
      </c>
      <c r="H5" s="23">
        <f t="shared" si="2"/>
        <v>9</v>
      </c>
      <c r="I5" s="23" t="str">
        <f t="shared" si="2"/>
        <v>None</v>
      </c>
      <c r="J5" s="23">
        <f t="shared" si="2"/>
        <v>1</v>
      </c>
      <c r="K5" s="23">
        <f t="shared" si="2"/>
        <v>1</v>
      </c>
      <c r="L5" s="23">
        <f t="shared" si="2"/>
        <v>6</v>
      </c>
      <c r="M5" s="23">
        <f t="shared" si="2"/>
        <v>2</v>
      </c>
      <c r="N5" s="23">
        <f t="shared" si="2"/>
        <v>5</v>
      </c>
      <c r="O5" s="23">
        <f t="shared" si="2"/>
        <v>10</v>
      </c>
      <c r="P5" s="23">
        <f t="shared" si="2"/>
        <v>4</v>
      </c>
      <c r="Q5" s="23">
        <f t="shared" si="2"/>
        <v>8</v>
      </c>
      <c r="R5" s="23">
        <f t="shared" si="2"/>
        <v>9</v>
      </c>
      <c r="S5" s="23">
        <f t="shared" si="2"/>
        <v>18</v>
      </c>
      <c r="T5" s="23">
        <f t="shared" si="2"/>
        <v>9</v>
      </c>
      <c r="U5" s="23">
        <f t="shared" si="2"/>
        <v>4</v>
      </c>
      <c r="V5" s="23">
        <f t="shared" si="2"/>
        <v>5</v>
      </c>
      <c r="W5" s="23">
        <f t="shared" si="2"/>
        <v>4</v>
      </c>
      <c r="X5" s="23">
        <f t="shared" si="2"/>
        <v>10</v>
      </c>
      <c r="Y5" s="23">
        <f t="shared" si="2"/>
        <v>8</v>
      </c>
      <c r="Z5" s="23">
        <f t="shared" si="2"/>
        <v>9</v>
      </c>
      <c r="AA5" s="23">
        <f t="shared" si="2"/>
        <v>5</v>
      </c>
      <c r="AB5" s="23">
        <f t="shared" si="2"/>
        <v>4</v>
      </c>
      <c r="AC5" s="23">
        <f t="shared" si="2"/>
        <v>3</v>
      </c>
      <c r="AD5" s="23">
        <f t="shared" si="2"/>
        <v>4</v>
      </c>
      <c r="AE5" s="23">
        <f t="shared" si="2"/>
        <v>2</v>
      </c>
      <c r="AF5" s="23">
        <f t="shared" si="2"/>
        <v>6</v>
      </c>
      <c r="AG5" s="23">
        <f t="shared" si="2"/>
        <v>3</v>
      </c>
      <c r="AH5" s="23">
        <f t="shared" si="2"/>
        <v>1</v>
      </c>
      <c r="AI5" s="23" t="str">
        <f t="shared" si="2"/>
        <v>None</v>
      </c>
      <c r="AJ5" s="23">
        <f t="shared" si="2"/>
        <v>1</v>
      </c>
      <c r="AT5" s="17" t="s">
        <v>12</v>
      </c>
      <c r="AU5" s="18"/>
      <c r="AV5" s="18"/>
      <c r="AW5" s="18"/>
      <c r="AX5" s="18"/>
      <c r="AY5" s="18"/>
      <c r="AZ5" s="18"/>
      <c r="BA5" s="18"/>
      <c r="BB5" s="18">
        <v>3</v>
      </c>
      <c r="BC5" s="18"/>
      <c r="BD5" s="18"/>
      <c r="BE5" s="18"/>
      <c r="BF5" s="18"/>
      <c r="BG5" s="18">
        <v>9</v>
      </c>
      <c r="BH5" s="18">
        <v>12</v>
      </c>
      <c r="BI5" s="18">
        <v>15</v>
      </c>
      <c r="BJ5" s="18">
        <v>6</v>
      </c>
      <c r="BK5" s="18"/>
      <c r="BL5" s="18">
        <v>3</v>
      </c>
      <c r="BM5" s="18"/>
      <c r="BN5" s="18"/>
      <c r="BO5" s="18"/>
      <c r="BP5" s="18"/>
      <c r="BQ5" s="18"/>
      <c r="BR5" s="18"/>
      <c r="BS5" s="18"/>
      <c r="BT5" s="18"/>
      <c r="BU5" s="18">
        <v>6</v>
      </c>
      <c r="BV5" s="18">
        <v>6</v>
      </c>
      <c r="BW5" s="18">
        <v>6</v>
      </c>
      <c r="BX5" s="18">
        <v>6</v>
      </c>
      <c r="BY5" s="18">
        <v>6</v>
      </c>
      <c r="BZ5" s="18">
        <v>6</v>
      </c>
      <c r="CA5" s="18">
        <v>12</v>
      </c>
      <c r="CB5" s="18">
        <v>9</v>
      </c>
      <c r="CC5" s="18">
        <v>12</v>
      </c>
      <c r="CD5" s="18">
        <v>117</v>
      </c>
    </row>
    <row r="6" spans="1:82" x14ac:dyDescent="0.25">
      <c r="A6" s="22" t="str">
        <f t="shared" si="1"/>
        <v>Elk Lake</v>
      </c>
      <c r="B6" s="23" t="str">
        <f t="shared" si="3"/>
        <v>None</v>
      </c>
      <c r="C6" s="23" t="str">
        <f t="shared" si="2"/>
        <v>None</v>
      </c>
      <c r="D6" s="23" t="str">
        <f t="shared" si="2"/>
        <v>None</v>
      </c>
      <c r="E6" s="23" t="str">
        <f t="shared" si="2"/>
        <v>None</v>
      </c>
      <c r="F6" s="23" t="str">
        <f t="shared" si="2"/>
        <v>None</v>
      </c>
      <c r="G6" s="23" t="str">
        <f t="shared" si="2"/>
        <v>None</v>
      </c>
      <c r="H6" s="23" t="str">
        <f t="shared" si="2"/>
        <v>None</v>
      </c>
      <c r="I6" s="23" t="str">
        <f t="shared" si="2"/>
        <v>None</v>
      </c>
      <c r="J6" s="23" t="str">
        <f t="shared" si="2"/>
        <v>None</v>
      </c>
      <c r="K6" s="23" t="str">
        <f t="shared" si="2"/>
        <v>None</v>
      </c>
      <c r="L6" s="23" t="str">
        <f t="shared" si="2"/>
        <v>None</v>
      </c>
      <c r="M6" s="23">
        <f t="shared" si="2"/>
        <v>1</v>
      </c>
      <c r="N6" s="23" t="str">
        <f t="shared" si="2"/>
        <v>None</v>
      </c>
      <c r="O6" s="23">
        <f t="shared" si="2"/>
        <v>5</v>
      </c>
      <c r="P6" s="23">
        <f t="shared" si="2"/>
        <v>3</v>
      </c>
      <c r="Q6" s="23">
        <f t="shared" si="2"/>
        <v>1</v>
      </c>
      <c r="R6" s="23">
        <f t="shared" si="2"/>
        <v>1</v>
      </c>
      <c r="S6" s="23" t="str">
        <f t="shared" si="2"/>
        <v>None</v>
      </c>
      <c r="T6" s="23" t="str">
        <f t="shared" si="2"/>
        <v>None</v>
      </c>
      <c r="U6" s="23">
        <f t="shared" si="2"/>
        <v>1</v>
      </c>
      <c r="V6" s="23" t="str">
        <f t="shared" si="2"/>
        <v>None</v>
      </c>
      <c r="W6" s="23" t="str">
        <f t="shared" si="2"/>
        <v>None</v>
      </c>
      <c r="X6" s="23">
        <f t="shared" si="2"/>
        <v>3</v>
      </c>
      <c r="Y6" s="23">
        <f t="shared" si="2"/>
        <v>3</v>
      </c>
      <c r="Z6" s="23">
        <f t="shared" si="2"/>
        <v>2</v>
      </c>
      <c r="AA6" s="23">
        <f t="shared" si="2"/>
        <v>1</v>
      </c>
      <c r="AB6" s="23">
        <f t="shared" si="2"/>
        <v>2</v>
      </c>
      <c r="AC6" s="23">
        <f t="shared" si="2"/>
        <v>2</v>
      </c>
      <c r="AD6" s="23" t="str">
        <f t="shared" si="2"/>
        <v>None</v>
      </c>
      <c r="AE6" s="23" t="str">
        <f t="shared" si="2"/>
        <v>None</v>
      </c>
      <c r="AF6" s="23">
        <f t="shared" si="2"/>
        <v>2</v>
      </c>
      <c r="AG6" s="23">
        <f t="shared" si="2"/>
        <v>2</v>
      </c>
      <c r="AH6" s="23">
        <f t="shared" si="2"/>
        <v>2</v>
      </c>
      <c r="AI6" s="23">
        <f t="shared" si="2"/>
        <v>2</v>
      </c>
      <c r="AJ6" s="23">
        <f t="shared" si="2"/>
        <v>1</v>
      </c>
      <c r="AT6" s="17" t="s">
        <v>29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>
        <v>3</v>
      </c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>
        <v>3</v>
      </c>
    </row>
    <row r="7" spans="1:82" x14ac:dyDescent="0.25">
      <c r="A7" s="22" t="str">
        <f t="shared" si="1"/>
        <v>Five Island Lake</v>
      </c>
      <c r="B7" s="23" t="str">
        <f t="shared" si="3"/>
        <v>None</v>
      </c>
      <c r="C7" s="23" t="str">
        <f t="shared" si="2"/>
        <v>None</v>
      </c>
      <c r="D7" s="23" t="str">
        <f t="shared" si="2"/>
        <v>None</v>
      </c>
      <c r="E7" s="23">
        <f t="shared" si="2"/>
        <v>12</v>
      </c>
      <c r="F7" s="23">
        <f t="shared" si="2"/>
        <v>11</v>
      </c>
      <c r="G7" s="23">
        <f t="shared" si="2"/>
        <v>6</v>
      </c>
      <c r="H7" s="23">
        <f t="shared" si="2"/>
        <v>6</v>
      </c>
      <c r="I7" s="23">
        <f t="shared" si="2"/>
        <v>9</v>
      </c>
      <c r="J7" s="23" t="str">
        <f t="shared" si="2"/>
        <v>None</v>
      </c>
      <c r="K7" s="23" t="str">
        <f t="shared" si="2"/>
        <v>None</v>
      </c>
      <c r="L7" s="23" t="str">
        <f t="shared" si="2"/>
        <v>None</v>
      </c>
      <c r="M7" s="23" t="str">
        <f t="shared" si="2"/>
        <v>None</v>
      </c>
      <c r="N7" s="23" t="str">
        <f t="shared" si="2"/>
        <v>None</v>
      </c>
      <c r="O7" s="23" t="str">
        <f t="shared" si="2"/>
        <v>None</v>
      </c>
      <c r="P7" s="23">
        <f t="shared" si="2"/>
        <v>13</v>
      </c>
      <c r="Q7" s="23">
        <f t="shared" si="2"/>
        <v>8</v>
      </c>
      <c r="R7" s="23">
        <f t="shared" si="2"/>
        <v>20</v>
      </c>
      <c r="S7" s="23">
        <f t="shared" si="2"/>
        <v>16</v>
      </c>
      <c r="T7" s="23">
        <f t="shared" si="2"/>
        <v>5</v>
      </c>
      <c r="U7" s="23">
        <f t="shared" si="2"/>
        <v>4</v>
      </c>
      <c r="V7" s="23">
        <f t="shared" si="2"/>
        <v>4</v>
      </c>
      <c r="W7" s="23">
        <f t="shared" si="2"/>
        <v>12</v>
      </c>
      <c r="X7" s="23">
        <f t="shared" si="2"/>
        <v>3</v>
      </c>
      <c r="Y7" s="23">
        <f t="shared" si="2"/>
        <v>5</v>
      </c>
      <c r="Z7" s="23">
        <f t="shared" si="2"/>
        <v>5</v>
      </c>
      <c r="AA7" s="23">
        <f t="shared" si="2"/>
        <v>6</v>
      </c>
      <c r="AB7" s="23" t="str">
        <f t="shared" si="2"/>
        <v>None</v>
      </c>
      <c r="AC7" s="23" t="str">
        <f t="shared" si="2"/>
        <v>None</v>
      </c>
      <c r="AD7" s="23">
        <f t="shared" si="2"/>
        <v>2</v>
      </c>
      <c r="AE7" s="23">
        <f t="shared" si="2"/>
        <v>3</v>
      </c>
      <c r="AF7" s="23">
        <f t="shared" si="2"/>
        <v>1</v>
      </c>
      <c r="AG7" s="23">
        <f t="shared" si="2"/>
        <v>9</v>
      </c>
      <c r="AH7" s="23">
        <f t="shared" si="2"/>
        <v>5</v>
      </c>
      <c r="AI7" s="23">
        <f t="shared" si="2"/>
        <v>4</v>
      </c>
      <c r="AJ7" s="23">
        <f t="shared" si="2"/>
        <v>5</v>
      </c>
      <c r="AT7" s="17" t="s">
        <v>20</v>
      </c>
      <c r="AU7" s="18">
        <v>3</v>
      </c>
      <c r="AV7" s="18"/>
      <c r="AW7" s="18"/>
      <c r="AX7" s="18"/>
      <c r="AY7" s="18"/>
      <c r="AZ7" s="18">
        <v>36</v>
      </c>
      <c r="BA7" s="18">
        <v>27</v>
      </c>
      <c r="BB7" s="18"/>
      <c r="BC7" s="18">
        <v>3</v>
      </c>
      <c r="BD7" s="18">
        <v>3</v>
      </c>
      <c r="BE7" s="18">
        <v>18</v>
      </c>
      <c r="BF7" s="18">
        <v>6</v>
      </c>
      <c r="BG7" s="18">
        <v>15</v>
      </c>
      <c r="BH7" s="18">
        <v>30</v>
      </c>
      <c r="BI7" s="18">
        <v>12</v>
      </c>
      <c r="BJ7" s="18">
        <v>24</v>
      </c>
      <c r="BK7" s="18">
        <v>27</v>
      </c>
      <c r="BL7" s="18">
        <v>54</v>
      </c>
      <c r="BM7" s="18">
        <v>27</v>
      </c>
      <c r="BN7" s="18">
        <v>12</v>
      </c>
      <c r="BO7" s="18">
        <v>15</v>
      </c>
      <c r="BP7" s="18">
        <v>12</v>
      </c>
      <c r="BQ7" s="18">
        <v>30</v>
      </c>
      <c r="BR7" s="18">
        <v>24</v>
      </c>
      <c r="BS7" s="18">
        <v>27</v>
      </c>
      <c r="BT7" s="18">
        <v>15</v>
      </c>
      <c r="BU7" s="18">
        <v>12</v>
      </c>
      <c r="BV7" s="18">
        <v>9</v>
      </c>
      <c r="BW7" s="18">
        <v>12</v>
      </c>
      <c r="BX7" s="18">
        <v>6</v>
      </c>
      <c r="BY7" s="18">
        <v>18</v>
      </c>
      <c r="BZ7" s="18">
        <v>9</v>
      </c>
      <c r="CA7" s="18">
        <v>3</v>
      </c>
      <c r="CB7" s="18"/>
      <c r="CC7" s="18">
        <v>3</v>
      </c>
      <c r="CD7" s="18">
        <v>492</v>
      </c>
    </row>
    <row r="8" spans="1:82" x14ac:dyDescent="0.25">
      <c r="A8" s="22" t="str">
        <f t="shared" si="1"/>
        <v>High Lake</v>
      </c>
      <c r="B8" s="23" t="str">
        <f t="shared" si="3"/>
        <v>None</v>
      </c>
      <c r="C8" s="23" t="str">
        <f t="shared" si="2"/>
        <v>None</v>
      </c>
      <c r="D8" s="23" t="str">
        <f t="shared" si="2"/>
        <v>None</v>
      </c>
      <c r="E8" s="23" t="str">
        <f t="shared" si="2"/>
        <v>None</v>
      </c>
      <c r="F8" s="23" t="str">
        <f t="shared" si="2"/>
        <v>None</v>
      </c>
      <c r="G8" s="23" t="str">
        <f t="shared" si="2"/>
        <v>None</v>
      </c>
      <c r="H8" s="23">
        <f t="shared" si="2"/>
        <v>9</v>
      </c>
      <c r="I8" s="23">
        <f t="shared" si="2"/>
        <v>7</v>
      </c>
      <c r="J8" s="23">
        <f t="shared" si="2"/>
        <v>6</v>
      </c>
      <c r="K8" s="23">
        <f t="shared" si="2"/>
        <v>5</v>
      </c>
      <c r="L8" s="23" t="str">
        <f t="shared" si="2"/>
        <v>None</v>
      </c>
      <c r="M8" s="23">
        <f t="shared" si="2"/>
        <v>3</v>
      </c>
      <c r="N8" s="23">
        <f t="shared" si="2"/>
        <v>2</v>
      </c>
      <c r="O8" s="23">
        <f t="shared" si="2"/>
        <v>2</v>
      </c>
      <c r="P8" s="23">
        <f t="shared" si="2"/>
        <v>3</v>
      </c>
      <c r="Q8" s="23">
        <f t="shared" si="2"/>
        <v>2</v>
      </c>
      <c r="R8" s="23">
        <f t="shared" si="2"/>
        <v>2</v>
      </c>
      <c r="S8" s="23" t="str">
        <f t="shared" si="2"/>
        <v>None</v>
      </c>
      <c r="T8" s="23" t="str">
        <f t="shared" si="2"/>
        <v>None</v>
      </c>
      <c r="U8" s="23">
        <f t="shared" si="2"/>
        <v>1</v>
      </c>
      <c r="V8" s="23">
        <f t="shared" si="2"/>
        <v>2</v>
      </c>
      <c r="W8" s="23">
        <f t="shared" si="2"/>
        <v>5</v>
      </c>
      <c r="X8" s="23">
        <f t="shared" si="2"/>
        <v>2</v>
      </c>
      <c r="Y8" s="23">
        <f t="shared" si="2"/>
        <v>1</v>
      </c>
      <c r="Z8" s="23" t="str">
        <f t="shared" si="2"/>
        <v>None</v>
      </c>
      <c r="AA8" s="23">
        <f t="shared" si="2"/>
        <v>3</v>
      </c>
      <c r="AB8" s="23" t="str">
        <f t="shared" si="2"/>
        <v>None</v>
      </c>
      <c r="AC8" s="23">
        <f t="shared" si="2"/>
        <v>1</v>
      </c>
      <c r="AD8" s="23">
        <f t="shared" si="2"/>
        <v>2</v>
      </c>
      <c r="AE8" s="23">
        <f t="shared" si="2"/>
        <v>8</v>
      </c>
      <c r="AF8" s="23" t="str">
        <f t="shared" si="2"/>
        <v>None</v>
      </c>
      <c r="AG8" s="23">
        <f t="shared" si="2"/>
        <v>3</v>
      </c>
      <c r="AH8" s="23">
        <f t="shared" si="2"/>
        <v>5</v>
      </c>
      <c r="AI8" s="23" t="str">
        <f t="shared" si="2"/>
        <v>None</v>
      </c>
      <c r="AJ8" s="23">
        <f t="shared" si="2"/>
        <v>3</v>
      </c>
      <c r="AT8" s="17" t="s">
        <v>9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>
        <v>3</v>
      </c>
      <c r="BG8" s="18"/>
      <c r="BH8" s="18">
        <v>15</v>
      </c>
      <c r="BI8" s="18">
        <v>9</v>
      </c>
      <c r="BJ8" s="18">
        <v>3</v>
      </c>
      <c r="BK8" s="18">
        <v>3</v>
      </c>
      <c r="BL8" s="18"/>
      <c r="BM8" s="18"/>
      <c r="BN8" s="18">
        <v>3</v>
      </c>
      <c r="BO8" s="18"/>
      <c r="BP8" s="18"/>
      <c r="BQ8" s="18">
        <v>9</v>
      </c>
      <c r="BR8" s="18">
        <v>9</v>
      </c>
      <c r="BS8" s="18">
        <v>6</v>
      </c>
      <c r="BT8" s="18">
        <v>3</v>
      </c>
      <c r="BU8" s="18">
        <v>6</v>
      </c>
      <c r="BV8" s="18">
        <v>6</v>
      </c>
      <c r="BW8" s="18"/>
      <c r="BX8" s="18"/>
      <c r="BY8" s="18">
        <v>6</v>
      </c>
      <c r="BZ8" s="18">
        <v>6</v>
      </c>
      <c r="CA8" s="18">
        <v>6</v>
      </c>
      <c r="CB8" s="18">
        <v>6</v>
      </c>
      <c r="CC8" s="18">
        <v>3</v>
      </c>
      <c r="CD8" s="18">
        <v>102</v>
      </c>
    </row>
    <row r="9" spans="1:82" x14ac:dyDescent="0.25">
      <c r="A9" s="22" t="str">
        <f t="shared" si="1"/>
        <v>Ingham Lake</v>
      </c>
      <c r="B9" s="23" t="str">
        <f t="shared" si="3"/>
        <v>None</v>
      </c>
      <c r="C9" s="23" t="str">
        <f t="shared" si="2"/>
        <v>None</v>
      </c>
      <c r="D9" s="23" t="str">
        <f t="shared" si="2"/>
        <v>None</v>
      </c>
      <c r="E9" s="23" t="str">
        <f t="shared" si="2"/>
        <v>None</v>
      </c>
      <c r="F9" s="23" t="str">
        <f t="shared" si="2"/>
        <v>None</v>
      </c>
      <c r="G9" s="23">
        <f t="shared" si="2"/>
        <v>2</v>
      </c>
      <c r="H9" s="23" t="str">
        <f t="shared" si="2"/>
        <v>None</v>
      </c>
      <c r="I9" s="23" t="str">
        <f t="shared" si="2"/>
        <v>None</v>
      </c>
      <c r="J9" s="23">
        <f t="shared" si="2"/>
        <v>8</v>
      </c>
      <c r="K9" s="23" t="str">
        <f t="shared" si="2"/>
        <v>None</v>
      </c>
      <c r="L9" s="23">
        <f t="shared" si="2"/>
        <v>5</v>
      </c>
      <c r="M9" s="23">
        <f t="shared" si="2"/>
        <v>5</v>
      </c>
      <c r="N9" s="23">
        <f t="shared" si="2"/>
        <v>3</v>
      </c>
      <c r="O9" s="23" t="str">
        <f t="shared" si="2"/>
        <v>None</v>
      </c>
      <c r="P9" s="23">
        <f t="shared" si="2"/>
        <v>4</v>
      </c>
      <c r="Q9" s="23">
        <f t="shared" si="2"/>
        <v>5</v>
      </c>
      <c r="R9" s="23">
        <f t="shared" si="2"/>
        <v>1</v>
      </c>
      <c r="S9" s="23">
        <f t="shared" si="2"/>
        <v>1</v>
      </c>
      <c r="T9" s="23">
        <f t="shared" si="2"/>
        <v>5</v>
      </c>
      <c r="U9" s="23">
        <f t="shared" si="2"/>
        <v>5</v>
      </c>
      <c r="V9" s="23">
        <f t="shared" si="2"/>
        <v>3</v>
      </c>
      <c r="W9" s="23">
        <f t="shared" si="2"/>
        <v>2</v>
      </c>
      <c r="X9" s="23">
        <f t="shared" si="2"/>
        <v>1</v>
      </c>
      <c r="Y9" s="23">
        <f t="shared" si="2"/>
        <v>1</v>
      </c>
      <c r="Z9" s="23">
        <f t="shared" si="2"/>
        <v>3</v>
      </c>
      <c r="AA9" s="23">
        <f t="shared" si="2"/>
        <v>2</v>
      </c>
      <c r="AB9" s="23">
        <f t="shared" si="2"/>
        <v>2</v>
      </c>
      <c r="AC9" s="23">
        <f t="shared" si="2"/>
        <v>3</v>
      </c>
      <c r="AD9" s="23">
        <f t="shared" si="2"/>
        <v>3</v>
      </c>
      <c r="AE9" s="23">
        <f t="shared" si="2"/>
        <v>1</v>
      </c>
      <c r="AF9" s="23">
        <f t="shared" si="2"/>
        <v>2</v>
      </c>
      <c r="AG9" s="23">
        <f t="shared" si="2"/>
        <v>2</v>
      </c>
      <c r="AH9" s="23">
        <f t="shared" si="2"/>
        <v>4</v>
      </c>
      <c r="AI9" s="23">
        <f t="shared" si="2"/>
        <v>2</v>
      </c>
      <c r="AJ9" s="23">
        <f t="shared" si="2"/>
        <v>9</v>
      </c>
      <c r="AT9" s="17" t="s">
        <v>8</v>
      </c>
      <c r="AU9" s="18"/>
      <c r="AV9" s="18"/>
      <c r="AW9" s="18"/>
      <c r="AX9" s="18">
        <v>36</v>
      </c>
      <c r="AY9" s="18">
        <v>33</v>
      </c>
      <c r="AZ9" s="18">
        <v>18</v>
      </c>
      <c r="BA9" s="18">
        <v>18</v>
      </c>
      <c r="BB9" s="18">
        <v>27</v>
      </c>
      <c r="BC9" s="18"/>
      <c r="BD9" s="18"/>
      <c r="BE9" s="18"/>
      <c r="BF9" s="18"/>
      <c r="BG9" s="18"/>
      <c r="BH9" s="18"/>
      <c r="BI9" s="18">
        <v>39</v>
      </c>
      <c r="BJ9" s="18">
        <v>24</v>
      </c>
      <c r="BK9" s="18">
        <v>60</v>
      </c>
      <c r="BL9" s="18">
        <v>48</v>
      </c>
      <c r="BM9" s="18">
        <v>15</v>
      </c>
      <c r="BN9" s="18">
        <v>12</v>
      </c>
      <c r="BO9" s="18">
        <v>12</v>
      </c>
      <c r="BP9" s="18">
        <v>36</v>
      </c>
      <c r="BQ9" s="18">
        <v>9</v>
      </c>
      <c r="BR9" s="18">
        <v>15</v>
      </c>
      <c r="BS9" s="18">
        <v>15</v>
      </c>
      <c r="BT9" s="18">
        <v>18</v>
      </c>
      <c r="BU9" s="18"/>
      <c r="BV9" s="18"/>
      <c r="BW9" s="18">
        <v>6</v>
      </c>
      <c r="BX9" s="18">
        <v>9</v>
      </c>
      <c r="BY9" s="18">
        <v>3</v>
      </c>
      <c r="BZ9" s="18">
        <v>27</v>
      </c>
      <c r="CA9" s="18">
        <v>15</v>
      </c>
      <c r="CB9" s="18">
        <v>12</v>
      </c>
      <c r="CC9" s="18">
        <v>15</v>
      </c>
      <c r="CD9" s="18">
        <v>522</v>
      </c>
    </row>
    <row r="10" spans="1:82" x14ac:dyDescent="0.25">
      <c r="A10" s="22" t="str">
        <f t="shared" si="1"/>
        <v>Little Spirit Lake</v>
      </c>
      <c r="B10" s="23" t="str">
        <f t="shared" si="3"/>
        <v>None</v>
      </c>
      <c r="C10" s="23" t="str">
        <f t="shared" si="2"/>
        <v>None</v>
      </c>
      <c r="D10" s="23" t="str">
        <f t="shared" si="2"/>
        <v>None</v>
      </c>
      <c r="E10" s="23" t="str">
        <f t="shared" si="2"/>
        <v>None</v>
      </c>
      <c r="F10" s="23" t="str">
        <f t="shared" si="2"/>
        <v>None</v>
      </c>
      <c r="G10" s="23" t="str">
        <f t="shared" si="2"/>
        <v>None</v>
      </c>
      <c r="H10" s="23" t="str">
        <f t="shared" si="2"/>
        <v>None</v>
      </c>
      <c r="I10" s="23" t="str">
        <f t="shared" si="2"/>
        <v>None</v>
      </c>
      <c r="J10" s="23" t="str">
        <f t="shared" si="2"/>
        <v>None</v>
      </c>
      <c r="K10" s="23">
        <f t="shared" si="2"/>
        <v>6</v>
      </c>
      <c r="L10" s="23" t="str">
        <f t="shared" si="2"/>
        <v>None</v>
      </c>
      <c r="M10" s="23">
        <f t="shared" si="2"/>
        <v>2</v>
      </c>
      <c r="N10" s="23">
        <f t="shared" si="2"/>
        <v>2</v>
      </c>
      <c r="O10" s="23">
        <f t="shared" si="2"/>
        <v>3</v>
      </c>
      <c r="P10" s="23" t="str">
        <f t="shared" si="2"/>
        <v>None</v>
      </c>
      <c r="Q10" s="23">
        <f t="shared" si="2"/>
        <v>1</v>
      </c>
      <c r="R10" s="23">
        <f t="shared" si="2"/>
        <v>1</v>
      </c>
      <c r="S10" s="23">
        <f t="shared" si="2"/>
        <v>2</v>
      </c>
      <c r="T10" s="23">
        <f t="shared" ref="T10:T26" si="4">IF(BM12/3=0,"None",BM12/3)</f>
        <v>3</v>
      </c>
      <c r="U10" s="23" t="str">
        <f t="shared" ref="U10:U26" si="5">IF(BN12/3=0,"None",BN12/3)</f>
        <v>None</v>
      </c>
      <c r="V10" s="23">
        <f t="shared" ref="V10:V26" si="6">IF(BO12/3=0,"None",BO12/3)</f>
        <v>1</v>
      </c>
      <c r="W10" s="23" t="str">
        <f t="shared" ref="W10:W26" si="7">IF(BP12/3=0,"None",BP12/3)</f>
        <v>None</v>
      </c>
      <c r="X10" s="23">
        <f t="shared" ref="X10:X26" si="8">IF(BQ12/3=0,"None",BQ12/3)</f>
        <v>1</v>
      </c>
      <c r="Y10" s="23">
        <f t="shared" ref="Y10:Y26" si="9">IF(BR12/3=0,"None",BR12/3)</f>
        <v>1</v>
      </c>
      <c r="Z10" s="23">
        <f t="shared" ref="Z10:Z26" si="10">IF(BS12/3=0,"None",BS12/3)</f>
        <v>2</v>
      </c>
      <c r="AA10" s="23" t="str">
        <f t="shared" ref="AA10:AA26" si="11">IF(BT12/3=0,"None",BT12/3)</f>
        <v>None</v>
      </c>
      <c r="AB10" s="23">
        <f t="shared" ref="AB10:AB26" si="12">IF(BU12/3=0,"None",BU12/3)</f>
        <v>1</v>
      </c>
      <c r="AC10" s="23" t="str">
        <f t="shared" ref="AC10:AC26" si="13">IF(BV12/3=0,"None",BV12/3)</f>
        <v>None</v>
      </c>
      <c r="AD10" s="23" t="str">
        <f t="shared" ref="AD10:AD26" si="14">IF(BW12/3=0,"None",BW12/3)</f>
        <v>None</v>
      </c>
      <c r="AE10" s="23" t="str">
        <f t="shared" ref="AE10:AE26" si="15">IF(BX12/3=0,"None",BX12/3)</f>
        <v>None</v>
      </c>
      <c r="AF10" s="23" t="str">
        <f t="shared" ref="AF10:AF26" si="16">IF(BY12/3=0,"None",BY12/3)</f>
        <v>None</v>
      </c>
      <c r="AG10" s="23" t="str">
        <f t="shared" ref="AG10:AG26" si="17">IF(BZ12/3=0,"None",BZ12/3)</f>
        <v>None</v>
      </c>
      <c r="AH10" s="23" t="str">
        <f t="shared" ref="AH10:AH26" si="18">IF(CA12/3=0,"None",CA12/3)</f>
        <v>None</v>
      </c>
      <c r="AI10" s="23" t="str">
        <f t="shared" ref="AI10:AI26" si="19">IF(CB12/3=0,"None",CB12/3)</f>
        <v>None</v>
      </c>
      <c r="AJ10" s="23" t="str">
        <f t="shared" ref="AJ10:AJ26" si="20">IF(CC12/3=0,"None",CC12/3)</f>
        <v>None</v>
      </c>
      <c r="AT10" s="17" t="s">
        <v>5</v>
      </c>
      <c r="AU10" s="18"/>
      <c r="AV10" s="18"/>
      <c r="AW10" s="18"/>
      <c r="AX10" s="18"/>
      <c r="AY10" s="18"/>
      <c r="AZ10" s="18"/>
      <c r="BA10" s="18">
        <v>27</v>
      </c>
      <c r="BB10" s="18">
        <v>21</v>
      </c>
      <c r="BC10" s="18">
        <v>18</v>
      </c>
      <c r="BD10" s="18">
        <v>15</v>
      </c>
      <c r="BE10" s="18"/>
      <c r="BF10" s="18">
        <v>9</v>
      </c>
      <c r="BG10" s="18">
        <v>6</v>
      </c>
      <c r="BH10" s="18">
        <v>6</v>
      </c>
      <c r="BI10" s="18">
        <v>9</v>
      </c>
      <c r="BJ10" s="18">
        <v>6</v>
      </c>
      <c r="BK10" s="18">
        <v>6</v>
      </c>
      <c r="BL10" s="18"/>
      <c r="BM10" s="18"/>
      <c r="BN10" s="18">
        <v>3</v>
      </c>
      <c r="BO10" s="18">
        <v>6</v>
      </c>
      <c r="BP10" s="18">
        <v>15</v>
      </c>
      <c r="BQ10" s="18">
        <v>6</v>
      </c>
      <c r="BR10" s="18">
        <v>3</v>
      </c>
      <c r="BS10" s="18"/>
      <c r="BT10" s="18">
        <v>9</v>
      </c>
      <c r="BU10" s="18"/>
      <c r="BV10" s="18">
        <v>3</v>
      </c>
      <c r="BW10" s="18">
        <v>6</v>
      </c>
      <c r="BX10" s="18">
        <v>24</v>
      </c>
      <c r="BY10" s="18"/>
      <c r="BZ10" s="18">
        <v>9</v>
      </c>
      <c r="CA10" s="18">
        <v>15</v>
      </c>
      <c r="CB10" s="18"/>
      <c r="CC10" s="18">
        <v>9</v>
      </c>
      <c r="CD10" s="18">
        <v>231</v>
      </c>
    </row>
    <row r="11" spans="1:82" x14ac:dyDescent="0.25">
      <c r="A11" s="22" t="str">
        <f t="shared" si="1"/>
        <v>Little Swan Lake</v>
      </c>
      <c r="B11" s="23" t="str">
        <f t="shared" si="3"/>
        <v>None</v>
      </c>
      <c r="C11" s="23" t="str">
        <f t="shared" ref="C11:C26" si="21">IF(AV13/3=0,"None",AV13/3)</f>
        <v>None</v>
      </c>
      <c r="D11" s="23" t="str">
        <f t="shared" ref="D11:D26" si="22">IF(AW13/3=0,"None",AW13/3)</f>
        <v>None</v>
      </c>
      <c r="E11" s="23" t="str">
        <f t="shared" ref="E11:E26" si="23">IF(AX13/3=0,"None",AX13/3)</f>
        <v>None</v>
      </c>
      <c r="F11" s="23" t="str">
        <f t="shared" ref="F11:F26" si="24">IF(AY13/3=0,"None",AY13/3)</f>
        <v>None</v>
      </c>
      <c r="G11" s="23" t="str">
        <f t="shared" ref="G11:G26" si="25">IF(AZ13/3=0,"None",AZ13/3)</f>
        <v>None</v>
      </c>
      <c r="H11" s="23" t="str">
        <f t="shared" ref="H11:H26" si="26">IF(BA13/3=0,"None",BA13/3)</f>
        <v>None</v>
      </c>
      <c r="I11" s="23" t="str">
        <f t="shared" ref="I11:I26" si="27">IF(BB13/3=0,"None",BB13/3)</f>
        <v>None</v>
      </c>
      <c r="J11" s="23" t="str">
        <f t="shared" ref="J11:J26" si="28">IF(BC13/3=0,"None",BC13/3)</f>
        <v>None</v>
      </c>
      <c r="K11" s="23" t="str">
        <f t="shared" ref="K11:K26" si="29">IF(BD13/3=0,"None",BD13/3)</f>
        <v>None</v>
      </c>
      <c r="L11" s="23">
        <f t="shared" ref="L11:L26" si="30">IF(BE13/3=0,"None",BE13/3)</f>
        <v>4</v>
      </c>
      <c r="M11" s="23">
        <f t="shared" ref="M11:M26" si="31">IF(BF13/3=0,"None",BF13/3)</f>
        <v>3</v>
      </c>
      <c r="N11" s="23">
        <f t="shared" ref="N11:N26" si="32">IF(BG13/3=0,"None",BG13/3)</f>
        <v>2</v>
      </c>
      <c r="O11" s="23" t="str">
        <f t="shared" ref="O11:O26" si="33">IF(BH13/3=0,"None",BH13/3)</f>
        <v>None</v>
      </c>
      <c r="P11" s="23">
        <f t="shared" ref="P11:P26" si="34">IF(BI13/3=0,"None",BI13/3)</f>
        <v>2</v>
      </c>
      <c r="Q11" s="23">
        <f t="shared" ref="Q11:Q26" si="35">IF(BJ13/3=0,"None",BJ13/3)</f>
        <v>3</v>
      </c>
      <c r="R11" s="23">
        <f t="shared" ref="R11:R26" si="36">IF(BK13/3=0,"None",BK13/3)</f>
        <v>1</v>
      </c>
      <c r="S11" s="23">
        <f t="shared" ref="S11:S26" si="37">IF(BL13/3=0,"None",BL13/3)</f>
        <v>4</v>
      </c>
      <c r="T11" s="23" t="str">
        <f t="shared" si="4"/>
        <v>None</v>
      </c>
      <c r="U11" s="23" t="str">
        <f t="shared" si="5"/>
        <v>None</v>
      </c>
      <c r="V11" s="23">
        <f t="shared" si="6"/>
        <v>2</v>
      </c>
      <c r="W11" s="23" t="str">
        <f t="shared" si="7"/>
        <v>None</v>
      </c>
      <c r="X11" s="23">
        <f t="shared" si="8"/>
        <v>2</v>
      </c>
      <c r="Y11" s="23">
        <f t="shared" si="9"/>
        <v>2</v>
      </c>
      <c r="Z11" s="23">
        <f t="shared" si="10"/>
        <v>2</v>
      </c>
      <c r="AA11" s="23" t="str">
        <f t="shared" si="11"/>
        <v>None</v>
      </c>
      <c r="AB11" s="23">
        <f t="shared" si="12"/>
        <v>2</v>
      </c>
      <c r="AC11" s="23">
        <f t="shared" si="13"/>
        <v>3</v>
      </c>
      <c r="AD11" s="23">
        <f t="shared" si="14"/>
        <v>1</v>
      </c>
      <c r="AE11" s="23">
        <f t="shared" si="15"/>
        <v>1</v>
      </c>
      <c r="AF11" s="23" t="str">
        <f t="shared" si="16"/>
        <v>None</v>
      </c>
      <c r="AG11" s="23" t="str">
        <f t="shared" si="17"/>
        <v>None</v>
      </c>
      <c r="AH11" s="23" t="str">
        <f t="shared" si="18"/>
        <v>None</v>
      </c>
      <c r="AI11" s="23" t="str">
        <f t="shared" si="19"/>
        <v>None</v>
      </c>
      <c r="AJ11" s="23" t="str">
        <f t="shared" si="20"/>
        <v>None</v>
      </c>
      <c r="AT11" s="17" t="s">
        <v>16</v>
      </c>
      <c r="AU11" s="18"/>
      <c r="AV11" s="18"/>
      <c r="AW11" s="18"/>
      <c r="AX11" s="18"/>
      <c r="AY11" s="18"/>
      <c r="AZ11" s="18">
        <v>6</v>
      </c>
      <c r="BA11" s="18"/>
      <c r="BB11" s="18"/>
      <c r="BC11" s="18">
        <v>24</v>
      </c>
      <c r="BD11" s="18"/>
      <c r="BE11" s="18">
        <v>15</v>
      </c>
      <c r="BF11" s="18">
        <v>15</v>
      </c>
      <c r="BG11" s="18">
        <v>9</v>
      </c>
      <c r="BH11" s="18"/>
      <c r="BI11" s="18">
        <v>12</v>
      </c>
      <c r="BJ11" s="18">
        <v>15</v>
      </c>
      <c r="BK11" s="18">
        <v>3</v>
      </c>
      <c r="BL11" s="18">
        <v>3</v>
      </c>
      <c r="BM11" s="18">
        <v>15</v>
      </c>
      <c r="BN11" s="18">
        <v>15</v>
      </c>
      <c r="BO11" s="18">
        <v>9</v>
      </c>
      <c r="BP11" s="18">
        <v>6</v>
      </c>
      <c r="BQ11" s="18">
        <v>3</v>
      </c>
      <c r="BR11" s="18">
        <v>3</v>
      </c>
      <c r="BS11" s="18">
        <v>9</v>
      </c>
      <c r="BT11" s="18">
        <v>6</v>
      </c>
      <c r="BU11" s="18">
        <v>6</v>
      </c>
      <c r="BV11" s="18">
        <v>9</v>
      </c>
      <c r="BW11" s="18">
        <v>9</v>
      </c>
      <c r="BX11" s="18">
        <v>3</v>
      </c>
      <c r="BY11" s="18">
        <v>6</v>
      </c>
      <c r="BZ11" s="18">
        <v>6</v>
      </c>
      <c r="CA11" s="18">
        <v>12</v>
      </c>
      <c r="CB11" s="18">
        <v>6</v>
      </c>
      <c r="CC11" s="18">
        <v>27</v>
      </c>
      <c r="CD11" s="18">
        <v>252</v>
      </c>
    </row>
    <row r="12" spans="1:82" x14ac:dyDescent="0.25">
      <c r="A12" s="22" t="str">
        <f t="shared" si="1"/>
        <v>Lost Island Lake</v>
      </c>
      <c r="B12" s="23">
        <f t="shared" si="3"/>
        <v>10</v>
      </c>
      <c r="C12" s="23">
        <f t="shared" si="21"/>
        <v>9</v>
      </c>
      <c r="D12" s="23">
        <f t="shared" si="22"/>
        <v>7</v>
      </c>
      <c r="E12" s="23">
        <f t="shared" si="23"/>
        <v>4</v>
      </c>
      <c r="F12" s="23" t="str">
        <f t="shared" si="24"/>
        <v>None</v>
      </c>
      <c r="G12" s="23">
        <f t="shared" si="25"/>
        <v>7</v>
      </c>
      <c r="H12" s="23">
        <f t="shared" si="26"/>
        <v>4</v>
      </c>
      <c r="I12" s="23" t="str">
        <f t="shared" si="27"/>
        <v>None</v>
      </c>
      <c r="J12" s="23">
        <f t="shared" si="28"/>
        <v>4</v>
      </c>
      <c r="K12" s="23">
        <f t="shared" si="29"/>
        <v>3</v>
      </c>
      <c r="L12" s="23">
        <f t="shared" si="30"/>
        <v>2</v>
      </c>
      <c r="M12" s="23" t="str">
        <f t="shared" si="31"/>
        <v>None</v>
      </c>
      <c r="N12" s="23">
        <f t="shared" si="32"/>
        <v>2</v>
      </c>
      <c r="O12" s="23" t="str">
        <f t="shared" si="33"/>
        <v>None</v>
      </c>
      <c r="P12" s="23">
        <f t="shared" si="34"/>
        <v>19</v>
      </c>
      <c r="Q12" s="23">
        <f t="shared" si="35"/>
        <v>14</v>
      </c>
      <c r="R12" s="23">
        <f t="shared" si="36"/>
        <v>9</v>
      </c>
      <c r="S12" s="23">
        <f t="shared" si="37"/>
        <v>13</v>
      </c>
      <c r="T12" s="23">
        <f t="shared" si="4"/>
        <v>5</v>
      </c>
      <c r="U12" s="23">
        <f t="shared" si="5"/>
        <v>2</v>
      </c>
      <c r="V12" s="23">
        <f t="shared" si="6"/>
        <v>1</v>
      </c>
      <c r="W12" s="23">
        <f t="shared" si="7"/>
        <v>2</v>
      </c>
      <c r="X12" s="23">
        <f t="shared" si="8"/>
        <v>5</v>
      </c>
      <c r="Y12" s="23" t="str">
        <f t="shared" si="9"/>
        <v>None</v>
      </c>
      <c r="Z12" s="23">
        <f t="shared" si="10"/>
        <v>4</v>
      </c>
      <c r="AA12" s="23">
        <f t="shared" si="11"/>
        <v>4</v>
      </c>
      <c r="AB12" s="23">
        <f t="shared" si="12"/>
        <v>10</v>
      </c>
      <c r="AC12" s="23">
        <f t="shared" si="13"/>
        <v>10</v>
      </c>
      <c r="AD12" s="23">
        <f t="shared" si="14"/>
        <v>6</v>
      </c>
      <c r="AE12" s="23">
        <f t="shared" si="15"/>
        <v>2</v>
      </c>
      <c r="AF12" s="23">
        <f t="shared" si="16"/>
        <v>3</v>
      </c>
      <c r="AG12" s="23">
        <f t="shared" si="17"/>
        <v>3</v>
      </c>
      <c r="AH12" s="23">
        <f t="shared" si="18"/>
        <v>4</v>
      </c>
      <c r="AI12" s="23">
        <f t="shared" si="19"/>
        <v>4</v>
      </c>
      <c r="AJ12" s="23">
        <f t="shared" si="20"/>
        <v>1</v>
      </c>
      <c r="AT12" s="17" t="s">
        <v>18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>
        <v>18</v>
      </c>
      <c r="BE12" s="18"/>
      <c r="BF12" s="18">
        <v>6</v>
      </c>
      <c r="BG12" s="18">
        <v>6</v>
      </c>
      <c r="BH12" s="18">
        <v>9</v>
      </c>
      <c r="BI12" s="18"/>
      <c r="BJ12" s="18">
        <v>3</v>
      </c>
      <c r="BK12" s="18">
        <v>3</v>
      </c>
      <c r="BL12" s="18">
        <v>6</v>
      </c>
      <c r="BM12" s="18">
        <v>9</v>
      </c>
      <c r="BN12" s="18"/>
      <c r="BO12" s="18">
        <v>3</v>
      </c>
      <c r="BP12" s="18"/>
      <c r="BQ12" s="18">
        <v>3</v>
      </c>
      <c r="BR12" s="18">
        <v>3</v>
      </c>
      <c r="BS12" s="18">
        <v>6</v>
      </c>
      <c r="BT12" s="18"/>
      <c r="BU12" s="18">
        <v>3</v>
      </c>
      <c r="BV12" s="18"/>
      <c r="BW12" s="18"/>
      <c r="BX12" s="18"/>
      <c r="BY12" s="18"/>
      <c r="BZ12" s="18"/>
      <c r="CA12" s="18"/>
      <c r="CB12" s="18"/>
      <c r="CC12" s="18"/>
      <c r="CD12" s="18">
        <v>78</v>
      </c>
    </row>
    <row r="13" spans="1:82" x14ac:dyDescent="0.25">
      <c r="A13" s="22" t="str">
        <f t="shared" si="1"/>
        <v>Lower Gar</v>
      </c>
      <c r="B13" s="23" t="str">
        <f t="shared" si="3"/>
        <v>None</v>
      </c>
      <c r="C13" s="23" t="str">
        <f t="shared" si="21"/>
        <v>None</v>
      </c>
      <c r="D13" s="23" t="str">
        <f t="shared" si="22"/>
        <v>None</v>
      </c>
      <c r="E13" s="23" t="str">
        <f t="shared" si="23"/>
        <v>None</v>
      </c>
      <c r="F13" s="23">
        <f t="shared" si="24"/>
        <v>4</v>
      </c>
      <c r="G13" s="23">
        <f t="shared" si="25"/>
        <v>5</v>
      </c>
      <c r="H13" s="23" t="str">
        <f t="shared" si="26"/>
        <v>None</v>
      </c>
      <c r="I13" s="23" t="str">
        <f t="shared" si="27"/>
        <v>None</v>
      </c>
      <c r="J13" s="23">
        <f t="shared" si="28"/>
        <v>2</v>
      </c>
      <c r="K13" s="23" t="str">
        <f t="shared" si="29"/>
        <v>None</v>
      </c>
      <c r="L13" s="23" t="str">
        <f t="shared" si="30"/>
        <v>None</v>
      </c>
      <c r="M13" s="23" t="str">
        <f t="shared" si="31"/>
        <v>None</v>
      </c>
      <c r="N13" s="23">
        <f t="shared" si="32"/>
        <v>2</v>
      </c>
      <c r="O13" s="23">
        <f t="shared" si="33"/>
        <v>2</v>
      </c>
      <c r="P13" s="23" t="str">
        <f t="shared" si="34"/>
        <v>None</v>
      </c>
      <c r="Q13" s="23" t="str">
        <f t="shared" si="35"/>
        <v>None</v>
      </c>
      <c r="R13" s="23" t="str">
        <f t="shared" si="36"/>
        <v>None</v>
      </c>
      <c r="S13" s="23" t="str">
        <f t="shared" si="37"/>
        <v>None</v>
      </c>
      <c r="T13" s="23" t="str">
        <f t="shared" si="4"/>
        <v>None</v>
      </c>
      <c r="U13" s="23" t="str">
        <f t="shared" si="5"/>
        <v>None</v>
      </c>
      <c r="V13" s="23" t="str">
        <f t="shared" si="6"/>
        <v>None</v>
      </c>
      <c r="W13" s="23" t="str">
        <f t="shared" si="7"/>
        <v>None</v>
      </c>
      <c r="X13" s="23" t="str">
        <f t="shared" si="8"/>
        <v>None</v>
      </c>
      <c r="Y13" s="23" t="str">
        <f t="shared" si="9"/>
        <v>None</v>
      </c>
      <c r="Z13" s="23" t="str">
        <f t="shared" si="10"/>
        <v>None</v>
      </c>
      <c r="AA13" s="23" t="str">
        <f t="shared" si="11"/>
        <v>None</v>
      </c>
      <c r="AB13" s="23" t="str">
        <f t="shared" si="12"/>
        <v>None</v>
      </c>
      <c r="AC13" s="23" t="str">
        <f t="shared" si="13"/>
        <v>None</v>
      </c>
      <c r="AD13" s="23" t="str">
        <f t="shared" si="14"/>
        <v>None</v>
      </c>
      <c r="AE13" s="23" t="str">
        <f t="shared" si="15"/>
        <v>None</v>
      </c>
      <c r="AF13" s="23" t="str">
        <f t="shared" si="16"/>
        <v>None</v>
      </c>
      <c r="AG13" s="23" t="str">
        <f t="shared" si="17"/>
        <v>None</v>
      </c>
      <c r="AH13" s="23" t="str">
        <f t="shared" si="18"/>
        <v>None</v>
      </c>
      <c r="AI13" s="23" t="str">
        <f t="shared" si="19"/>
        <v>None</v>
      </c>
      <c r="AJ13" s="23" t="str">
        <f t="shared" si="20"/>
        <v>None</v>
      </c>
      <c r="AT13" s="17" t="s">
        <v>15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>
        <v>12</v>
      </c>
      <c r="BF13" s="18">
        <v>9</v>
      </c>
      <c r="BG13" s="18">
        <v>6</v>
      </c>
      <c r="BH13" s="18"/>
      <c r="BI13" s="18">
        <v>6</v>
      </c>
      <c r="BJ13" s="18">
        <v>9</v>
      </c>
      <c r="BK13" s="18">
        <v>3</v>
      </c>
      <c r="BL13" s="18">
        <v>12</v>
      </c>
      <c r="BM13" s="18"/>
      <c r="BN13" s="18"/>
      <c r="BO13" s="18">
        <v>6</v>
      </c>
      <c r="BP13" s="18"/>
      <c r="BQ13" s="18">
        <v>6</v>
      </c>
      <c r="BR13" s="18">
        <v>6</v>
      </c>
      <c r="BS13" s="18">
        <v>6</v>
      </c>
      <c r="BT13" s="18"/>
      <c r="BU13" s="18">
        <v>6</v>
      </c>
      <c r="BV13" s="18">
        <v>9</v>
      </c>
      <c r="BW13" s="18">
        <v>3</v>
      </c>
      <c r="BX13" s="18">
        <v>3</v>
      </c>
      <c r="BY13" s="18"/>
      <c r="BZ13" s="18"/>
      <c r="CA13" s="18"/>
      <c r="CB13" s="18"/>
      <c r="CC13" s="18"/>
      <c r="CD13" s="18">
        <v>102</v>
      </c>
    </row>
    <row r="14" spans="1:82" x14ac:dyDescent="0.25">
      <c r="A14" s="22" t="str">
        <f t="shared" si="1"/>
        <v>Minnewashta</v>
      </c>
      <c r="B14" s="23">
        <f t="shared" si="3"/>
        <v>1</v>
      </c>
      <c r="C14" s="23" t="str">
        <f t="shared" si="21"/>
        <v>None</v>
      </c>
      <c r="D14" s="23">
        <f t="shared" si="22"/>
        <v>2</v>
      </c>
      <c r="E14" s="23" t="str">
        <f t="shared" si="23"/>
        <v>None</v>
      </c>
      <c r="F14" s="23">
        <f t="shared" si="24"/>
        <v>1</v>
      </c>
      <c r="G14" s="23">
        <f t="shared" si="25"/>
        <v>1</v>
      </c>
      <c r="H14" s="23" t="str">
        <f t="shared" si="26"/>
        <v>None</v>
      </c>
      <c r="I14" s="23" t="str">
        <f t="shared" si="27"/>
        <v>None</v>
      </c>
      <c r="J14" s="23" t="str">
        <f t="shared" si="28"/>
        <v>None</v>
      </c>
      <c r="K14" s="23" t="str">
        <f t="shared" si="29"/>
        <v>None</v>
      </c>
      <c r="L14" s="23" t="str">
        <f t="shared" si="30"/>
        <v>None</v>
      </c>
      <c r="M14" s="23" t="str">
        <f t="shared" si="31"/>
        <v>None</v>
      </c>
      <c r="N14" s="23">
        <f t="shared" si="32"/>
        <v>2</v>
      </c>
      <c r="O14" s="23" t="str">
        <f t="shared" si="33"/>
        <v>None</v>
      </c>
      <c r="P14" s="23" t="str">
        <f t="shared" si="34"/>
        <v>None</v>
      </c>
      <c r="Q14" s="23" t="str">
        <f t="shared" si="35"/>
        <v>None</v>
      </c>
      <c r="R14" s="23" t="str">
        <f t="shared" si="36"/>
        <v>None</v>
      </c>
      <c r="S14" s="23" t="str">
        <f t="shared" si="37"/>
        <v>None</v>
      </c>
      <c r="T14" s="23" t="str">
        <f t="shared" si="4"/>
        <v>None</v>
      </c>
      <c r="U14" s="23" t="str">
        <f t="shared" si="5"/>
        <v>None</v>
      </c>
      <c r="V14" s="23" t="str">
        <f t="shared" si="6"/>
        <v>None</v>
      </c>
      <c r="W14" s="23" t="str">
        <f t="shared" si="7"/>
        <v>None</v>
      </c>
      <c r="X14" s="23" t="str">
        <f t="shared" si="8"/>
        <v>None</v>
      </c>
      <c r="Y14" s="23" t="str">
        <f t="shared" si="9"/>
        <v>None</v>
      </c>
      <c r="Z14" s="23" t="str">
        <f t="shared" si="10"/>
        <v>None</v>
      </c>
      <c r="AA14" s="23" t="str">
        <f t="shared" si="11"/>
        <v>None</v>
      </c>
      <c r="AB14" s="23" t="str">
        <f t="shared" si="12"/>
        <v>None</v>
      </c>
      <c r="AC14" s="23" t="str">
        <f t="shared" si="13"/>
        <v>None</v>
      </c>
      <c r="AD14" s="23" t="str">
        <f t="shared" si="14"/>
        <v>None</v>
      </c>
      <c r="AE14" s="23" t="str">
        <f t="shared" si="15"/>
        <v>None</v>
      </c>
      <c r="AF14" s="23" t="str">
        <f t="shared" si="16"/>
        <v>None</v>
      </c>
      <c r="AG14" s="23" t="str">
        <f t="shared" si="17"/>
        <v>None</v>
      </c>
      <c r="AH14" s="23" t="str">
        <f t="shared" si="18"/>
        <v>None</v>
      </c>
      <c r="AI14" s="23" t="str">
        <f t="shared" si="19"/>
        <v>None</v>
      </c>
      <c r="AJ14" s="23" t="str">
        <f t="shared" si="20"/>
        <v>None</v>
      </c>
      <c r="AT14" s="17" t="s">
        <v>14</v>
      </c>
      <c r="AU14" s="18">
        <v>30</v>
      </c>
      <c r="AV14" s="18">
        <v>27</v>
      </c>
      <c r="AW14" s="18">
        <v>21</v>
      </c>
      <c r="AX14" s="18">
        <v>12</v>
      </c>
      <c r="AY14" s="18"/>
      <c r="AZ14" s="18">
        <v>21</v>
      </c>
      <c r="BA14" s="18">
        <v>12</v>
      </c>
      <c r="BB14" s="18"/>
      <c r="BC14" s="18">
        <v>12</v>
      </c>
      <c r="BD14" s="18">
        <v>9</v>
      </c>
      <c r="BE14" s="18">
        <v>6</v>
      </c>
      <c r="BF14" s="18"/>
      <c r="BG14" s="18">
        <v>6</v>
      </c>
      <c r="BH14" s="18"/>
      <c r="BI14" s="18">
        <v>57</v>
      </c>
      <c r="BJ14" s="18">
        <v>42</v>
      </c>
      <c r="BK14" s="18">
        <v>27</v>
      </c>
      <c r="BL14" s="18">
        <v>39</v>
      </c>
      <c r="BM14" s="18">
        <v>15</v>
      </c>
      <c r="BN14" s="18">
        <v>6</v>
      </c>
      <c r="BO14" s="18">
        <v>3</v>
      </c>
      <c r="BP14" s="18">
        <v>6</v>
      </c>
      <c r="BQ14" s="18">
        <v>15</v>
      </c>
      <c r="BR14" s="18"/>
      <c r="BS14" s="18">
        <v>12</v>
      </c>
      <c r="BT14" s="18">
        <v>12</v>
      </c>
      <c r="BU14" s="18">
        <v>30</v>
      </c>
      <c r="BV14" s="18">
        <v>30</v>
      </c>
      <c r="BW14" s="18">
        <v>18</v>
      </c>
      <c r="BX14" s="18">
        <v>6</v>
      </c>
      <c r="BY14" s="18">
        <v>9</v>
      </c>
      <c r="BZ14" s="18">
        <v>9</v>
      </c>
      <c r="CA14" s="18">
        <v>12</v>
      </c>
      <c r="CB14" s="18">
        <v>12</v>
      </c>
      <c r="CC14" s="18">
        <v>3</v>
      </c>
      <c r="CD14" s="18">
        <v>519</v>
      </c>
    </row>
    <row r="15" spans="1:82" x14ac:dyDescent="0.25">
      <c r="A15" s="22" t="str">
        <f t="shared" si="1"/>
        <v>Silver Lake (Dickinson)</v>
      </c>
      <c r="B15" s="23">
        <f t="shared" si="3"/>
        <v>5</v>
      </c>
      <c r="C15" s="23" t="str">
        <f t="shared" si="21"/>
        <v>None</v>
      </c>
      <c r="D15" s="23" t="str">
        <f t="shared" si="22"/>
        <v>None</v>
      </c>
      <c r="E15" s="23" t="str">
        <f t="shared" si="23"/>
        <v>None</v>
      </c>
      <c r="F15" s="23" t="str">
        <f t="shared" si="24"/>
        <v>None</v>
      </c>
      <c r="G15" s="23">
        <f t="shared" si="25"/>
        <v>3</v>
      </c>
      <c r="H15" s="23">
        <f t="shared" si="26"/>
        <v>13</v>
      </c>
      <c r="I15" s="23" t="str">
        <f t="shared" si="27"/>
        <v>None</v>
      </c>
      <c r="J15" s="23" t="str">
        <f t="shared" si="28"/>
        <v>None</v>
      </c>
      <c r="K15" s="23" t="str">
        <f t="shared" si="29"/>
        <v>None</v>
      </c>
      <c r="L15" s="23">
        <f t="shared" si="30"/>
        <v>5</v>
      </c>
      <c r="M15" s="23" t="str">
        <f t="shared" si="31"/>
        <v>None</v>
      </c>
      <c r="N15" s="23">
        <f t="shared" si="32"/>
        <v>5</v>
      </c>
      <c r="O15" s="23">
        <f t="shared" si="33"/>
        <v>7</v>
      </c>
      <c r="P15" s="23">
        <f t="shared" si="34"/>
        <v>5</v>
      </c>
      <c r="Q15" s="23">
        <f t="shared" si="35"/>
        <v>2</v>
      </c>
      <c r="R15" s="23" t="str">
        <f t="shared" si="36"/>
        <v>None</v>
      </c>
      <c r="S15" s="23">
        <f t="shared" si="37"/>
        <v>1</v>
      </c>
      <c r="T15" s="23">
        <f t="shared" si="4"/>
        <v>3</v>
      </c>
      <c r="U15" s="23">
        <f t="shared" si="5"/>
        <v>2</v>
      </c>
      <c r="V15" s="23">
        <f t="shared" si="6"/>
        <v>3</v>
      </c>
      <c r="W15" s="23">
        <f t="shared" si="7"/>
        <v>1</v>
      </c>
      <c r="X15" s="23">
        <f t="shared" si="8"/>
        <v>3</v>
      </c>
      <c r="Y15" s="23">
        <f t="shared" si="9"/>
        <v>1</v>
      </c>
      <c r="Z15" s="23" t="str">
        <f t="shared" si="10"/>
        <v>None</v>
      </c>
      <c r="AA15" s="23" t="str">
        <f t="shared" si="11"/>
        <v>None</v>
      </c>
      <c r="AB15" s="23">
        <f t="shared" si="12"/>
        <v>1</v>
      </c>
      <c r="AC15" s="23" t="str">
        <f t="shared" si="13"/>
        <v>None</v>
      </c>
      <c r="AD15" s="23">
        <f t="shared" si="14"/>
        <v>1</v>
      </c>
      <c r="AE15" s="23">
        <f t="shared" si="15"/>
        <v>1</v>
      </c>
      <c r="AF15" s="23">
        <f t="shared" si="16"/>
        <v>3</v>
      </c>
      <c r="AG15" s="23">
        <f t="shared" si="17"/>
        <v>2</v>
      </c>
      <c r="AH15" s="23" t="str">
        <f t="shared" si="18"/>
        <v>None</v>
      </c>
      <c r="AI15" s="23" t="str">
        <f t="shared" si="19"/>
        <v>None</v>
      </c>
      <c r="AJ15" s="23">
        <f t="shared" si="20"/>
        <v>1</v>
      </c>
      <c r="AT15" s="17" t="s">
        <v>21</v>
      </c>
      <c r="AU15" s="18"/>
      <c r="AV15" s="18"/>
      <c r="AW15" s="18"/>
      <c r="AX15" s="18"/>
      <c r="AY15" s="18">
        <v>12</v>
      </c>
      <c r="AZ15" s="18">
        <v>15</v>
      </c>
      <c r="BA15" s="18"/>
      <c r="BB15" s="18"/>
      <c r="BC15" s="18">
        <v>6</v>
      </c>
      <c r="BD15" s="18"/>
      <c r="BE15" s="18"/>
      <c r="BF15" s="18"/>
      <c r="BG15" s="18">
        <v>6</v>
      </c>
      <c r="BH15" s="18">
        <v>6</v>
      </c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>
        <v>45</v>
      </c>
    </row>
    <row r="16" spans="1:82" x14ac:dyDescent="0.25">
      <c r="A16" s="22" t="str">
        <f t="shared" si="1"/>
        <v>Silver Lake (Palo Alto)</v>
      </c>
      <c r="B16" s="23" t="str">
        <f t="shared" si="3"/>
        <v>None</v>
      </c>
      <c r="C16" s="23" t="str">
        <f t="shared" si="21"/>
        <v>None</v>
      </c>
      <c r="D16" s="23" t="str">
        <f t="shared" si="22"/>
        <v>None</v>
      </c>
      <c r="E16" s="23" t="str">
        <f t="shared" si="23"/>
        <v>None</v>
      </c>
      <c r="F16" s="23" t="str">
        <f t="shared" si="24"/>
        <v>None</v>
      </c>
      <c r="G16" s="23" t="str">
        <f t="shared" si="25"/>
        <v>None</v>
      </c>
      <c r="H16" s="23">
        <f t="shared" si="26"/>
        <v>3</v>
      </c>
      <c r="I16" s="23">
        <f t="shared" si="27"/>
        <v>8</v>
      </c>
      <c r="J16" s="23">
        <f t="shared" si="28"/>
        <v>2</v>
      </c>
      <c r="K16" s="23">
        <f t="shared" si="29"/>
        <v>2</v>
      </c>
      <c r="L16" s="23">
        <f t="shared" si="30"/>
        <v>10</v>
      </c>
      <c r="M16" s="23">
        <f t="shared" si="31"/>
        <v>5</v>
      </c>
      <c r="N16" s="23">
        <f t="shared" si="32"/>
        <v>1</v>
      </c>
      <c r="O16" s="23" t="str">
        <f t="shared" si="33"/>
        <v>None</v>
      </c>
      <c r="P16" s="23">
        <f t="shared" si="34"/>
        <v>2</v>
      </c>
      <c r="Q16" s="23">
        <f t="shared" si="35"/>
        <v>2</v>
      </c>
      <c r="R16" s="23" t="str">
        <f t="shared" si="36"/>
        <v>None</v>
      </c>
      <c r="S16" s="23">
        <f t="shared" si="37"/>
        <v>2</v>
      </c>
      <c r="T16" s="23">
        <f t="shared" si="4"/>
        <v>4</v>
      </c>
      <c r="U16" s="23">
        <f t="shared" si="5"/>
        <v>1</v>
      </c>
      <c r="V16" s="23">
        <f t="shared" si="6"/>
        <v>2</v>
      </c>
      <c r="W16" s="23" t="str">
        <f t="shared" si="7"/>
        <v>None</v>
      </c>
      <c r="X16" s="23">
        <f t="shared" si="8"/>
        <v>3</v>
      </c>
      <c r="Y16" s="23" t="str">
        <f t="shared" si="9"/>
        <v>None</v>
      </c>
      <c r="Z16" s="23" t="str">
        <f t="shared" si="10"/>
        <v>None</v>
      </c>
      <c r="AA16" s="23" t="str">
        <f t="shared" si="11"/>
        <v>None</v>
      </c>
      <c r="AB16" s="23">
        <f t="shared" si="12"/>
        <v>1</v>
      </c>
      <c r="AC16" s="23" t="str">
        <f t="shared" si="13"/>
        <v>None</v>
      </c>
      <c r="AD16" s="23">
        <f t="shared" si="14"/>
        <v>6</v>
      </c>
      <c r="AE16" s="23">
        <f t="shared" si="15"/>
        <v>4</v>
      </c>
      <c r="AF16" s="23">
        <f t="shared" si="16"/>
        <v>3</v>
      </c>
      <c r="AG16" s="23">
        <f t="shared" si="17"/>
        <v>2</v>
      </c>
      <c r="AH16" s="23" t="str">
        <f t="shared" si="18"/>
        <v>None</v>
      </c>
      <c r="AI16" s="23" t="str">
        <f t="shared" si="19"/>
        <v>None</v>
      </c>
      <c r="AJ16" s="23">
        <f t="shared" si="20"/>
        <v>2</v>
      </c>
      <c r="AT16" s="17" t="s">
        <v>23</v>
      </c>
      <c r="AU16" s="18">
        <v>3</v>
      </c>
      <c r="AV16" s="18"/>
      <c r="AW16" s="18">
        <v>6</v>
      </c>
      <c r="AX16" s="18"/>
      <c r="AY16" s="18">
        <v>3</v>
      </c>
      <c r="AZ16" s="18">
        <v>3</v>
      </c>
      <c r="BA16" s="18"/>
      <c r="BB16" s="18"/>
      <c r="BC16" s="18"/>
      <c r="BD16" s="18"/>
      <c r="BE16" s="18"/>
      <c r="BF16" s="18"/>
      <c r="BG16" s="18">
        <v>6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>
        <v>21</v>
      </c>
    </row>
    <row r="17" spans="1:82" x14ac:dyDescent="0.25">
      <c r="A17" s="22" t="str">
        <f t="shared" si="1"/>
        <v>Spirit Lake</v>
      </c>
      <c r="B17" s="23" t="str">
        <f t="shared" si="3"/>
        <v>None</v>
      </c>
      <c r="C17" s="23">
        <f t="shared" si="21"/>
        <v>1</v>
      </c>
      <c r="D17" s="23">
        <f t="shared" si="22"/>
        <v>3</v>
      </c>
      <c r="E17" s="23" t="str">
        <f t="shared" si="23"/>
        <v>None</v>
      </c>
      <c r="F17" s="23">
        <f t="shared" si="24"/>
        <v>2</v>
      </c>
      <c r="G17" s="23">
        <f t="shared" si="25"/>
        <v>4</v>
      </c>
      <c r="H17" s="23">
        <f t="shared" si="26"/>
        <v>5</v>
      </c>
      <c r="I17" s="23" t="str">
        <f t="shared" si="27"/>
        <v>None</v>
      </c>
      <c r="J17" s="23">
        <f t="shared" si="28"/>
        <v>5</v>
      </c>
      <c r="K17" s="23">
        <f t="shared" si="29"/>
        <v>5</v>
      </c>
      <c r="L17" s="23">
        <f t="shared" si="30"/>
        <v>3</v>
      </c>
      <c r="M17" s="23">
        <f t="shared" si="31"/>
        <v>10</v>
      </c>
      <c r="N17" s="23">
        <f t="shared" si="32"/>
        <v>9</v>
      </c>
      <c r="O17" s="23">
        <f t="shared" si="33"/>
        <v>16</v>
      </c>
      <c r="P17" s="23">
        <f t="shared" si="34"/>
        <v>3</v>
      </c>
      <c r="Q17" s="23">
        <f t="shared" si="35"/>
        <v>9</v>
      </c>
      <c r="R17" s="23">
        <f t="shared" si="36"/>
        <v>3</v>
      </c>
      <c r="S17" s="23">
        <f t="shared" si="37"/>
        <v>8</v>
      </c>
      <c r="T17" s="23">
        <f t="shared" si="4"/>
        <v>3</v>
      </c>
      <c r="U17" s="23">
        <f t="shared" si="5"/>
        <v>3</v>
      </c>
      <c r="V17" s="23">
        <f t="shared" si="6"/>
        <v>2</v>
      </c>
      <c r="W17" s="23">
        <f t="shared" si="7"/>
        <v>4</v>
      </c>
      <c r="X17" s="23">
        <f t="shared" si="8"/>
        <v>9</v>
      </c>
      <c r="Y17" s="23">
        <f t="shared" si="9"/>
        <v>2</v>
      </c>
      <c r="Z17" s="23">
        <f t="shared" si="10"/>
        <v>2</v>
      </c>
      <c r="AA17" s="23">
        <f t="shared" si="11"/>
        <v>1</v>
      </c>
      <c r="AB17" s="23">
        <f t="shared" si="12"/>
        <v>1</v>
      </c>
      <c r="AC17" s="23">
        <f t="shared" si="13"/>
        <v>1</v>
      </c>
      <c r="AD17" s="23">
        <f t="shared" si="14"/>
        <v>2</v>
      </c>
      <c r="AE17" s="23">
        <f t="shared" si="15"/>
        <v>3</v>
      </c>
      <c r="AF17" s="23">
        <f t="shared" si="16"/>
        <v>1</v>
      </c>
      <c r="AG17" s="23">
        <f t="shared" si="17"/>
        <v>4</v>
      </c>
      <c r="AH17" s="23">
        <f t="shared" si="18"/>
        <v>3</v>
      </c>
      <c r="AI17" s="23">
        <f t="shared" si="19"/>
        <v>2</v>
      </c>
      <c r="AJ17" s="23">
        <f t="shared" si="20"/>
        <v>2</v>
      </c>
      <c r="AT17" s="17" t="s">
        <v>13</v>
      </c>
      <c r="AU17" s="18">
        <v>15</v>
      </c>
      <c r="AV17" s="18"/>
      <c r="AW17" s="18"/>
      <c r="AX17" s="18"/>
      <c r="AY17" s="18"/>
      <c r="AZ17" s="18">
        <v>9</v>
      </c>
      <c r="BA17" s="18">
        <v>39</v>
      </c>
      <c r="BB17" s="18"/>
      <c r="BC17" s="18"/>
      <c r="BD17" s="18"/>
      <c r="BE17" s="18">
        <v>15</v>
      </c>
      <c r="BF17" s="18"/>
      <c r="BG17" s="18">
        <v>15</v>
      </c>
      <c r="BH17" s="18">
        <v>21</v>
      </c>
      <c r="BI17" s="18">
        <v>15</v>
      </c>
      <c r="BJ17" s="18">
        <v>6</v>
      </c>
      <c r="BK17" s="18"/>
      <c r="BL17" s="18">
        <v>3</v>
      </c>
      <c r="BM17" s="18">
        <v>9</v>
      </c>
      <c r="BN17" s="18">
        <v>6</v>
      </c>
      <c r="BO17" s="18">
        <v>9</v>
      </c>
      <c r="BP17" s="18">
        <v>3</v>
      </c>
      <c r="BQ17" s="18">
        <v>9</v>
      </c>
      <c r="BR17" s="18">
        <v>3</v>
      </c>
      <c r="BS17" s="18"/>
      <c r="BT17" s="18"/>
      <c r="BU17" s="18">
        <v>3</v>
      </c>
      <c r="BV17" s="18"/>
      <c r="BW17" s="18">
        <v>3</v>
      </c>
      <c r="BX17" s="18">
        <v>3</v>
      </c>
      <c r="BY17" s="18">
        <v>9</v>
      </c>
      <c r="BZ17" s="18">
        <v>6</v>
      </c>
      <c r="CA17" s="18"/>
      <c r="CB17" s="18"/>
      <c r="CC17" s="18">
        <v>3</v>
      </c>
      <c r="CD17" s="18">
        <v>204</v>
      </c>
    </row>
    <row r="18" spans="1:82" x14ac:dyDescent="0.25">
      <c r="A18" s="22" t="str">
        <f t="shared" si="1"/>
        <v>Trumbull Lake</v>
      </c>
      <c r="B18" s="23" t="str">
        <f t="shared" si="3"/>
        <v>None</v>
      </c>
      <c r="C18" s="23" t="str">
        <f t="shared" si="21"/>
        <v>None</v>
      </c>
      <c r="D18" s="23" t="str">
        <f t="shared" si="22"/>
        <v>None</v>
      </c>
      <c r="E18" s="23" t="str">
        <f t="shared" si="23"/>
        <v>None</v>
      </c>
      <c r="F18" s="23" t="str">
        <f t="shared" si="24"/>
        <v>None</v>
      </c>
      <c r="G18" s="23" t="str">
        <f t="shared" si="25"/>
        <v>None</v>
      </c>
      <c r="H18" s="23" t="str">
        <f t="shared" si="26"/>
        <v>None</v>
      </c>
      <c r="I18" s="23" t="str">
        <f t="shared" si="27"/>
        <v>None</v>
      </c>
      <c r="J18" s="23" t="str">
        <f t="shared" si="28"/>
        <v>None</v>
      </c>
      <c r="K18" s="23" t="str">
        <f t="shared" si="29"/>
        <v>None</v>
      </c>
      <c r="L18" s="23" t="str">
        <f t="shared" si="30"/>
        <v>None</v>
      </c>
      <c r="M18" s="23" t="str">
        <f t="shared" si="31"/>
        <v>None</v>
      </c>
      <c r="N18" s="23" t="str">
        <f t="shared" si="32"/>
        <v>None</v>
      </c>
      <c r="O18" s="23" t="str">
        <f t="shared" si="33"/>
        <v>None</v>
      </c>
      <c r="P18" s="23" t="str">
        <f t="shared" si="34"/>
        <v>None</v>
      </c>
      <c r="Q18" s="23">
        <f t="shared" si="35"/>
        <v>6</v>
      </c>
      <c r="R18" s="23">
        <f t="shared" si="36"/>
        <v>2</v>
      </c>
      <c r="S18" s="23">
        <f t="shared" si="37"/>
        <v>1</v>
      </c>
      <c r="T18" s="23">
        <f t="shared" si="4"/>
        <v>6</v>
      </c>
      <c r="U18" s="23">
        <f t="shared" si="5"/>
        <v>2</v>
      </c>
      <c r="V18" s="23">
        <f t="shared" si="6"/>
        <v>5</v>
      </c>
      <c r="W18" s="23">
        <f t="shared" si="7"/>
        <v>4</v>
      </c>
      <c r="X18" s="23">
        <f t="shared" si="8"/>
        <v>3</v>
      </c>
      <c r="Y18" s="23">
        <f t="shared" si="9"/>
        <v>3</v>
      </c>
      <c r="Z18" s="23">
        <f t="shared" si="10"/>
        <v>2</v>
      </c>
      <c r="AA18" s="23">
        <f t="shared" si="11"/>
        <v>3</v>
      </c>
      <c r="AB18" s="23">
        <f t="shared" si="12"/>
        <v>2</v>
      </c>
      <c r="AC18" s="23" t="str">
        <f t="shared" si="13"/>
        <v>None</v>
      </c>
      <c r="AD18" s="23" t="str">
        <f t="shared" si="14"/>
        <v>None</v>
      </c>
      <c r="AE18" s="23" t="str">
        <f t="shared" si="15"/>
        <v>None</v>
      </c>
      <c r="AF18" s="23" t="str">
        <f t="shared" si="16"/>
        <v>None</v>
      </c>
      <c r="AG18" s="23" t="str">
        <f t="shared" si="17"/>
        <v>None</v>
      </c>
      <c r="AH18" s="23" t="str">
        <f t="shared" si="18"/>
        <v>None</v>
      </c>
      <c r="AI18" s="23" t="str">
        <f t="shared" si="19"/>
        <v>None</v>
      </c>
      <c r="AJ18" s="23" t="str">
        <f t="shared" si="20"/>
        <v>None</v>
      </c>
      <c r="AT18" s="17" t="s">
        <v>11</v>
      </c>
      <c r="AU18" s="18"/>
      <c r="AV18" s="18"/>
      <c r="AW18" s="18"/>
      <c r="AX18" s="18"/>
      <c r="AY18" s="18"/>
      <c r="AZ18" s="18"/>
      <c r="BA18" s="18">
        <v>9</v>
      </c>
      <c r="BB18" s="18">
        <v>24</v>
      </c>
      <c r="BC18" s="18">
        <v>6</v>
      </c>
      <c r="BD18" s="18">
        <v>6</v>
      </c>
      <c r="BE18" s="18">
        <v>30</v>
      </c>
      <c r="BF18" s="18">
        <v>15</v>
      </c>
      <c r="BG18" s="18">
        <v>3</v>
      </c>
      <c r="BH18" s="18"/>
      <c r="BI18" s="18">
        <v>6</v>
      </c>
      <c r="BJ18" s="18">
        <v>6</v>
      </c>
      <c r="BK18" s="18"/>
      <c r="BL18" s="18">
        <v>6</v>
      </c>
      <c r="BM18" s="18">
        <v>12</v>
      </c>
      <c r="BN18" s="18">
        <v>3</v>
      </c>
      <c r="BO18" s="18">
        <v>6</v>
      </c>
      <c r="BP18" s="18"/>
      <c r="BQ18" s="18">
        <v>9</v>
      </c>
      <c r="BR18" s="18"/>
      <c r="BS18" s="18"/>
      <c r="BT18" s="18"/>
      <c r="BU18" s="18">
        <v>3</v>
      </c>
      <c r="BV18" s="18"/>
      <c r="BW18" s="18">
        <v>18</v>
      </c>
      <c r="BX18" s="18">
        <v>12</v>
      </c>
      <c r="BY18" s="18">
        <v>9</v>
      </c>
      <c r="BZ18" s="18">
        <v>6</v>
      </c>
      <c r="CA18" s="18"/>
      <c r="CB18" s="18"/>
      <c r="CC18" s="18">
        <v>6</v>
      </c>
      <c r="CD18" s="18">
        <v>195</v>
      </c>
    </row>
    <row r="19" spans="1:82" x14ac:dyDescent="0.25">
      <c r="A19" s="22" t="str">
        <f t="shared" si="1"/>
        <v>Tuttle Lake</v>
      </c>
      <c r="B19" s="23" t="str">
        <f t="shared" si="3"/>
        <v>None</v>
      </c>
      <c r="C19" s="23" t="str">
        <f t="shared" si="21"/>
        <v>None</v>
      </c>
      <c r="D19" s="23" t="str">
        <f t="shared" si="22"/>
        <v>None</v>
      </c>
      <c r="E19" s="23" t="str">
        <f t="shared" si="23"/>
        <v>None</v>
      </c>
      <c r="F19" s="23" t="str">
        <f t="shared" si="24"/>
        <v>None</v>
      </c>
      <c r="G19" s="23">
        <f t="shared" si="25"/>
        <v>6</v>
      </c>
      <c r="H19" s="23" t="str">
        <f t="shared" si="26"/>
        <v>None</v>
      </c>
      <c r="I19" s="23">
        <f t="shared" si="27"/>
        <v>6</v>
      </c>
      <c r="J19" s="23">
        <f t="shared" si="28"/>
        <v>4</v>
      </c>
      <c r="K19" s="23" t="str">
        <f t="shared" si="29"/>
        <v>None</v>
      </c>
      <c r="L19" s="23">
        <f t="shared" si="30"/>
        <v>2</v>
      </c>
      <c r="M19" s="23">
        <f t="shared" si="31"/>
        <v>4</v>
      </c>
      <c r="N19" s="23">
        <f t="shared" si="32"/>
        <v>7</v>
      </c>
      <c r="O19" s="23" t="str">
        <f t="shared" si="33"/>
        <v>None</v>
      </c>
      <c r="P19" s="23">
        <f t="shared" si="34"/>
        <v>3</v>
      </c>
      <c r="Q19" s="23">
        <f t="shared" si="35"/>
        <v>2</v>
      </c>
      <c r="R19" s="23">
        <f t="shared" si="36"/>
        <v>3</v>
      </c>
      <c r="S19" s="23">
        <f t="shared" si="37"/>
        <v>1</v>
      </c>
      <c r="T19" s="23">
        <f t="shared" si="4"/>
        <v>1</v>
      </c>
      <c r="U19" s="23" t="str">
        <f t="shared" si="5"/>
        <v>None</v>
      </c>
      <c r="V19" s="23">
        <f t="shared" si="6"/>
        <v>5</v>
      </c>
      <c r="W19" s="23">
        <f t="shared" si="7"/>
        <v>1</v>
      </c>
      <c r="X19" s="23">
        <f t="shared" si="8"/>
        <v>6</v>
      </c>
      <c r="Y19" s="23" t="str">
        <f t="shared" si="9"/>
        <v>None</v>
      </c>
      <c r="Z19" s="23">
        <f t="shared" si="10"/>
        <v>2</v>
      </c>
      <c r="AA19" s="23">
        <f t="shared" si="11"/>
        <v>2</v>
      </c>
      <c r="AB19" s="23">
        <f t="shared" si="12"/>
        <v>3</v>
      </c>
      <c r="AC19" s="23">
        <f t="shared" si="13"/>
        <v>2</v>
      </c>
      <c r="AD19" s="23">
        <f t="shared" si="14"/>
        <v>2</v>
      </c>
      <c r="AE19" s="23">
        <f t="shared" si="15"/>
        <v>6</v>
      </c>
      <c r="AF19" s="23">
        <f t="shared" si="16"/>
        <v>4</v>
      </c>
      <c r="AG19" s="23">
        <f t="shared" si="17"/>
        <v>2</v>
      </c>
      <c r="AH19" s="23" t="str">
        <f t="shared" si="18"/>
        <v>None</v>
      </c>
      <c r="AI19" s="23" t="str">
        <f t="shared" si="19"/>
        <v>None</v>
      </c>
      <c r="AJ19" s="23">
        <f t="shared" si="20"/>
        <v>3</v>
      </c>
      <c r="AT19" s="17" t="s">
        <v>19</v>
      </c>
      <c r="AU19" s="18"/>
      <c r="AV19" s="18">
        <v>3</v>
      </c>
      <c r="AW19" s="18">
        <v>9</v>
      </c>
      <c r="AX19" s="18"/>
      <c r="AY19" s="18">
        <v>6</v>
      </c>
      <c r="AZ19" s="18">
        <v>12</v>
      </c>
      <c r="BA19" s="18">
        <v>15</v>
      </c>
      <c r="BB19" s="18"/>
      <c r="BC19" s="18">
        <v>15</v>
      </c>
      <c r="BD19" s="18">
        <v>15</v>
      </c>
      <c r="BE19" s="18">
        <v>9</v>
      </c>
      <c r="BF19" s="18">
        <v>30</v>
      </c>
      <c r="BG19" s="18">
        <v>27</v>
      </c>
      <c r="BH19" s="18">
        <v>48</v>
      </c>
      <c r="BI19" s="18">
        <v>9</v>
      </c>
      <c r="BJ19" s="18">
        <v>27</v>
      </c>
      <c r="BK19" s="18">
        <v>9</v>
      </c>
      <c r="BL19" s="18">
        <v>24</v>
      </c>
      <c r="BM19" s="18">
        <v>9</v>
      </c>
      <c r="BN19" s="18">
        <v>9</v>
      </c>
      <c r="BO19" s="18">
        <v>6</v>
      </c>
      <c r="BP19" s="18">
        <v>12</v>
      </c>
      <c r="BQ19" s="18">
        <v>27</v>
      </c>
      <c r="BR19" s="18">
        <v>6</v>
      </c>
      <c r="BS19" s="18">
        <v>6</v>
      </c>
      <c r="BT19" s="18">
        <v>3</v>
      </c>
      <c r="BU19" s="18">
        <v>3</v>
      </c>
      <c r="BV19" s="18">
        <v>3</v>
      </c>
      <c r="BW19" s="18">
        <v>6</v>
      </c>
      <c r="BX19" s="18">
        <v>9</v>
      </c>
      <c r="BY19" s="18">
        <v>3</v>
      </c>
      <c r="BZ19" s="18">
        <v>12</v>
      </c>
      <c r="CA19" s="18">
        <v>9</v>
      </c>
      <c r="CB19" s="18">
        <v>6</v>
      </c>
      <c r="CC19" s="18">
        <v>6</v>
      </c>
      <c r="CD19" s="18">
        <v>393</v>
      </c>
    </row>
    <row r="20" spans="1:82" x14ac:dyDescent="0.25">
      <c r="A20" s="22" t="str">
        <f t="shared" si="1"/>
        <v>Upper Gar</v>
      </c>
      <c r="B20" s="23" t="str">
        <f t="shared" si="3"/>
        <v>None</v>
      </c>
      <c r="C20" s="23" t="str">
        <f t="shared" si="21"/>
        <v>None</v>
      </c>
      <c r="D20" s="23" t="str">
        <f t="shared" si="22"/>
        <v>None</v>
      </c>
      <c r="E20" s="23" t="str">
        <f t="shared" si="23"/>
        <v>None</v>
      </c>
      <c r="F20" s="23" t="str">
        <f t="shared" si="24"/>
        <v>None</v>
      </c>
      <c r="G20" s="23" t="str">
        <f t="shared" si="25"/>
        <v>None</v>
      </c>
      <c r="H20" s="23" t="str">
        <f t="shared" si="26"/>
        <v>None</v>
      </c>
      <c r="I20" s="23" t="str">
        <f t="shared" si="27"/>
        <v>None</v>
      </c>
      <c r="J20" s="23">
        <f t="shared" si="28"/>
        <v>1</v>
      </c>
      <c r="K20" s="23" t="str">
        <f t="shared" si="29"/>
        <v>None</v>
      </c>
      <c r="L20" s="23" t="str">
        <f t="shared" si="30"/>
        <v>None</v>
      </c>
      <c r="M20" s="23" t="str">
        <f t="shared" si="31"/>
        <v>None</v>
      </c>
      <c r="N20" s="23" t="str">
        <f t="shared" si="32"/>
        <v>None</v>
      </c>
      <c r="O20" s="23" t="str">
        <f t="shared" si="33"/>
        <v>None</v>
      </c>
      <c r="P20" s="23" t="str">
        <f t="shared" si="34"/>
        <v>None</v>
      </c>
      <c r="Q20" s="23" t="str">
        <f t="shared" si="35"/>
        <v>None</v>
      </c>
      <c r="R20" s="23" t="str">
        <f t="shared" si="36"/>
        <v>None</v>
      </c>
      <c r="S20" s="23" t="str">
        <f t="shared" si="37"/>
        <v>None</v>
      </c>
      <c r="T20" s="23" t="str">
        <f t="shared" si="4"/>
        <v>None</v>
      </c>
      <c r="U20" s="23" t="str">
        <f t="shared" si="5"/>
        <v>None</v>
      </c>
      <c r="V20" s="23" t="str">
        <f t="shared" si="6"/>
        <v>None</v>
      </c>
      <c r="W20" s="23" t="str">
        <f t="shared" si="7"/>
        <v>None</v>
      </c>
      <c r="X20" s="23" t="str">
        <f t="shared" si="8"/>
        <v>None</v>
      </c>
      <c r="Y20" s="23" t="str">
        <f t="shared" si="9"/>
        <v>None</v>
      </c>
      <c r="Z20" s="23" t="str">
        <f t="shared" si="10"/>
        <v>None</v>
      </c>
      <c r="AA20" s="23" t="str">
        <f t="shared" si="11"/>
        <v>None</v>
      </c>
      <c r="AB20" s="23" t="str">
        <f t="shared" si="12"/>
        <v>None</v>
      </c>
      <c r="AC20" s="23" t="str">
        <f t="shared" si="13"/>
        <v>None</v>
      </c>
      <c r="AD20" s="23" t="str">
        <f t="shared" si="14"/>
        <v>None</v>
      </c>
      <c r="AE20" s="23" t="str">
        <f t="shared" si="15"/>
        <v>None</v>
      </c>
      <c r="AF20" s="23" t="str">
        <f t="shared" si="16"/>
        <v>None</v>
      </c>
      <c r="AG20" s="23" t="str">
        <f t="shared" si="17"/>
        <v>None</v>
      </c>
      <c r="AH20" s="23" t="str">
        <f t="shared" si="18"/>
        <v>None</v>
      </c>
      <c r="AI20" s="23" t="str">
        <f t="shared" si="19"/>
        <v>None</v>
      </c>
      <c r="AJ20" s="23" t="str">
        <f t="shared" si="20"/>
        <v>None</v>
      </c>
      <c r="AT20" s="17" t="s">
        <v>28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>
        <v>18</v>
      </c>
      <c r="BK20" s="18">
        <v>6</v>
      </c>
      <c r="BL20" s="18">
        <v>3</v>
      </c>
      <c r="BM20" s="18">
        <v>18</v>
      </c>
      <c r="BN20" s="18">
        <v>6</v>
      </c>
      <c r="BO20" s="18">
        <v>15</v>
      </c>
      <c r="BP20" s="18">
        <v>12</v>
      </c>
      <c r="BQ20" s="18">
        <v>9</v>
      </c>
      <c r="BR20" s="18">
        <v>9</v>
      </c>
      <c r="BS20" s="18">
        <v>6</v>
      </c>
      <c r="BT20" s="18">
        <v>9</v>
      </c>
      <c r="BU20" s="18">
        <v>6</v>
      </c>
      <c r="BV20" s="18"/>
      <c r="BW20" s="18"/>
      <c r="BX20" s="18"/>
      <c r="BY20" s="18"/>
      <c r="BZ20" s="18"/>
      <c r="CA20" s="18"/>
      <c r="CB20" s="18"/>
      <c r="CC20" s="18"/>
      <c r="CD20" s="18">
        <v>117</v>
      </c>
    </row>
    <row r="21" spans="1:82" x14ac:dyDescent="0.25">
      <c r="A21" s="22" t="str">
        <f t="shared" si="1"/>
        <v>Virgin Lake</v>
      </c>
      <c r="B21" s="23" t="str">
        <f t="shared" si="3"/>
        <v>None</v>
      </c>
      <c r="C21" s="23" t="str">
        <f t="shared" si="21"/>
        <v>None</v>
      </c>
      <c r="D21" s="23" t="str">
        <f t="shared" si="22"/>
        <v>None</v>
      </c>
      <c r="E21" s="23" t="str">
        <f t="shared" si="23"/>
        <v>None</v>
      </c>
      <c r="F21" s="23" t="str">
        <f t="shared" si="24"/>
        <v>None</v>
      </c>
      <c r="G21" s="23" t="str">
        <f t="shared" si="25"/>
        <v>None</v>
      </c>
      <c r="H21" s="23" t="str">
        <f t="shared" si="26"/>
        <v>None</v>
      </c>
      <c r="I21" s="23" t="str">
        <f t="shared" si="27"/>
        <v>None</v>
      </c>
      <c r="J21" s="23" t="str">
        <f t="shared" si="28"/>
        <v>None</v>
      </c>
      <c r="K21" s="23" t="str">
        <f t="shared" si="29"/>
        <v>None</v>
      </c>
      <c r="L21" s="23" t="str">
        <f t="shared" si="30"/>
        <v>None</v>
      </c>
      <c r="M21" s="23" t="str">
        <f t="shared" si="31"/>
        <v>None</v>
      </c>
      <c r="N21" s="23" t="str">
        <f t="shared" si="32"/>
        <v>None</v>
      </c>
      <c r="O21" s="23">
        <f t="shared" si="33"/>
        <v>1</v>
      </c>
      <c r="P21" s="23">
        <f t="shared" si="34"/>
        <v>1</v>
      </c>
      <c r="Q21" s="23">
        <f t="shared" si="35"/>
        <v>1</v>
      </c>
      <c r="R21" s="23">
        <f t="shared" si="36"/>
        <v>1</v>
      </c>
      <c r="S21" s="23" t="str">
        <f t="shared" si="37"/>
        <v>None</v>
      </c>
      <c r="T21" s="23" t="str">
        <f t="shared" si="4"/>
        <v>None</v>
      </c>
      <c r="U21" s="23">
        <f t="shared" si="5"/>
        <v>1</v>
      </c>
      <c r="V21" s="23" t="str">
        <f t="shared" si="6"/>
        <v>None</v>
      </c>
      <c r="W21" s="23" t="str">
        <f t="shared" si="7"/>
        <v>None</v>
      </c>
      <c r="X21" s="23" t="str">
        <f t="shared" si="8"/>
        <v>None</v>
      </c>
      <c r="Y21" s="23">
        <f t="shared" si="9"/>
        <v>2</v>
      </c>
      <c r="Z21" s="23" t="str">
        <f t="shared" si="10"/>
        <v>None</v>
      </c>
      <c r="AA21" s="23">
        <f t="shared" si="11"/>
        <v>2</v>
      </c>
      <c r="AB21" s="23">
        <f t="shared" si="12"/>
        <v>1</v>
      </c>
      <c r="AC21" s="23" t="str">
        <f t="shared" si="13"/>
        <v>None</v>
      </c>
      <c r="AD21" s="23" t="str">
        <f t="shared" si="14"/>
        <v>None</v>
      </c>
      <c r="AE21" s="23" t="str">
        <f t="shared" si="15"/>
        <v>None</v>
      </c>
      <c r="AF21" s="23" t="str">
        <f t="shared" si="16"/>
        <v>None</v>
      </c>
      <c r="AG21" s="23" t="str">
        <f t="shared" si="17"/>
        <v>None</v>
      </c>
      <c r="AH21" s="23" t="str">
        <f t="shared" si="18"/>
        <v>None</v>
      </c>
      <c r="AI21" s="23" t="str">
        <f t="shared" si="19"/>
        <v>None</v>
      </c>
      <c r="AJ21" s="23" t="str">
        <f t="shared" si="20"/>
        <v>None</v>
      </c>
      <c r="AT21" s="17" t="s">
        <v>17</v>
      </c>
      <c r="AU21" s="18"/>
      <c r="AV21" s="18"/>
      <c r="AW21" s="18"/>
      <c r="AX21" s="18"/>
      <c r="AY21" s="18"/>
      <c r="AZ21" s="18">
        <v>18</v>
      </c>
      <c r="BA21" s="18"/>
      <c r="BB21" s="18">
        <v>18</v>
      </c>
      <c r="BC21" s="18">
        <v>12</v>
      </c>
      <c r="BD21" s="18"/>
      <c r="BE21" s="18">
        <v>6</v>
      </c>
      <c r="BF21" s="18">
        <v>12</v>
      </c>
      <c r="BG21" s="18">
        <v>21</v>
      </c>
      <c r="BH21" s="18"/>
      <c r="BI21" s="18">
        <v>9</v>
      </c>
      <c r="BJ21" s="18">
        <v>6</v>
      </c>
      <c r="BK21" s="18">
        <v>9</v>
      </c>
      <c r="BL21" s="18">
        <v>3</v>
      </c>
      <c r="BM21" s="18">
        <v>3</v>
      </c>
      <c r="BN21" s="18"/>
      <c r="BO21" s="18">
        <v>15</v>
      </c>
      <c r="BP21" s="18">
        <v>3</v>
      </c>
      <c r="BQ21" s="18">
        <v>18</v>
      </c>
      <c r="BR21" s="18"/>
      <c r="BS21" s="18">
        <v>6</v>
      </c>
      <c r="BT21" s="18">
        <v>6</v>
      </c>
      <c r="BU21" s="18">
        <v>9</v>
      </c>
      <c r="BV21" s="18">
        <v>6</v>
      </c>
      <c r="BW21" s="18">
        <v>6</v>
      </c>
      <c r="BX21" s="18">
        <v>18</v>
      </c>
      <c r="BY21" s="18">
        <v>12</v>
      </c>
      <c r="BZ21" s="18">
        <v>6</v>
      </c>
      <c r="CA21" s="18"/>
      <c r="CB21" s="18"/>
      <c r="CC21" s="18">
        <v>9</v>
      </c>
      <c r="CD21" s="18">
        <v>231</v>
      </c>
    </row>
    <row r="22" spans="1:82" x14ac:dyDescent="0.25">
      <c r="A22" s="22" t="str">
        <f t="shared" si="1"/>
        <v>West Okoboji Lake</v>
      </c>
      <c r="B22" s="23">
        <f t="shared" si="3"/>
        <v>7</v>
      </c>
      <c r="C22" s="23">
        <f t="shared" si="21"/>
        <v>12</v>
      </c>
      <c r="D22" s="23">
        <f t="shared" si="22"/>
        <v>6</v>
      </c>
      <c r="E22" s="23">
        <f t="shared" si="23"/>
        <v>2</v>
      </c>
      <c r="F22" s="23">
        <f t="shared" si="24"/>
        <v>2</v>
      </c>
      <c r="G22" s="23">
        <f t="shared" si="25"/>
        <v>9</v>
      </c>
      <c r="H22" s="23">
        <f t="shared" si="26"/>
        <v>3</v>
      </c>
      <c r="I22" s="23">
        <f t="shared" si="27"/>
        <v>1</v>
      </c>
      <c r="J22" s="23" t="str">
        <f t="shared" si="28"/>
        <v>None</v>
      </c>
      <c r="K22" s="23" t="str">
        <f t="shared" si="29"/>
        <v>None</v>
      </c>
      <c r="L22" s="23">
        <f t="shared" si="30"/>
        <v>3</v>
      </c>
      <c r="M22" s="23" t="str">
        <f t="shared" si="31"/>
        <v>None</v>
      </c>
      <c r="N22" s="23" t="str">
        <f t="shared" si="32"/>
        <v>None</v>
      </c>
      <c r="O22" s="23">
        <f t="shared" si="33"/>
        <v>10</v>
      </c>
      <c r="P22" s="23">
        <f t="shared" si="34"/>
        <v>6</v>
      </c>
      <c r="Q22" s="23" t="str">
        <f t="shared" si="35"/>
        <v>None</v>
      </c>
      <c r="R22" s="23" t="str">
        <f t="shared" si="36"/>
        <v>None</v>
      </c>
      <c r="S22" s="23" t="str">
        <f t="shared" si="37"/>
        <v>None</v>
      </c>
      <c r="T22" s="23">
        <f t="shared" si="4"/>
        <v>1</v>
      </c>
      <c r="U22" s="23" t="str">
        <f t="shared" si="5"/>
        <v>None</v>
      </c>
      <c r="V22" s="23" t="str">
        <f t="shared" si="6"/>
        <v>None</v>
      </c>
      <c r="W22" s="23" t="str">
        <f t="shared" si="7"/>
        <v>None</v>
      </c>
      <c r="X22" s="23" t="str">
        <f t="shared" si="8"/>
        <v>None</v>
      </c>
      <c r="Y22" s="23" t="str">
        <f t="shared" si="9"/>
        <v>None</v>
      </c>
      <c r="Z22" s="23" t="str">
        <f t="shared" si="10"/>
        <v>None</v>
      </c>
      <c r="AA22" s="23">
        <f t="shared" si="11"/>
        <v>2</v>
      </c>
      <c r="AB22" s="23" t="str">
        <f t="shared" si="12"/>
        <v>None</v>
      </c>
      <c r="AC22" s="23">
        <f t="shared" si="13"/>
        <v>1</v>
      </c>
      <c r="AD22" s="23" t="str">
        <f t="shared" si="14"/>
        <v>None</v>
      </c>
      <c r="AE22" s="23" t="str">
        <f t="shared" si="15"/>
        <v>None</v>
      </c>
      <c r="AF22" s="23" t="str">
        <f t="shared" si="16"/>
        <v>None</v>
      </c>
      <c r="AG22" s="23" t="str">
        <f t="shared" si="17"/>
        <v>None</v>
      </c>
      <c r="AH22" s="23" t="str">
        <f t="shared" si="18"/>
        <v>None</v>
      </c>
      <c r="AI22" s="23" t="str">
        <f t="shared" si="19"/>
        <v>None</v>
      </c>
      <c r="AJ22" s="23" t="str">
        <f t="shared" si="20"/>
        <v>None</v>
      </c>
      <c r="AT22" s="17" t="s">
        <v>24</v>
      </c>
      <c r="AU22" s="18"/>
      <c r="AV22" s="18"/>
      <c r="AW22" s="18"/>
      <c r="AX22" s="18"/>
      <c r="AY22" s="18"/>
      <c r="AZ22" s="18"/>
      <c r="BA22" s="18"/>
      <c r="BB22" s="18"/>
      <c r="BC22" s="18">
        <v>3</v>
      </c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>
        <v>3</v>
      </c>
    </row>
    <row r="23" spans="1:82" x14ac:dyDescent="0.25">
      <c r="A23" s="22" t="str">
        <f t="shared" si="1"/>
        <v>West Swan Lake</v>
      </c>
      <c r="B23" s="23" t="str">
        <f t="shared" si="3"/>
        <v>None</v>
      </c>
      <c r="C23" s="23" t="str">
        <f t="shared" si="21"/>
        <v>None</v>
      </c>
      <c r="D23" s="23" t="str">
        <f t="shared" si="22"/>
        <v>None</v>
      </c>
      <c r="E23" s="23" t="str">
        <f t="shared" si="23"/>
        <v>None</v>
      </c>
      <c r="F23" s="23" t="str">
        <f t="shared" si="24"/>
        <v>None</v>
      </c>
      <c r="G23" s="23" t="str">
        <f t="shared" si="25"/>
        <v>None</v>
      </c>
      <c r="H23" s="23" t="str">
        <f t="shared" si="26"/>
        <v>None</v>
      </c>
      <c r="I23" s="23" t="str">
        <f t="shared" si="27"/>
        <v>None</v>
      </c>
      <c r="J23" s="23">
        <f t="shared" si="28"/>
        <v>8</v>
      </c>
      <c r="K23" s="23">
        <f t="shared" si="29"/>
        <v>6</v>
      </c>
      <c r="L23" s="23">
        <f t="shared" si="30"/>
        <v>2</v>
      </c>
      <c r="M23" s="23">
        <f t="shared" si="31"/>
        <v>3</v>
      </c>
      <c r="N23" s="23">
        <f t="shared" si="32"/>
        <v>2</v>
      </c>
      <c r="O23" s="23">
        <f t="shared" si="33"/>
        <v>3</v>
      </c>
      <c r="P23" s="23">
        <f t="shared" si="34"/>
        <v>2</v>
      </c>
      <c r="Q23" s="23">
        <f t="shared" si="35"/>
        <v>2</v>
      </c>
      <c r="R23" s="23">
        <f t="shared" si="36"/>
        <v>3</v>
      </c>
      <c r="S23" s="23">
        <f t="shared" si="37"/>
        <v>1</v>
      </c>
      <c r="T23" s="23" t="str">
        <f t="shared" si="4"/>
        <v>None</v>
      </c>
      <c r="U23" s="23" t="str">
        <f t="shared" si="5"/>
        <v>None</v>
      </c>
      <c r="V23" s="23" t="str">
        <f t="shared" si="6"/>
        <v>None</v>
      </c>
      <c r="W23" s="23" t="str">
        <f t="shared" si="7"/>
        <v>None</v>
      </c>
      <c r="X23" s="23">
        <f t="shared" si="8"/>
        <v>4</v>
      </c>
      <c r="Y23" s="23">
        <f t="shared" si="9"/>
        <v>4</v>
      </c>
      <c r="Z23" s="23">
        <f t="shared" si="10"/>
        <v>2</v>
      </c>
      <c r="AA23" s="23">
        <f t="shared" si="11"/>
        <v>1</v>
      </c>
      <c r="AB23" s="23">
        <f t="shared" si="12"/>
        <v>1</v>
      </c>
      <c r="AC23" s="23" t="str">
        <f t="shared" si="13"/>
        <v>None</v>
      </c>
      <c r="AD23" s="23" t="str">
        <f t="shared" si="14"/>
        <v>None</v>
      </c>
      <c r="AE23" s="23">
        <f t="shared" si="15"/>
        <v>3</v>
      </c>
      <c r="AF23" s="23">
        <f t="shared" si="16"/>
        <v>3</v>
      </c>
      <c r="AG23" s="23">
        <f t="shared" si="17"/>
        <v>4</v>
      </c>
      <c r="AH23" s="23">
        <f t="shared" si="18"/>
        <v>5</v>
      </c>
      <c r="AI23" s="23">
        <f t="shared" si="19"/>
        <v>3</v>
      </c>
      <c r="AJ23" s="23">
        <f t="shared" si="20"/>
        <v>2</v>
      </c>
      <c r="AT23" s="17" t="s">
        <v>10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>
        <v>3</v>
      </c>
      <c r="BI23" s="18">
        <v>3</v>
      </c>
      <c r="BJ23" s="18">
        <v>3</v>
      </c>
      <c r="BK23" s="18">
        <v>3</v>
      </c>
      <c r="BL23" s="18"/>
      <c r="BM23" s="18"/>
      <c r="BN23" s="18">
        <v>3</v>
      </c>
      <c r="BO23" s="18"/>
      <c r="BP23" s="18"/>
      <c r="BQ23" s="18"/>
      <c r="BR23" s="18">
        <v>6</v>
      </c>
      <c r="BS23" s="18"/>
      <c r="BT23" s="18">
        <v>6</v>
      </c>
      <c r="BU23" s="18">
        <v>3</v>
      </c>
      <c r="BV23" s="18"/>
      <c r="BW23" s="18"/>
      <c r="BX23" s="18"/>
      <c r="BY23" s="18"/>
      <c r="BZ23" s="18"/>
      <c r="CA23" s="18"/>
      <c r="CB23" s="18"/>
      <c r="CC23" s="18"/>
      <c r="CD23" s="18">
        <v>30</v>
      </c>
    </row>
    <row r="24" spans="1:82" x14ac:dyDescent="0.25">
      <c r="A24" s="22" t="str">
        <f t="shared" si="1"/>
        <v>Iowa Lake</v>
      </c>
      <c r="B24" s="23" t="str">
        <f t="shared" si="3"/>
        <v>None</v>
      </c>
      <c r="C24" s="23" t="str">
        <f t="shared" si="21"/>
        <v>None</v>
      </c>
      <c r="D24" s="23" t="str">
        <f t="shared" si="22"/>
        <v>None</v>
      </c>
      <c r="E24" s="23" t="str">
        <f t="shared" si="23"/>
        <v>None</v>
      </c>
      <c r="F24" s="23" t="str">
        <f t="shared" si="24"/>
        <v>None</v>
      </c>
      <c r="G24" s="23" t="str">
        <f t="shared" si="25"/>
        <v>None</v>
      </c>
      <c r="H24" s="23" t="str">
        <f t="shared" si="26"/>
        <v>None</v>
      </c>
      <c r="I24" s="23" t="str">
        <f t="shared" si="27"/>
        <v>None</v>
      </c>
      <c r="J24" s="23" t="str">
        <f t="shared" si="28"/>
        <v>None</v>
      </c>
      <c r="K24" s="23" t="str">
        <f t="shared" si="29"/>
        <v>None</v>
      </c>
      <c r="L24" s="23" t="str">
        <f t="shared" si="30"/>
        <v>None</v>
      </c>
      <c r="M24" s="23" t="str">
        <f t="shared" si="31"/>
        <v>None</v>
      </c>
      <c r="N24" s="23">
        <f t="shared" si="32"/>
        <v>1</v>
      </c>
      <c r="O24" s="23">
        <f t="shared" si="33"/>
        <v>2</v>
      </c>
      <c r="P24" s="23">
        <f t="shared" si="34"/>
        <v>4</v>
      </c>
      <c r="Q24" s="23">
        <f t="shared" si="35"/>
        <v>3</v>
      </c>
      <c r="R24" s="23">
        <f t="shared" si="36"/>
        <v>3</v>
      </c>
      <c r="S24" s="23" t="str">
        <f t="shared" si="37"/>
        <v>None</v>
      </c>
      <c r="T24" s="23" t="str">
        <f t="shared" si="4"/>
        <v>None</v>
      </c>
      <c r="U24" s="23" t="str">
        <f t="shared" si="5"/>
        <v>None</v>
      </c>
      <c r="V24" s="23" t="str">
        <f t="shared" si="6"/>
        <v>None</v>
      </c>
      <c r="W24" s="23">
        <f t="shared" si="7"/>
        <v>1</v>
      </c>
      <c r="X24" s="23" t="str">
        <f t="shared" si="8"/>
        <v>None</v>
      </c>
      <c r="Y24" s="23" t="str">
        <f t="shared" si="9"/>
        <v>None</v>
      </c>
      <c r="Z24" s="23" t="str">
        <f t="shared" si="10"/>
        <v>None</v>
      </c>
      <c r="AA24" s="23" t="str">
        <f t="shared" si="11"/>
        <v>None</v>
      </c>
      <c r="AB24" s="23" t="str">
        <f t="shared" si="12"/>
        <v>None</v>
      </c>
      <c r="AC24" s="23" t="str">
        <f t="shared" si="13"/>
        <v>None</v>
      </c>
      <c r="AD24" s="23" t="str">
        <f t="shared" si="14"/>
        <v>None</v>
      </c>
      <c r="AE24" s="23" t="str">
        <f t="shared" si="15"/>
        <v>None</v>
      </c>
      <c r="AF24" s="23">
        <f t="shared" si="16"/>
        <v>1</v>
      </c>
      <c r="AG24" s="23">
        <f t="shared" si="17"/>
        <v>1</v>
      </c>
      <c r="AH24" s="23" t="str">
        <f t="shared" si="18"/>
        <v>None</v>
      </c>
      <c r="AI24" s="23" t="str">
        <f t="shared" si="19"/>
        <v>None</v>
      </c>
      <c r="AJ24" s="23">
        <f t="shared" si="20"/>
        <v>3</v>
      </c>
      <c r="AT24" s="17" t="s">
        <v>22</v>
      </c>
      <c r="AU24" s="18">
        <v>21</v>
      </c>
      <c r="AV24" s="18">
        <v>36</v>
      </c>
      <c r="AW24" s="18">
        <v>18</v>
      </c>
      <c r="AX24" s="18">
        <v>6</v>
      </c>
      <c r="AY24" s="18">
        <v>6</v>
      </c>
      <c r="AZ24" s="18">
        <v>27</v>
      </c>
      <c r="BA24" s="18">
        <v>9</v>
      </c>
      <c r="BB24" s="18">
        <v>3</v>
      </c>
      <c r="BC24" s="18"/>
      <c r="BD24" s="18"/>
      <c r="BE24" s="18">
        <v>9</v>
      </c>
      <c r="BF24" s="18"/>
      <c r="BG24" s="18"/>
      <c r="BH24" s="18">
        <v>30</v>
      </c>
      <c r="BI24" s="18">
        <v>18</v>
      </c>
      <c r="BJ24" s="18"/>
      <c r="BK24" s="18"/>
      <c r="BL24" s="18"/>
      <c r="BM24" s="18">
        <v>3</v>
      </c>
      <c r="BN24" s="18"/>
      <c r="BO24" s="18"/>
      <c r="BP24" s="18"/>
      <c r="BQ24" s="18"/>
      <c r="BR24" s="18"/>
      <c r="BS24" s="18"/>
      <c r="BT24" s="18">
        <v>6</v>
      </c>
      <c r="BU24" s="18"/>
      <c r="BV24" s="18">
        <v>3</v>
      </c>
      <c r="BW24" s="18"/>
      <c r="BX24" s="18"/>
      <c r="BY24" s="18"/>
      <c r="BZ24" s="18"/>
      <c r="CA24" s="18"/>
      <c r="CB24" s="18"/>
      <c r="CC24" s="18"/>
      <c r="CD24" s="18">
        <v>195</v>
      </c>
    </row>
    <row r="25" spans="1:82" x14ac:dyDescent="0.25">
      <c r="A25" s="22" t="str">
        <f t="shared" si="1"/>
        <v>Iowa Lake (Osceola)</v>
      </c>
      <c r="B25" s="23" t="str">
        <f t="shared" si="3"/>
        <v>None</v>
      </c>
      <c r="C25" s="23" t="str">
        <f t="shared" si="21"/>
        <v>None</v>
      </c>
      <c r="D25" s="23" t="str">
        <f t="shared" si="22"/>
        <v>None</v>
      </c>
      <c r="E25" s="23" t="str">
        <f t="shared" si="23"/>
        <v>None</v>
      </c>
      <c r="F25" s="23" t="str">
        <f t="shared" si="24"/>
        <v>None</v>
      </c>
      <c r="G25" s="23" t="str">
        <f t="shared" si="25"/>
        <v>None</v>
      </c>
      <c r="H25" s="23" t="str">
        <f t="shared" si="26"/>
        <v>None</v>
      </c>
      <c r="I25" s="23" t="str">
        <f t="shared" si="27"/>
        <v>None</v>
      </c>
      <c r="J25" s="23" t="str">
        <f t="shared" si="28"/>
        <v>None</v>
      </c>
      <c r="K25" s="23" t="str">
        <f t="shared" si="29"/>
        <v>None</v>
      </c>
      <c r="L25" s="23" t="str">
        <f t="shared" si="30"/>
        <v>None</v>
      </c>
      <c r="M25" s="23" t="str">
        <f t="shared" si="31"/>
        <v>None</v>
      </c>
      <c r="N25" s="23" t="str">
        <f t="shared" si="32"/>
        <v>None</v>
      </c>
      <c r="O25" s="23" t="str">
        <f t="shared" si="33"/>
        <v>None</v>
      </c>
      <c r="P25" s="23" t="str">
        <f t="shared" si="34"/>
        <v>None</v>
      </c>
      <c r="Q25" s="23" t="str">
        <f t="shared" si="35"/>
        <v>None</v>
      </c>
      <c r="R25" s="23" t="str">
        <f t="shared" si="36"/>
        <v>None</v>
      </c>
      <c r="S25" s="23" t="str">
        <f t="shared" si="37"/>
        <v>None</v>
      </c>
      <c r="T25" s="23" t="str">
        <f t="shared" si="4"/>
        <v>None</v>
      </c>
      <c r="U25" s="23">
        <f t="shared" si="5"/>
        <v>2</v>
      </c>
      <c r="V25" s="23" t="str">
        <f t="shared" si="6"/>
        <v>None</v>
      </c>
      <c r="W25" s="23" t="str">
        <f t="shared" si="7"/>
        <v>None</v>
      </c>
      <c r="X25" s="23" t="str">
        <f t="shared" si="8"/>
        <v>None</v>
      </c>
      <c r="Y25" s="23" t="str">
        <f t="shared" si="9"/>
        <v>None</v>
      </c>
      <c r="Z25" s="23" t="str">
        <f t="shared" si="10"/>
        <v>None</v>
      </c>
      <c r="AA25" s="23" t="str">
        <f t="shared" si="11"/>
        <v>None</v>
      </c>
      <c r="AB25" s="23" t="str">
        <f t="shared" si="12"/>
        <v>None</v>
      </c>
      <c r="AC25" s="23" t="str">
        <f t="shared" si="13"/>
        <v>None</v>
      </c>
      <c r="AD25" s="23" t="str">
        <f t="shared" si="14"/>
        <v>None</v>
      </c>
      <c r="AE25" s="23" t="str">
        <f t="shared" si="15"/>
        <v>None</v>
      </c>
      <c r="AF25" s="23" t="str">
        <f t="shared" si="16"/>
        <v>None</v>
      </c>
      <c r="AG25" s="23" t="str">
        <f t="shared" si="17"/>
        <v>None</v>
      </c>
      <c r="AH25" s="23" t="str">
        <f t="shared" si="18"/>
        <v>None</v>
      </c>
      <c r="AI25" s="23" t="str">
        <f t="shared" si="19"/>
        <v>None</v>
      </c>
      <c r="AJ25" s="23" t="str">
        <f t="shared" si="20"/>
        <v>None</v>
      </c>
      <c r="AT25" s="17" t="s">
        <v>7</v>
      </c>
      <c r="AU25" s="18"/>
      <c r="AV25" s="18"/>
      <c r="AW25" s="18"/>
      <c r="AX25" s="18"/>
      <c r="AY25" s="18"/>
      <c r="AZ25" s="18"/>
      <c r="BA25" s="18"/>
      <c r="BB25" s="18"/>
      <c r="BC25" s="18">
        <v>24</v>
      </c>
      <c r="BD25" s="18">
        <v>18</v>
      </c>
      <c r="BE25" s="18">
        <v>6</v>
      </c>
      <c r="BF25" s="18">
        <v>9</v>
      </c>
      <c r="BG25" s="18">
        <v>6</v>
      </c>
      <c r="BH25" s="18">
        <v>9</v>
      </c>
      <c r="BI25" s="18">
        <v>6</v>
      </c>
      <c r="BJ25" s="18">
        <v>6</v>
      </c>
      <c r="BK25" s="18">
        <v>9</v>
      </c>
      <c r="BL25" s="18">
        <v>3</v>
      </c>
      <c r="BM25" s="18"/>
      <c r="BN25" s="18"/>
      <c r="BO25" s="18"/>
      <c r="BP25" s="18"/>
      <c r="BQ25" s="18">
        <v>12</v>
      </c>
      <c r="BR25" s="18">
        <v>12</v>
      </c>
      <c r="BS25" s="18">
        <v>6</v>
      </c>
      <c r="BT25" s="18">
        <v>3</v>
      </c>
      <c r="BU25" s="18">
        <v>3</v>
      </c>
      <c r="BV25" s="18"/>
      <c r="BW25" s="18"/>
      <c r="BX25" s="18">
        <v>9</v>
      </c>
      <c r="BY25" s="18">
        <v>9</v>
      </c>
      <c r="BZ25" s="18">
        <v>12</v>
      </c>
      <c r="CA25" s="18">
        <v>15</v>
      </c>
      <c r="CB25" s="18">
        <v>9</v>
      </c>
      <c r="CC25" s="18">
        <v>6</v>
      </c>
      <c r="CD25" s="18">
        <v>192</v>
      </c>
    </row>
    <row r="26" spans="1:82" x14ac:dyDescent="0.25">
      <c r="A26" s="22" t="str">
        <f t="shared" si="1"/>
        <v>Grand Total</v>
      </c>
      <c r="B26" s="23">
        <f t="shared" si="3"/>
        <v>24</v>
      </c>
      <c r="C26" s="23">
        <f t="shared" si="21"/>
        <v>22</v>
      </c>
      <c r="D26" s="23">
        <f t="shared" si="22"/>
        <v>18</v>
      </c>
      <c r="E26" s="23">
        <f t="shared" si="23"/>
        <v>18</v>
      </c>
      <c r="F26" s="23">
        <f t="shared" si="24"/>
        <v>20</v>
      </c>
      <c r="G26" s="23">
        <f t="shared" si="25"/>
        <v>55</v>
      </c>
      <c r="H26" s="23">
        <f t="shared" si="26"/>
        <v>52</v>
      </c>
      <c r="I26" s="23">
        <f t="shared" si="27"/>
        <v>32</v>
      </c>
      <c r="J26" s="23">
        <f t="shared" si="28"/>
        <v>41</v>
      </c>
      <c r="K26" s="23">
        <f t="shared" si="29"/>
        <v>28</v>
      </c>
      <c r="L26" s="23">
        <f t="shared" si="30"/>
        <v>42</v>
      </c>
      <c r="M26" s="23">
        <f t="shared" si="31"/>
        <v>38</v>
      </c>
      <c r="N26" s="23">
        <f t="shared" si="32"/>
        <v>48</v>
      </c>
      <c r="O26" s="23">
        <f t="shared" si="33"/>
        <v>65</v>
      </c>
      <c r="P26" s="23">
        <f t="shared" si="34"/>
        <v>79</v>
      </c>
      <c r="Q26" s="23">
        <f t="shared" si="35"/>
        <v>71</v>
      </c>
      <c r="R26" s="23">
        <f t="shared" si="36"/>
        <v>59</v>
      </c>
      <c r="S26" s="23">
        <f t="shared" si="37"/>
        <v>70</v>
      </c>
      <c r="T26" s="23">
        <f t="shared" si="4"/>
        <v>45</v>
      </c>
      <c r="U26" s="23">
        <f t="shared" si="5"/>
        <v>28</v>
      </c>
      <c r="V26" s="23">
        <f t="shared" si="6"/>
        <v>35</v>
      </c>
      <c r="W26" s="23">
        <f t="shared" si="7"/>
        <v>36</v>
      </c>
      <c r="X26" s="23">
        <f t="shared" si="8"/>
        <v>55</v>
      </c>
      <c r="Y26" s="23">
        <f t="shared" si="9"/>
        <v>33</v>
      </c>
      <c r="Z26" s="23">
        <f t="shared" si="10"/>
        <v>35</v>
      </c>
      <c r="AA26" s="23">
        <f t="shared" si="11"/>
        <v>32</v>
      </c>
      <c r="AB26" s="23">
        <f t="shared" si="12"/>
        <v>33</v>
      </c>
      <c r="AC26" s="23">
        <f t="shared" si="13"/>
        <v>28</v>
      </c>
      <c r="AD26" s="23">
        <f t="shared" si="14"/>
        <v>31</v>
      </c>
      <c r="AE26" s="23">
        <f t="shared" si="15"/>
        <v>36</v>
      </c>
      <c r="AF26" s="23">
        <f t="shared" si="16"/>
        <v>31</v>
      </c>
      <c r="AG26" s="23">
        <f t="shared" si="17"/>
        <v>39</v>
      </c>
      <c r="AH26" s="23">
        <f t="shared" si="18"/>
        <v>33</v>
      </c>
      <c r="AI26" s="23">
        <f t="shared" si="19"/>
        <v>20</v>
      </c>
      <c r="AJ26" s="23">
        <f t="shared" si="20"/>
        <v>37</v>
      </c>
      <c r="AT26" s="17" t="s">
        <v>46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>
        <v>3</v>
      </c>
      <c r="BH26" s="18">
        <v>6</v>
      </c>
      <c r="BI26" s="18">
        <v>12</v>
      </c>
      <c r="BJ26" s="18">
        <v>9</v>
      </c>
      <c r="BK26" s="18">
        <v>9</v>
      </c>
      <c r="BL26" s="18"/>
      <c r="BM26" s="18"/>
      <c r="BN26" s="18"/>
      <c r="BO26" s="18"/>
      <c r="BP26" s="18">
        <v>3</v>
      </c>
      <c r="BQ26" s="18"/>
      <c r="BR26" s="18"/>
      <c r="BS26" s="18"/>
      <c r="BT26" s="18"/>
      <c r="BU26" s="18"/>
      <c r="BV26" s="18"/>
      <c r="BW26" s="18"/>
      <c r="BX26" s="18"/>
      <c r="BY26" s="18">
        <v>3</v>
      </c>
      <c r="BZ26" s="18">
        <v>3</v>
      </c>
      <c r="CA26" s="18"/>
      <c r="CB26" s="18"/>
      <c r="CC26" s="18">
        <v>9</v>
      </c>
      <c r="CD26" s="18">
        <v>57</v>
      </c>
    </row>
    <row r="27" spans="1:82" x14ac:dyDescent="0.25">
      <c r="AT27" s="17" t="s">
        <v>47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>
        <v>6</v>
      </c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>
        <v>6</v>
      </c>
    </row>
    <row r="28" spans="1:82" x14ac:dyDescent="0.25">
      <c r="AT28" s="17" t="s">
        <v>41</v>
      </c>
      <c r="AU28" s="18">
        <v>72</v>
      </c>
      <c r="AV28" s="18">
        <v>66</v>
      </c>
      <c r="AW28" s="18">
        <v>54</v>
      </c>
      <c r="AX28" s="18">
        <v>54</v>
      </c>
      <c r="AY28" s="18">
        <v>60</v>
      </c>
      <c r="AZ28" s="18">
        <v>165</v>
      </c>
      <c r="BA28" s="18">
        <v>156</v>
      </c>
      <c r="BB28" s="18">
        <v>96</v>
      </c>
      <c r="BC28" s="18">
        <v>123</v>
      </c>
      <c r="BD28" s="18">
        <v>84</v>
      </c>
      <c r="BE28" s="18">
        <v>126</v>
      </c>
      <c r="BF28" s="18">
        <v>114</v>
      </c>
      <c r="BG28" s="18">
        <v>144</v>
      </c>
      <c r="BH28" s="18">
        <v>195</v>
      </c>
      <c r="BI28" s="18">
        <v>237</v>
      </c>
      <c r="BJ28" s="18">
        <v>213</v>
      </c>
      <c r="BK28" s="18">
        <v>177</v>
      </c>
      <c r="BL28" s="18">
        <v>210</v>
      </c>
      <c r="BM28" s="18">
        <v>135</v>
      </c>
      <c r="BN28" s="18">
        <v>84</v>
      </c>
      <c r="BO28" s="18">
        <v>105</v>
      </c>
      <c r="BP28" s="18">
        <v>108</v>
      </c>
      <c r="BQ28" s="18">
        <v>165</v>
      </c>
      <c r="BR28" s="18">
        <v>99</v>
      </c>
      <c r="BS28" s="18">
        <v>105</v>
      </c>
      <c r="BT28" s="18">
        <v>96</v>
      </c>
      <c r="BU28" s="18">
        <v>99</v>
      </c>
      <c r="BV28" s="18">
        <v>84</v>
      </c>
      <c r="BW28" s="18">
        <v>93</v>
      </c>
      <c r="BX28" s="18">
        <v>108</v>
      </c>
      <c r="BY28" s="18">
        <v>93</v>
      </c>
      <c r="BZ28" s="18">
        <v>117</v>
      </c>
      <c r="CA28" s="18">
        <v>99</v>
      </c>
      <c r="CB28" s="18">
        <v>60</v>
      </c>
      <c r="CC28" s="18">
        <v>111</v>
      </c>
      <c r="CD28" s="18">
        <v>4107</v>
      </c>
    </row>
  </sheetData>
  <mergeCells count="1">
    <mergeCell ref="A1:AK1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58"/>
  <sheetViews>
    <sheetView topLeftCell="D1" workbookViewId="0">
      <selection activeCell="D1" sqref="D1"/>
    </sheetView>
  </sheetViews>
  <sheetFormatPr defaultRowHeight="15" x14ac:dyDescent="0.25"/>
  <cols>
    <col min="2" max="2" width="21.140625" bestFit="1" customWidth="1"/>
    <col min="3" max="3" width="16.28515625" bestFit="1" customWidth="1"/>
    <col min="4" max="15" width="7" customWidth="1"/>
    <col min="16" max="16" width="8" customWidth="1"/>
    <col min="17" max="28" width="7" customWidth="1"/>
    <col min="29" max="29" width="8" customWidth="1"/>
    <col min="30" max="36" width="7" customWidth="1"/>
    <col min="37" max="37" width="11.28515625" bestFit="1" customWidth="1"/>
    <col min="44" max="44" width="21.140625" bestFit="1" customWidth="1"/>
    <col min="45" max="45" width="16.28515625" bestFit="1" customWidth="1"/>
    <col min="46" max="78" width="5" customWidth="1"/>
    <col min="79" max="79" width="11.28515625" bestFit="1" customWidth="1"/>
  </cols>
  <sheetData>
    <row r="1" spans="2:79" x14ac:dyDescent="0.25">
      <c r="C1">
        <f t="shared" ref="C1:AJ1" si="0">AS3</f>
        <v>1984</v>
      </c>
      <c r="D1">
        <f t="shared" si="0"/>
        <v>1985</v>
      </c>
      <c r="E1">
        <f t="shared" si="0"/>
        <v>1986</v>
      </c>
      <c r="F1">
        <f t="shared" si="0"/>
        <v>1987</v>
      </c>
      <c r="G1">
        <f t="shared" si="0"/>
        <v>1988</v>
      </c>
      <c r="H1">
        <f t="shared" si="0"/>
        <v>1989</v>
      </c>
      <c r="I1">
        <f t="shared" si="0"/>
        <v>1990</v>
      </c>
      <c r="J1">
        <f t="shared" si="0"/>
        <v>1991</v>
      </c>
      <c r="K1">
        <f t="shared" si="0"/>
        <v>1992</v>
      </c>
      <c r="L1">
        <f t="shared" si="0"/>
        <v>1993</v>
      </c>
      <c r="M1">
        <f t="shared" si="0"/>
        <v>1994</v>
      </c>
      <c r="N1">
        <f t="shared" si="0"/>
        <v>1995</v>
      </c>
      <c r="O1">
        <f t="shared" si="0"/>
        <v>1996</v>
      </c>
      <c r="P1">
        <f t="shared" si="0"/>
        <v>1997</v>
      </c>
      <c r="Q1">
        <f t="shared" si="0"/>
        <v>1998</v>
      </c>
      <c r="R1">
        <f t="shared" si="0"/>
        <v>1999</v>
      </c>
      <c r="S1">
        <f t="shared" si="0"/>
        <v>2000</v>
      </c>
      <c r="T1">
        <f t="shared" si="0"/>
        <v>2001</v>
      </c>
      <c r="U1">
        <f t="shared" si="0"/>
        <v>2002</v>
      </c>
      <c r="V1">
        <f t="shared" si="0"/>
        <v>2003</v>
      </c>
      <c r="W1">
        <f t="shared" si="0"/>
        <v>2004</v>
      </c>
      <c r="X1">
        <f t="shared" si="0"/>
        <v>2005</v>
      </c>
      <c r="Y1">
        <f t="shared" si="0"/>
        <v>2006</v>
      </c>
      <c r="Z1">
        <f t="shared" si="0"/>
        <v>2007</v>
      </c>
      <c r="AA1">
        <f t="shared" si="0"/>
        <v>2008</v>
      </c>
      <c r="AB1">
        <f t="shared" si="0"/>
        <v>2009</v>
      </c>
      <c r="AC1">
        <f t="shared" si="0"/>
        <v>2010</v>
      </c>
      <c r="AD1">
        <f t="shared" si="0"/>
        <v>2011</v>
      </c>
      <c r="AE1">
        <f t="shared" si="0"/>
        <v>2012</v>
      </c>
      <c r="AF1">
        <f t="shared" si="0"/>
        <v>2013</v>
      </c>
      <c r="AG1">
        <f t="shared" si="0"/>
        <v>2014</v>
      </c>
      <c r="AH1">
        <f t="shared" si="0"/>
        <v>2015</v>
      </c>
      <c r="AI1">
        <f t="shared" si="0"/>
        <v>2016</v>
      </c>
      <c r="AJ1">
        <f t="shared" si="0"/>
        <v>2017</v>
      </c>
    </row>
    <row r="2" spans="2:79" x14ac:dyDescent="0.25">
      <c r="B2" t="str">
        <f t="shared" ref="B2:B25" si="1">AR4</f>
        <v>Center Lake</v>
      </c>
      <c r="C2" t="e">
        <f t="shared" ref="C2:C25" si="2">AS35/(AS4/3)</f>
        <v>#DIV/0!</v>
      </c>
      <c r="D2" t="e">
        <f t="shared" ref="D2:D25" si="3">AT35/(AT4/3)</f>
        <v>#DIV/0!</v>
      </c>
      <c r="E2" t="e">
        <f t="shared" ref="E2:E25" si="4">AU35/(AU4/3)</f>
        <v>#DIV/0!</v>
      </c>
      <c r="F2" t="e">
        <f t="shared" ref="F2:F25" si="5">AV35/(AV4/3)</f>
        <v>#DIV/0!</v>
      </c>
      <c r="G2" t="e">
        <f t="shared" ref="G2:G25" si="6">AW35/(AW4/3)</f>
        <v>#DIV/0!</v>
      </c>
      <c r="H2" t="e">
        <f t="shared" ref="H2:H25" si="7">AX35/(AX4/3)</f>
        <v>#DIV/0!</v>
      </c>
      <c r="I2" t="e">
        <f t="shared" ref="I2:I25" si="8">AY35/(AY4/3)</f>
        <v>#DIV/0!</v>
      </c>
      <c r="J2">
        <f t="shared" ref="J2:J25" si="9">AZ35/(AZ4/3)</f>
        <v>17720</v>
      </c>
      <c r="K2" t="e">
        <f t="shared" ref="K2:K25" si="10">BA35/(BA4/3)</f>
        <v>#DIV/0!</v>
      </c>
      <c r="L2" t="e">
        <f t="shared" ref="L2:L25" si="11">BB35/(BB4/3)</f>
        <v>#DIV/0!</v>
      </c>
      <c r="M2" t="e">
        <f t="shared" ref="M2:M25" si="12">BC35/(BC4/3)</f>
        <v>#DIV/0!</v>
      </c>
      <c r="N2" t="e">
        <f t="shared" ref="N2:N25" si="13">BD35/(BD4/3)</f>
        <v>#DIV/0!</v>
      </c>
      <c r="O2">
        <f t="shared" ref="O2:O25" si="14">BE35/(BE4/3)</f>
        <v>1833.3333333333333</v>
      </c>
      <c r="P2">
        <f t="shared" ref="P2:P25" si="15">BF35/(BF4/3)</f>
        <v>5743.5</v>
      </c>
      <c r="Q2">
        <f t="shared" ref="Q2:Q25" si="16">BG35/(BG4/3)</f>
        <v>9338.4</v>
      </c>
      <c r="R2">
        <f t="shared" ref="R2:R25" si="17">BH35/(BH4/3)</f>
        <v>267</v>
      </c>
      <c r="S2" t="e">
        <f t="shared" ref="S2:S25" si="18">BI35/(BI4/3)</f>
        <v>#DIV/0!</v>
      </c>
      <c r="T2">
        <f t="shared" ref="T2:T25" si="19">BJ35/(BJ4/3)</f>
        <v>7250</v>
      </c>
      <c r="U2" t="e">
        <f t="shared" ref="U2:U25" si="20">BK35/(BK4/3)</f>
        <v>#DIV/0!</v>
      </c>
      <c r="V2" t="e">
        <f t="shared" ref="V2:V25" si="21">BL35/(BL4/3)</f>
        <v>#DIV/0!</v>
      </c>
      <c r="W2" t="e">
        <f t="shared" ref="W2:W25" si="22">BM35/(BM4/3)</f>
        <v>#DIV/0!</v>
      </c>
      <c r="X2" t="e">
        <f t="shared" ref="X2:X25" si="23">BN35/(BN4/3)</f>
        <v>#DIV/0!</v>
      </c>
      <c r="Y2" t="e">
        <f t="shared" ref="Y2:Y25" si="24">BO35/(BO4/3)</f>
        <v>#DIV/0!</v>
      </c>
      <c r="Z2" t="e">
        <f t="shared" ref="Z2:Z25" si="25">BP35/(BP4/3)</f>
        <v>#DIV/0!</v>
      </c>
      <c r="AA2" t="e">
        <f t="shared" ref="AA2:AA25" si="26">BQ35/(BQ4/3)</f>
        <v>#DIV/0!</v>
      </c>
      <c r="AB2" t="e">
        <f t="shared" ref="AB2:AB25" si="27">BR35/(BR4/3)</f>
        <v>#DIV/0!</v>
      </c>
      <c r="AC2">
        <f t="shared" ref="AC2:AC25" si="28">BS35/(BS4/3)</f>
        <v>20275</v>
      </c>
      <c r="AD2">
        <f t="shared" ref="AD2:AD25" si="29">BT35/(BT4/3)</f>
        <v>21950</v>
      </c>
      <c r="AE2">
        <f t="shared" ref="AE2:AE25" si="30">BU35/(BU4/3)</f>
        <v>17425</v>
      </c>
      <c r="AF2">
        <f t="shared" ref="AF2:AF25" si="31">BV35/(BV4/3)</f>
        <v>22705</v>
      </c>
      <c r="AG2">
        <f t="shared" ref="AG2:AG25" si="32">BW35/(BW4/3)</f>
        <v>13950</v>
      </c>
      <c r="AH2">
        <f t="shared" ref="AH2:AH25" si="33">BX35/(BX4/3)</f>
        <v>20475</v>
      </c>
      <c r="AI2">
        <f t="shared" ref="AI2:AI25" si="34">BY35/(BY4/3)</f>
        <v>19075</v>
      </c>
      <c r="AJ2">
        <f t="shared" ref="AJ2:AJ25" si="35">BZ35/(BZ4/3)</f>
        <v>13616.666666666666</v>
      </c>
      <c r="AR2" s="16" t="s">
        <v>44</v>
      </c>
      <c r="AS2" s="16" t="s">
        <v>40</v>
      </c>
    </row>
    <row r="3" spans="2:79" x14ac:dyDescent="0.25">
      <c r="B3" t="str">
        <f t="shared" si="1"/>
        <v>Diamond Lake</v>
      </c>
      <c r="C3" t="e">
        <f t="shared" si="2"/>
        <v>#DIV/0!</v>
      </c>
      <c r="D3" t="e">
        <f t="shared" si="3"/>
        <v>#DIV/0!</v>
      </c>
      <c r="E3" t="e">
        <f t="shared" si="4"/>
        <v>#DIV/0!</v>
      </c>
      <c r="F3" t="e">
        <f t="shared" si="5"/>
        <v>#DIV/0!</v>
      </c>
      <c r="G3" t="e">
        <f t="shared" si="6"/>
        <v>#DIV/0!</v>
      </c>
      <c r="H3" t="e">
        <f t="shared" si="7"/>
        <v>#DIV/0!</v>
      </c>
      <c r="I3" t="e">
        <f t="shared" si="8"/>
        <v>#DIV/0!</v>
      </c>
      <c r="J3" t="e">
        <f t="shared" si="9"/>
        <v>#DIV/0!</v>
      </c>
      <c r="K3" t="e">
        <f t="shared" si="10"/>
        <v>#DIV/0!</v>
      </c>
      <c r="L3" t="e">
        <f t="shared" si="11"/>
        <v>#DIV/0!</v>
      </c>
      <c r="M3" t="e">
        <f t="shared" si="12"/>
        <v>#DIV/0!</v>
      </c>
      <c r="N3" t="e">
        <f t="shared" si="13"/>
        <v>#DIV/0!</v>
      </c>
      <c r="O3" t="e">
        <f t="shared" si="14"/>
        <v>#DIV/0!</v>
      </c>
      <c r="P3" t="e">
        <f t="shared" si="15"/>
        <v>#DIV/0!</v>
      </c>
      <c r="Q3" t="e">
        <f t="shared" si="16"/>
        <v>#DIV/0!</v>
      </c>
      <c r="R3" t="e">
        <f t="shared" si="17"/>
        <v>#DIV/0!</v>
      </c>
      <c r="S3" t="e">
        <f t="shared" si="18"/>
        <v>#DIV/0!</v>
      </c>
      <c r="T3">
        <f t="shared" si="19"/>
        <v>3400</v>
      </c>
      <c r="U3" t="e">
        <f t="shared" si="20"/>
        <v>#DIV/0!</v>
      </c>
      <c r="V3" t="e">
        <f t="shared" si="21"/>
        <v>#DIV/0!</v>
      </c>
      <c r="W3" t="e">
        <f t="shared" si="22"/>
        <v>#DIV/0!</v>
      </c>
      <c r="X3" t="e">
        <f t="shared" si="23"/>
        <v>#DIV/0!</v>
      </c>
      <c r="Y3" t="e">
        <f t="shared" si="24"/>
        <v>#DIV/0!</v>
      </c>
      <c r="Z3" t="e">
        <f t="shared" si="25"/>
        <v>#DIV/0!</v>
      </c>
      <c r="AA3" t="e">
        <f t="shared" si="26"/>
        <v>#DIV/0!</v>
      </c>
      <c r="AB3" t="e">
        <f t="shared" si="27"/>
        <v>#DIV/0!</v>
      </c>
      <c r="AC3" t="e">
        <f t="shared" si="28"/>
        <v>#DIV/0!</v>
      </c>
      <c r="AD3" t="e">
        <f t="shared" si="29"/>
        <v>#DIV/0!</v>
      </c>
      <c r="AE3" t="e">
        <f t="shared" si="30"/>
        <v>#DIV/0!</v>
      </c>
      <c r="AF3" t="e">
        <f t="shared" si="31"/>
        <v>#DIV/0!</v>
      </c>
      <c r="AG3" t="e">
        <f t="shared" si="32"/>
        <v>#DIV/0!</v>
      </c>
      <c r="AH3" t="e">
        <f t="shared" si="33"/>
        <v>#DIV/0!</v>
      </c>
      <c r="AI3" t="e">
        <f t="shared" si="34"/>
        <v>#DIV/0!</v>
      </c>
      <c r="AJ3" t="e">
        <f t="shared" si="35"/>
        <v>#DIV/0!</v>
      </c>
      <c r="AR3" s="16" t="s">
        <v>42</v>
      </c>
      <c r="AS3">
        <v>1984</v>
      </c>
      <c r="AT3">
        <v>1985</v>
      </c>
      <c r="AU3">
        <v>1986</v>
      </c>
      <c r="AV3">
        <v>1987</v>
      </c>
      <c r="AW3">
        <v>1988</v>
      </c>
      <c r="AX3">
        <v>1989</v>
      </c>
      <c r="AY3">
        <v>1990</v>
      </c>
      <c r="AZ3">
        <v>1991</v>
      </c>
      <c r="BA3">
        <v>1992</v>
      </c>
      <c r="BB3">
        <v>1993</v>
      </c>
      <c r="BC3">
        <v>1994</v>
      </c>
      <c r="BD3">
        <v>1995</v>
      </c>
      <c r="BE3">
        <v>1996</v>
      </c>
      <c r="BF3">
        <v>1997</v>
      </c>
      <c r="BG3">
        <v>1998</v>
      </c>
      <c r="BH3">
        <v>1999</v>
      </c>
      <c r="BI3">
        <v>2000</v>
      </c>
      <c r="BJ3">
        <v>2001</v>
      </c>
      <c r="BK3">
        <v>2002</v>
      </c>
      <c r="BL3">
        <v>2003</v>
      </c>
      <c r="BM3">
        <v>2004</v>
      </c>
      <c r="BN3">
        <v>2005</v>
      </c>
      <c r="BO3">
        <v>2006</v>
      </c>
      <c r="BP3">
        <v>2007</v>
      </c>
      <c r="BQ3">
        <v>2008</v>
      </c>
      <c r="BR3">
        <v>2009</v>
      </c>
      <c r="BS3">
        <v>2010</v>
      </c>
      <c r="BT3">
        <v>2011</v>
      </c>
      <c r="BU3">
        <v>2012</v>
      </c>
      <c r="BV3">
        <v>2013</v>
      </c>
      <c r="BW3">
        <v>2014</v>
      </c>
      <c r="BX3">
        <v>2015</v>
      </c>
      <c r="BY3">
        <v>2016</v>
      </c>
      <c r="BZ3">
        <v>2017</v>
      </c>
      <c r="CA3" t="s">
        <v>41</v>
      </c>
    </row>
    <row r="4" spans="2:79" x14ac:dyDescent="0.25">
      <c r="B4" t="str">
        <f t="shared" si="1"/>
        <v>East Okoboji Lake</v>
      </c>
      <c r="C4">
        <f t="shared" si="2"/>
        <v>12431</v>
      </c>
      <c r="D4" t="e">
        <f t="shared" si="3"/>
        <v>#DIV/0!</v>
      </c>
      <c r="E4" t="e">
        <f t="shared" si="4"/>
        <v>#DIV/0!</v>
      </c>
      <c r="F4" t="e">
        <f t="shared" si="5"/>
        <v>#DIV/0!</v>
      </c>
      <c r="G4" t="e">
        <f t="shared" si="6"/>
        <v>#DIV/0!</v>
      </c>
      <c r="H4">
        <f t="shared" si="7"/>
        <v>12552.666666666666</v>
      </c>
      <c r="I4">
        <f t="shared" si="8"/>
        <v>6707.666666666667</v>
      </c>
      <c r="J4" t="e">
        <f t="shared" si="9"/>
        <v>#DIV/0!</v>
      </c>
      <c r="K4">
        <f t="shared" si="10"/>
        <v>494</v>
      </c>
      <c r="L4">
        <f t="shared" si="11"/>
        <v>1760</v>
      </c>
      <c r="M4">
        <f t="shared" si="12"/>
        <v>5558.333333333333</v>
      </c>
      <c r="N4">
        <f t="shared" si="13"/>
        <v>6175</v>
      </c>
      <c r="O4">
        <f t="shared" si="14"/>
        <v>16930</v>
      </c>
      <c r="P4">
        <f t="shared" si="15"/>
        <v>31323.5</v>
      </c>
      <c r="Q4">
        <f t="shared" si="16"/>
        <v>36204</v>
      </c>
      <c r="R4">
        <f t="shared" si="17"/>
        <v>7721.25</v>
      </c>
      <c r="S4">
        <f t="shared" si="18"/>
        <v>23072.222222222223</v>
      </c>
      <c r="T4">
        <f t="shared" si="19"/>
        <v>9208.3333333333339</v>
      </c>
      <c r="U4">
        <f t="shared" si="20"/>
        <v>27560.222222222223</v>
      </c>
      <c r="V4">
        <f t="shared" si="21"/>
        <v>17275</v>
      </c>
      <c r="W4">
        <f t="shared" si="22"/>
        <v>14260</v>
      </c>
      <c r="X4">
        <f t="shared" si="23"/>
        <v>30737.5</v>
      </c>
      <c r="Y4">
        <f t="shared" si="24"/>
        <v>18685</v>
      </c>
      <c r="Z4">
        <f t="shared" si="25"/>
        <v>42225</v>
      </c>
      <c r="AA4">
        <f t="shared" si="26"/>
        <v>14455.555555555555</v>
      </c>
      <c r="AB4">
        <f t="shared" si="27"/>
        <v>30440</v>
      </c>
      <c r="AC4">
        <f t="shared" si="28"/>
        <v>21500</v>
      </c>
      <c r="AD4">
        <f t="shared" si="29"/>
        <v>12016.666666666666</v>
      </c>
      <c r="AE4">
        <f t="shared" si="30"/>
        <v>12650</v>
      </c>
      <c r="AF4">
        <f t="shared" si="31"/>
        <v>71200</v>
      </c>
      <c r="AG4">
        <f t="shared" si="32"/>
        <v>32966.666666666664</v>
      </c>
      <c r="AH4">
        <f t="shared" si="33"/>
        <v>9150</v>
      </c>
      <c r="AI4">
        <f t="shared" si="34"/>
        <v>9700</v>
      </c>
      <c r="AJ4" t="e">
        <f t="shared" si="35"/>
        <v>#DIV/0!</v>
      </c>
      <c r="AR4" s="17" t="s">
        <v>12</v>
      </c>
      <c r="AS4" s="18"/>
      <c r="AT4" s="18"/>
      <c r="AU4" s="18"/>
      <c r="AV4" s="18"/>
      <c r="AW4" s="18"/>
      <c r="AX4" s="18"/>
      <c r="AY4" s="18"/>
      <c r="AZ4" s="18">
        <v>3</v>
      </c>
      <c r="BA4" s="18"/>
      <c r="BB4" s="18"/>
      <c r="BC4" s="18"/>
      <c r="BD4" s="18"/>
      <c r="BE4" s="18">
        <v>9</v>
      </c>
      <c r="BF4" s="18">
        <v>12</v>
      </c>
      <c r="BG4" s="18">
        <v>15</v>
      </c>
      <c r="BH4" s="18">
        <v>6</v>
      </c>
      <c r="BI4" s="18"/>
      <c r="BJ4" s="18">
        <v>3</v>
      </c>
      <c r="BK4" s="18"/>
      <c r="BL4" s="18"/>
      <c r="BM4" s="18"/>
      <c r="BN4" s="18"/>
      <c r="BO4" s="18"/>
      <c r="BP4" s="18"/>
      <c r="BQ4" s="18"/>
      <c r="BR4" s="18"/>
      <c r="BS4" s="18">
        <v>6</v>
      </c>
      <c r="BT4" s="18">
        <v>6</v>
      </c>
      <c r="BU4" s="18">
        <v>6</v>
      </c>
      <c r="BV4" s="18">
        <v>6</v>
      </c>
      <c r="BW4" s="18">
        <v>6</v>
      </c>
      <c r="BX4" s="18">
        <v>6</v>
      </c>
      <c r="BY4" s="18">
        <v>12</v>
      </c>
      <c r="BZ4" s="18">
        <v>9</v>
      </c>
      <c r="CA4" s="18">
        <v>105</v>
      </c>
    </row>
    <row r="5" spans="2:79" x14ac:dyDescent="0.25">
      <c r="B5" t="str">
        <f t="shared" si="1"/>
        <v>Elk Lake</v>
      </c>
      <c r="C5" t="e">
        <f t="shared" si="2"/>
        <v>#DIV/0!</v>
      </c>
      <c r="D5" t="e">
        <f t="shared" si="3"/>
        <v>#DIV/0!</v>
      </c>
      <c r="E5" t="e">
        <f t="shared" si="4"/>
        <v>#DIV/0!</v>
      </c>
      <c r="F5" t="e">
        <f t="shared" si="5"/>
        <v>#DIV/0!</v>
      </c>
      <c r="G5" t="e">
        <f t="shared" si="6"/>
        <v>#DIV/0!</v>
      </c>
      <c r="H5" t="e">
        <f t="shared" si="7"/>
        <v>#DIV/0!</v>
      </c>
      <c r="I5" t="e">
        <f t="shared" si="8"/>
        <v>#DIV/0!</v>
      </c>
      <c r="J5" t="e">
        <f t="shared" si="9"/>
        <v>#DIV/0!</v>
      </c>
      <c r="K5" t="e">
        <f t="shared" si="10"/>
        <v>#DIV/0!</v>
      </c>
      <c r="L5" t="e">
        <f t="shared" si="11"/>
        <v>#DIV/0!</v>
      </c>
      <c r="M5" t="e">
        <f t="shared" si="12"/>
        <v>#DIV/0!</v>
      </c>
      <c r="N5">
        <f t="shared" si="13"/>
        <v>1900</v>
      </c>
      <c r="O5" t="e">
        <f t="shared" si="14"/>
        <v>#DIV/0!</v>
      </c>
      <c r="P5">
        <f t="shared" si="15"/>
        <v>8007.2</v>
      </c>
      <c r="Q5">
        <f t="shared" si="16"/>
        <v>3210</v>
      </c>
      <c r="R5">
        <f t="shared" si="17"/>
        <v>4500</v>
      </c>
      <c r="S5">
        <f t="shared" si="18"/>
        <v>3525</v>
      </c>
      <c r="T5" t="e">
        <f t="shared" si="19"/>
        <v>#DIV/0!</v>
      </c>
      <c r="U5" t="e">
        <f t="shared" si="20"/>
        <v>#DIV/0!</v>
      </c>
      <c r="V5">
        <f t="shared" si="21"/>
        <v>8150</v>
      </c>
      <c r="W5" t="e">
        <f t="shared" si="22"/>
        <v>#DIV/0!</v>
      </c>
      <c r="X5" t="e">
        <f t="shared" si="23"/>
        <v>#DIV/0!</v>
      </c>
      <c r="Y5">
        <f t="shared" si="24"/>
        <v>15376.666666666666</v>
      </c>
      <c r="Z5">
        <f t="shared" si="25"/>
        <v>7693.333333333333</v>
      </c>
      <c r="AA5">
        <f t="shared" si="26"/>
        <v>8210</v>
      </c>
      <c r="AB5">
        <f t="shared" si="27"/>
        <v>4985</v>
      </c>
      <c r="AC5">
        <f t="shared" si="28"/>
        <v>6022.5</v>
      </c>
      <c r="AD5">
        <f t="shared" si="29"/>
        <v>6070</v>
      </c>
      <c r="AE5" t="e">
        <f t="shared" si="30"/>
        <v>#DIV/0!</v>
      </c>
      <c r="AF5" t="e">
        <f t="shared" si="31"/>
        <v>#DIV/0!</v>
      </c>
      <c r="AG5">
        <f t="shared" si="32"/>
        <v>9848</v>
      </c>
      <c r="AH5">
        <f t="shared" si="33"/>
        <v>4061.5</v>
      </c>
      <c r="AI5">
        <f t="shared" si="34"/>
        <v>4499.5</v>
      </c>
      <c r="AJ5">
        <f t="shared" si="35"/>
        <v>10804.5</v>
      </c>
      <c r="AR5" s="17" t="s">
        <v>29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>
        <v>3</v>
      </c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>
        <v>3</v>
      </c>
    </row>
    <row r="6" spans="2:79" x14ac:dyDescent="0.25">
      <c r="B6" t="str">
        <f t="shared" si="1"/>
        <v>Five Island Lake</v>
      </c>
      <c r="C6" t="e">
        <f t="shared" si="2"/>
        <v>#DIV/0!</v>
      </c>
      <c r="D6" t="e">
        <f t="shared" si="3"/>
        <v>#DIV/0!</v>
      </c>
      <c r="E6" t="e">
        <f t="shared" si="4"/>
        <v>#DIV/0!</v>
      </c>
      <c r="F6">
        <f t="shared" si="5"/>
        <v>9902.25</v>
      </c>
      <c r="G6">
        <f t="shared" si="6"/>
        <v>19379.545454545456</v>
      </c>
      <c r="H6">
        <f t="shared" si="7"/>
        <v>15755.333333333334</v>
      </c>
      <c r="I6">
        <f t="shared" si="8"/>
        <v>6182.5</v>
      </c>
      <c r="J6">
        <f t="shared" si="9"/>
        <v>4077.7777777777778</v>
      </c>
      <c r="K6" t="e">
        <f t="shared" si="10"/>
        <v>#DIV/0!</v>
      </c>
      <c r="L6" t="e">
        <f t="shared" si="11"/>
        <v>#DIV/0!</v>
      </c>
      <c r="M6" t="e">
        <f t="shared" si="12"/>
        <v>#DIV/0!</v>
      </c>
      <c r="N6" t="e">
        <f t="shared" si="13"/>
        <v>#DIV/0!</v>
      </c>
      <c r="O6" t="e">
        <f t="shared" si="14"/>
        <v>#DIV/0!</v>
      </c>
      <c r="P6" t="e">
        <f t="shared" si="15"/>
        <v>#DIV/0!</v>
      </c>
      <c r="Q6">
        <f t="shared" si="16"/>
        <v>6392.3076923076924</v>
      </c>
      <c r="R6">
        <f t="shared" si="17"/>
        <v>5405</v>
      </c>
      <c r="S6">
        <f t="shared" si="18"/>
        <v>7294</v>
      </c>
      <c r="T6">
        <f t="shared" si="19"/>
        <v>4275</v>
      </c>
      <c r="U6">
        <f t="shared" si="20"/>
        <v>4858</v>
      </c>
      <c r="V6">
        <f t="shared" si="21"/>
        <v>10315.5</v>
      </c>
      <c r="W6">
        <f t="shared" si="22"/>
        <v>20233.5</v>
      </c>
      <c r="X6">
        <f t="shared" si="23"/>
        <v>3554.5833333333335</v>
      </c>
      <c r="Y6">
        <f t="shared" si="24"/>
        <v>7983.333333333333</v>
      </c>
      <c r="Z6">
        <f t="shared" si="25"/>
        <v>5984</v>
      </c>
      <c r="AA6">
        <f t="shared" si="26"/>
        <v>13404</v>
      </c>
      <c r="AB6">
        <f t="shared" si="27"/>
        <v>14470.666666666666</v>
      </c>
      <c r="AC6" t="e">
        <f t="shared" si="28"/>
        <v>#DIV/0!</v>
      </c>
      <c r="AD6" t="e">
        <f t="shared" si="29"/>
        <v>#DIV/0!</v>
      </c>
      <c r="AE6">
        <f t="shared" si="30"/>
        <v>54200</v>
      </c>
      <c r="AF6">
        <f t="shared" si="31"/>
        <v>28550</v>
      </c>
      <c r="AG6">
        <f t="shared" si="32"/>
        <v>2700</v>
      </c>
      <c r="AH6">
        <f t="shared" si="33"/>
        <v>8011.1111111111113</v>
      </c>
      <c r="AI6">
        <f t="shared" si="34"/>
        <v>27280</v>
      </c>
      <c r="AJ6">
        <f t="shared" si="35"/>
        <v>20750</v>
      </c>
      <c r="AR6" s="17" t="s">
        <v>20</v>
      </c>
      <c r="AS6" s="18">
        <v>3</v>
      </c>
      <c r="AT6" s="18"/>
      <c r="AU6" s="18"/>
      <c r="AV6" s="18"/>
      <c r="AW6" s="18"/>
      <c r="AX6" s="18">
        <v>36</v>
      </c>
      <c r="AY6" s="18">
        <v>27</v>
      </c>
      <c r="AZ6" s="18"/>
      <c r="BA6" s="18">
        <v>3</v>
      </c>
      <c r="BB6" s="18">
        <v>3</v>
      </c>
      <c r="BC6" s="18">
        <v>18</v>
      </c>
      <c r="BD6" s="18">
        <v>6</v>
      </c>
      <c r="BE6" s="18">
        <v>15</v>
      </c>
      <c r="BF6" s="18">
        <v>30</v>
      </c>
      <c r="BG6" s="18">
        <v>12</v>
      </c>
      <c r="BH6" s="18">
        <v>24</v>
      </c>
      <c r="BI6" s="18">
        <v>27</v>
      </c>
      <c r="BJ6" s="18">
        <v>54</v>
      </c>
      <c r="BK6" s="18">
        <v>27</v>
      </c>
      <c r="BL6" s="18">
        <v>12</v>
      </c>
      <c r="BM6" s="18">
        <v>15</v>
      </c>
      <c r="BN6" s="18">
        <v>12</v>
      </c>
      <c r="BO6" s="18">
        <v>30</v>
      </c>
      <c r="BP6" s="18">
        <v>24</v>
      </c>
      <c r="BQ6" s="18">
        <v>27</v>
      </c>
      <c r="BR6" s="18">
        <v>15</v>
      </c>
      <c r="BS6" s="18">
        <v>12</v>
      </c>
      <c r="BT6" s="18">
        <v>9</v>
      </c>
      <c r="BU6" s="18">
        <v>12</v>
      </c>
      <c r="BV6" s="18">
        <v>6</v>
      </c>
      <c r="BW6" s="18">
        <v>18</v>
      </c>
      <c r="BX6" s="18">
        <v>9</v>
      </c>
      <c r="BY6" s="18">
        <v>3</v>
      </c>
      <c r="BZ6" s="18"/>
      <c r="CA6" s="18">
        <v>489</v>
      </c>
    </row>
    <row r="7" spans="2:79" x14ac:dyDescent="0.25">
      <c r="B7" t="str">
        <f t="shared" si="1"/>
        <v>High Lake</v>
      </c>
      <c r="C7" t="e">
        <f t="shared" si="2"/>
        <v>#DIV/0!</v>
      </c>
      <c r="D7" t="e">
        <f t="shared" si="3"/>
        <v>#DIV/0!</v>
      </c>
      <c r="E7" t="e">
        <f t="shared" si="4"/>
        <v>#DIV/0!</v>
      </c>
      <c r="F7" t="e">
        <f t="shared" si="5"/>
        <v>#DIV/0!</v>
      </c>
      <c r="G7" t="e">
        <f t="shared" si="6"/>
        <v>#DIV/0!</v>
      </c>
      <c r="H7" t="e">
        <f t="shared" si="7"/>
        <v>#DIV/0!</v>
      </c>
      <c r="I7">
        <f t="shared" si="8"/>
        <v>19678.333333333332</v>
      </c>
      <c r="J7">
        <f t="shared" si="9"/>
        <v>4064.2857142857142</v>
      </c>
      <c r="K7">
        <f t="shared" si="10"/>
        <v>9350</v>
      </c>
      <c r="L7">
        <f t="shared" si="11"/>
        <v>4064.2</v>
      </c>
      <c r="M7" t="e">
        <f t="shared" si="12"/>
        <v>#DIV/0!</v>
      </c>
      <c r="N7">
        <f t="shared" si="13"/>
        <v>2236.6666666666665</v>
      </c>
      <c r="O7">
        <f t="shared" si="14"/>
        <v>82347.5</v>
      </c>
      <c r="P7">
        <f t="shared" si="15"/>
        <v>21900</v>
      </c>
      <c r="Q7">
        <f t="shared" si="16"/>
        <v>17428</v>
      </c>
      <c r="R7">
        <f t="shared" si="17"/>
        <v>10730</v>
      </c>
      <c r="S7">
        <f t="shared" si="18"/>
        <v>19521</v>
      </c>
      <c r="T7" t="e">
        <f t="shared" si="19"/>
        <v>#DIV/0!</v>
      </c>
      <c r="U7" t="e">
        <f t="shared" si="20"/>
        <v>#DIV/0!</v>
      </c>
      <c r="V7">
        <f t="shared" si="21"/>
        <v>15850</v>
      </c>
      <c r="W7">
        <f t="shared" si="22"/>
        <v>95</v>
      </c>
      <c r="X7">
        <f t="shared" si="23"/>
        <v>7272</v>
      </c>
      <c r="Y7">
        <f t="shared" si="24"/>
        <v>9950</v>
      </c>
      <c r="Z7">
        <f t="shared" si="25"/>
        <v>53000</v>
      </c>
      <c r="AA7" t="e">
        <f t="shared" si="26"/>
        <v>#DIV/0!</v>
      </c>
      <c r="AB7">
        <f t="shared" si="27"/>
        <v>45533.333333333336</v>
      </c>
      <c r="AC7" t="e">
        <f t="shared" si="28"/>
        <v>#DIV/0!</v>
      </c>
      <c r="AD7">
        <f t="shared" si="29"/>
        <v>6400</v>
      </c>
      <c r="AE7">
        <f t="shared" si="30"/>
        <v>32200</v>
      </c>
      <c r="AF7">
        <f t="shared" si="31"/>
        <v>11731.25</v>
      </c>
      <c r="AG7" t="e">
        <f t="shared" si="32"/>
        <v>#DIV/0!</v>
      </c>
      <c r="AH7">
        <f t="shared" si="33"/>
        <v>17575</v>
      </c>
      <c r="AI7">
        <f t="shared" si="34"/>
        <v>29400.6</v>
      </c>
      <c r="AJ7" t="e">
        <f t="shared" si="35"/>
        <v>#DIV/0!</v>
      </c>
      <c r="AR7" s="17" t="s">
        <v>9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>
        <v>3</v>
      </c>
      <c r="BE7" s="18"/>
      <c r="BF7" s="18">
        <v>15</v>
      </c>
      <c r="BG7" s="18">
        <v>9</v>
      </c>
      <c r="BH7" s="18">
        <v>3</v>
      </c>
      <c r="BI7" s="18">
        <v>3</v>
      </c>
      <c r="BJ7" s="18"/>
      <c r="BK7" s="18"/>
      <c r="BL7" s="18">
        <v>3</v>
      </c>
      <c r="BM7" s="18"/>
      <c r="BN7" s="18"/>
      <c r="BO7" s="18">
        <v>9</v>
      </c>
      <c r="BP7" s="18">
        <v>9</v>
      </c>
      <c r="BQ7" s="18">
        <v>6</v>
      </c>
      <c r="BR7" s="18">
        <v>3</v>
      </c>
      <c r="BS7" s="18">
        <v>6</v>
      </c>
      <c r="BT7" s="18">
        <v>6</v>
      </c>
      <c r="BU7" s="18"/>
      <c r="BV7" s="18"/>
      <c r="BW7" s="18">
        <v>6</v>
      </c>
      <c r="BX7" s="18">
        <v>6</v>
      </c>
      <c r="BY7" s="18">
        <v>6</v>
      </c>
      <c r="BZ7" s="18">
        <v>6</v>
      </c>
      <c r="CA7" s="18">
        <v>99</v>
      </c>
    </row>
    <row r="8" spans="2:79" x14ac:dyDescent="0.25">
      <c r="B8" t="str">
        <f t="shared" si="1"/>
        <v>Ingham Lake</v>
      </c>
      <c r="C8" t="e">
        <f t="shared" si="2"/>
        <v>#DIV/0!</v>
      </c>
      <c r="D8" t="e">
        <f t="shared" si="3"/>
        <v>#DIV/0!</v>
      </c>
      <c r="E8" t="e">
        <f t="shared" si="4"/>
        <v>#DIV/0!</v>
      </c>
      <c r="F8" t="e">
        <f t="shared" si="5"/>
        <v>#DIV/0!</v>
      </c>
      <c r="G8" t="e">
        <f t="shared" si="6"/>
        <v>#DIV/0!</v>
      </c>
      <c r="H8">
        <f t="shared" si="7"/>
        <v>11900</v>
      </c>
      <c r="I8" t="e">
        <f t="shared" si="8"/>
        <v>#DIV/0!</v>
      </c>
      <c r="J8" t="e">
        <f t="shared" si="9"/>
        <v>#DIV/0!</v>
      </c>
      <c r="K8">
        <f t="shared" si="10"/>
        <v>1475.625</v>
      </c>
      <c r="L8" t="e">
        <f t="shared" si="11"/>
        <v>#DIV/0!</v>
      </c>
      <c r="M8">
        <f t="shared" si="12"/>
        <v>16970</v>
      </c>
      <c r="N8">
        <f t="shared" si="13"/>
        <v>14220</v>
      </c>
      <c r="O8">
        <f t="shared" si="14"/>
        <v>9770</v>
      </c>
      <c r="P8" t="e">
        <f t="shared" si="15"/>
        <v>#DIV/0!</v>
      </c>
      <c r="Q8">
        <f t="shared" si="16"/>
        <v>6918.75</v>
      </c>
      <c r="R8">
        <f t="shared" si="17"/>
        <v>28753</v>
      </c>
      <c r="S8">
        <f t="shared" si="18"/>
        <v>5290</v>
      </c>
      <c r="T8">
        <f t="shared" si="19"/>
        <v>2350</v>
      </c>
      <c r="U8">
        <f t="shared" si="20"/>
        <v>7319</v>
      </c>
      <c r="V8">
        <f t="shared" si="21"/>
        <v>6226</v>
      </c>
      <c r="W8">
        <f t="shared" si="22"/>
        <v>4783.333333333333</v>
      </c>
      <c r="X8">
        <f t="shared" si="23"/>
        <v>16950</v>
      </c>
      <c r="Y8">
        <f t="shared" si="24"/>
        <v>13200</v>
      </c>
      <c r="Z8">
        <f t="shared" si="25"/>
        <v>45100</v>
      </c>
      <c r="AA8">
        <f t="shared" si="26"/>
        <v>5916.666666666667</v>
      </c>
      <c r="AB8">
        <f t="shared" si="27"/>
        <v>21285</v>
      </c>
      <c r="AC8">
        <f t="shared" si="28"/>
        <v>4892.5</v>
      </c>
      <c r="AD8">
        <f t="shared" si="29"/>
        <v>6403.333333333333</v>
      </c>
      <c r="AE8">
        <f t="shared" si="30"/>
        <v>16361.666666666666</v>
      </c>
      <c r="AF8">
        <f t="shared" si="31"/>
        <v>7350</v>
      </c>
      <c r="AG8">
        <f t="shared" si="32"/>
        <v>28277</v>
      </c>
      <c r="AH8">
        <f t="shared" si="33"/>
        <v>15340</v>
      </c>
      <c r="AI8">
        <f t="shared" si="34"/>
        <v>10532.25</v>
      </c>
      <c r="AJ8">
        <f t="shared" si="35"/>
        <v>3075</v>
      </c>
      <c r="AR8" s="17" t="s">
        <v>8</v>
      </c>
      <c r="AS8" s="18"/>
      <c r="AT8" s="18"/>
      <c r="AU8" s="18"/>
      <c r="AV8" s="18">
        <v>36</v>
      </c>
      <c r="AW8" s="18">
        <v>33</v>
      </c>
      <c r="AX8" s="18">
        <v>18</v>
      </c>
      <c r="AY8" s="18">
        <v>18</v>
      </c>
      <c r="AZ8" s="18">
        <v>27</v>
      </c>
      <c r="BA8" s="18"/>
      <c r="BB8" s="18"/>
      <c r="BC8" s="18"/>
      <c r="BD8" s="18"/>
      <c r="BE8" s="18"/>
      <c r="BF8" s="18"/>
      <c r="BG8" s="18">
        <v>39</v>
      </c>
      <c r="BH8" s="18">
        <v>24</v>
      </c>
      <c r="BI8" s="18">
        <v>60</v>
      </c>
      <c r="BJ8" s="18">
        <v>48</v>
      </c>
      <c r="BK8" s="18">
        <v>15</v>
      </c>
      <c r="BL8" s="18">
        <v>12</v>
      </c>
      <c r="BM8" s="18">
        <v>12</v>
      </c>
      <c r="BN8" s="18">
        <v>36</v>
      </c>
      <c r="BO8" s="18">
        <v>9</v>
      </c>
      <c r="BP8" s="18">
        <v>15</v>
      </c>
      <c r="BQ8" s="18">
        <v>15</v>
      </c>
      <c r="BR8" s="18">
        <v>18</v>
      </c>
      <c r="BS8" s="18"/>
      <c r="BT8" s="18"/>
      <c r="BU8" s="18">
        <v>6</v>
      </c>
      <c r="BV8" s="18">
        <v>9</v>
      </c>
      <c r="BW8" s="18">
        <v>3</v>
      </c>
      <c r="BX8" s="18">
        <v>27</v>
      </c>
      <c r="BY8" s="18">
        <v>15</v>
      </c>
      <c r="BZ8" s="18">
        <v>12</v>
      </c>
      <c r="CA8" s="18">
        <v>507</v>
      </c>
    </row>
    <row r="9" spans="2:79" x14ac:dyDescent="0.25">
      <c r="B9" t="str">
        <f t="shared" si="1"/>
        <v>Little Spirit Lake</v>
      </c>
      <c r="C9" t="e">
        <f t="shared" si="2"/>
        <v>#DIV/0!</v>
      </c>
      <c r="D9" t="e">
        <f t="shared" si="3"/>
        <v>#DIV/0!</v>
      </c>
      <c r="E9" t="e">
        <f t="shared" si="4"/>
        <v>#DIV/0!</v>
      </c>
      <c r="F9" t="e">
        <f t="shared" si="5"/>
        <v>#DIV/0!</v>
      </c>
      <c r="G9" t="e">
        <f t="shared" si="6"/>
        <v>#DIV/0!</v>
      </c>
      <c r="H9" t="e">
        <f t="shared" si="7"/>
        <v>#DIV/0!</v>
      </c>
      <c r="I9" t="e">
        <f t="shared" si="8"/>
        <v>#DIV/0!</v>
      </c>
      <c r="J9" t="e">
        <f t="shared" si="9"/>
        <v>#DIV/0!</v>
      </c>
      <c r="K9" t="e">
        <f t="shared" si="10"/>
        <v>#DIV/0!</v>
      </c>
      <c r="L9">
        <f t="shared" si="11"/>
        <v>8875</v>
      </c>
      <c r="M9" t="e">
        <f t="shared" si="12"/>
        <v>#DIV/0!</v>
      </c>
      <c r="N9">
        <f t="shared" si="13"/>
        <v>8750</v>
      </c>
      <c r="O9">
        <f t="shared" si="14"/>
        <v>12300</v>
      </c>
      <c r="P9">
        <f t="shared" si="15"/>
        <v>7670</v>
      </c>
      <c r="Q9" t="e">
        <f t="shared" si="16"/>
        <v>#DIV/0!</v>
      </c>
      <c r="R9">
        <f t="shared" si="17"/>
        <v>15383</v>
      </c>
      <c r="S9">
        <f t="shared" si="18"/>
        <v>9700</v>
      </c>
      <c r="T9">
        <f t="shared" si="19"/>
        <v>5775</v>
      </c>
      <c r="U9">
        <f t="shared" si="20"/>
        <v>3657.3333333333335</v>
      </c>
      <c r="V9" t="e">
        <f t="shared" si="21"/>
        <v>#DIV/0!</v>
      </c>
      <c r="W9">
        <f t="shared" si="22"/>
        <v>7800</v>
      </c>
      <c r="X9" t="e">
        <f t="shared" si="23"/>
        <v>#DIV/0!</v>
      </c>
      <c r="Y9">
        <f t="shared" si="24"/>
        <v>24800</v>
      </c>
      <c r="Z9">
        <f t="shared" si="25"/>
        <v>10800</v>
      </c>
      <c r="AA9">
        <f t="shared" si="26"/>
        <v>10000</v>
      </c>
      <c r="AB9" t="e">
        <f t="shared" si="27"/>
        <v>#DIV/0!</v>
      </c>
      <c r="AC9">
        <f t="shared" si="28"/>
        <v>8550</v>
      </c>
      <c r="AD9" t="e">
        <f t="shared" si="29"/>
        <v>#DIV/0!</v>
      </c>
      <c r="AE9" t="e">
        <f t="shared" si="30"/>
        <v>#DIV/0!</v>
      </c>
      <c r="AF9" t="e">
        <f t="shared" si="31"/>
        <v>#DIV/0!</v>
      </c>
      <c r="AG9" t="e">
        <f t="shared" si="32"/>
        <v>#DIV/0!</v>
      </c>
      <c r="AH9" t="e">
        <f t="shared" si="33"/>
        <v>#DIV/0!</v>
      </c>
      <c r="AI9" t="e">
        <f t="shared" si="34"/>
        <v>#DIV/0!</v>
      </c>
      <c r="AJ9" t="e">
        <f t="shared" si="35"/>
        <v>#DIV/0!</v>
      </c>
      <c r="AR9" s="17" t="s">
        <v>5</v>
      </c>
      <c r="AS9" s="18"/>
      <c r="AT9" s="18"/>
      <c r="AU9" s="18"/>
      <c r="AV9" s="18"/>
      <c r="AW9" s="18"/>
      <c r="AX9" s="18"/>
      <c r="AY9" s="18">
        <v>27</v>
      </c>
      <c r="AZ9" s="18">
        <v>21</v>
      </c>
      <c r="BA9" s="18">
        <v>18</v>
      </c>
      <c r="BB9" s="18">
        <v>15</v>
      </c>
      <c r="BC9" s="18"/>
      <c r="BD9" s="18">
        <v>9</v>
      </c>
      <c r="BE9" s="18">
        <v>6</v>
      </c>
      <c r="BF9" s="18">
        <v>6</v>
      </c>
      <c r="BG9" s="18">
        <v>9</v>
      </c>
      <c r="BH9" s="18">
        <v>6</v>
      </c>
      <c r="BI9" s="18">
        <v>6</v>
      </c>
      <c r="BJ9" s="18"/>
      <c r="BK9" s="18"/>
      <c r="BL9" s="18">
        <v>3</v>
      </c>
      <c r="BM9" s="18">
        <v>6</v>
      </c>
      <c r="BN9" s="18">
        <v>15</v>
      </c>
      <c r="BO9" s="18">
        <v>6</v>
      </c>
      <c r="BP9" s="18">
        <v>3</v>
      </c>
      <c r="BQ9" s="18"/>
      <c r="BR9" s="18">
        <v>9</v>
      </c>
      <c r="BS9" s="18"/>
      <c r="BT9" s="18">
        <v>3</v>
      </c>
      <c r="BU9" s="18">
        <v>6</v>
      </c>
      <c r="BV9" s="18">
        <v>24</v>
      </c>
      <c r="BW9" s="18"/>
      <c r="BX9" s="18">
        <v>9</v>
      </c>
      <c r="BY9" s="18">
        <v>15</v>
      </c>
      <c r="BZ9" s="18"/>
      <c r="CA9" s="18">
        <v>222</v>
      </c>
    </row>
    <row r="10" spans="2:79" x14ac:dyDescent="0.25">
      <c r="B10" t="str">
        <f t="shared" si="1"/>
        <v>Little Swan Lake</v>
      </c>
      <c r="C10" t="e">
        <f t="shared" si="2"/>
        <v>#DIV/0!</v>
      </c>
      <c r="D10" t="e">
        <f t="shared" si="3"/>
        <v>#DIV/0!</v>
      </c>
      <c r="E10" t="e">
        <f t="shared" si="4"/>
        <v>#DIV/0!</v>
      </c>
      <c r="F10" t="e">
        <f t="shared" si="5"/>
        <v>#DIV/0!</v>
      </c>
      <c r="G10" t="e">
        <f t="shared" si="6"/>
        <v>#DIV/0!</v>
      </c>
      <c r="H10" t="e">
        <f t="shared" si="7"/>
        <v>#DIV/0!</v>
      </c>
      <c r="I10" t="e">
        <f t="shared" si="8"/>
        <v>#DIV/0!</v>
      </c>
      <c r="J10" t="e">
        <f t="shared" si="9"/>
        <v>#DIV/0!</v>
      </c>
      <c r="K10" t="e">
        <f t="shared" si="10"/>
        <v>#DIV/0!</v>
      </c>
      <c r="L10" t="e">
        <f t="shared" si="11"/>
        <v>#DIV/0!</v>
      </c>
      <c r="M10">
        <f t="shared" si="12"/>
        <v>10056.25</v>
      </c>
      <c r="N10">
        <f t="shared" si="13"/>
        <v>12000</v>
      </c>
      <c r="O10">
        <f t="shared" si="14"/>
        <v>4922.5</v>
      </c>
      <c r="P10" t="e">
        <f t="shared" si="15"/>
        <v>#DIV/0!</v>
      </c>
      <c r="Q10">
        <f t="shared" si="16"/>
        <v>21225</v>
      </c>
      <c r="R10">
        <f t="shared" si="17"/>
        <v>23731.333333333332</v>
      </c>
      <c r="S10">
        <f t="shared" si="18"/>
        <v>2275</v>
      </c>
      <c r="T10">
        <f t="shared" si="19"/>
        <v>7865.5</v>
      </c>
      <c r="U10" t="e">
        <f t="shared" si="20"/>
        <v>#DIV/0!</v>
      </c>
      <c r="V10" t="e">
        <f t="shared" si="21"/>
        <v>#DIV/0!</v>
      </c>
      <c r="W10">
        <f t="shared" si="22"/>
        <v>1694.5</v>
      </c>
      <c r="X10" t="e">
        <f t="shared" si="23"/>
        <v>#DIV/0!</v>
      </c>
      <c r="Y10">
        <f t="shared" si="24"/>
        <v>8723</v>
      </c>
      <c r="Z10">
        <f t="shared" si="25"/>
        <v>10375</v>
      </c>
      <c r="AA10">
        <f t="shared" si="26"/>
        <v>12732.5</v>
      </c>
      <c r="AB10" t="e">
        <f t="shared" si="27"/>
        <v>#DIV/0!</v>
      </c>
      <c r="AC10">
        <f t="shared" si="28"/>
        <v>9145</v>
      </c>
      <c r="AD10">
        <f t="shared" si="29"/>
        <v>19736.666666666668</v>
      </c>
      <c r="AE10">
        <f t="shared" si="30"/>
        <v>5500</v>
      </c>
      <c r="AF10">
        <f t="shared" si="31"/>
        <v>7910</v>
      </c>
      <c r="AG10" t="e">
        <f t="shared" si="32"/>
        <v>#DIV/0!</v>
      </c>
      <c r="AH10" t="e">
        <f t="shared" si="33"/>
        <v>#DIV/0!</v>
      </c>
      <c r="AI10" t="e">
        <f t="shared" si="34"/>
        <v>#DIV/0!</v>
      </c>
      <c r="AJ10" t="e">
        <f t="shared" si="35"/>
        <v>#DIV/0!</v>
      </c>
      <c r="AR10" s="17" t="s">
        <v>16</v>
      </c>
      <c r="AS10" s="18"/>
      <c r="AT10" s="18"/>
      <c r="AU10" s="18"/>
      <c r="AV10" s="18"/>
      <c r="AW10" s="18"/>
      <c r="AX10" s="18">
        <v>6</v>
      </c>
      <c r="AY10" s="18"/>
      <c r="AZ10" s="18"/>
      <c r="BA10" s="18">
        <v>24</v>
      </c>
      <c r="BB10" s="18"/>
      <c r="BC10" s="18">
        <v>15</v>
      </c>
      <c r="BD10" s="18">
        <v>15</v>
      </c>
      <c r="BE10" s="18">
        <v>9</v>
      </c>
      <c r="BF10" s="18"/>
      <c r="BG10" s="18">
        <v>12</v>
      </c>
      <c r="BH10" s="18">
        <v>15</v>
      </c>
      <c r="BI10" s="18">
        <v>3</v>
      </c>
      <c r="BJ10" s="18">
        <v>3</v>
      </c>
      <c r="BK10" s="18">
        <v>15</v>
      </c>
      <c r="BL10" s="18">
        <v>15</v>
      </c>
      <c r="BM10" s="18">
        <v>9</v>
      </c>
      <c r="BN10" s="18">
        <v>6</v>
      </c>
      <c r="BO10" s="18">
        <v>3</v>
      </c>
      <c r="BP10" s="18">
        <v>3</v>
      </c>
      <c r="BQ10" s="18">
        <v>9</v>
      </c>
      <c r="BR10" s="18">
        <v>6</v>
      </c>
      <c r="BS10" s="18">
        <v>6</v>
      </c>
      <c r="BT10" s="18">
        <v>9</v>
      </c>
      <c r="BU10" s="18">
        <v>9</v>
      </c>
      <c r="BV10" s="18">
        <v>3</v>
      </c>
      <c r="BW10" s="18">
        <v>6</v>
      </c>
      <c r="BX10" s="18">
        <v>6</v>
      </c>
      <c r="BY10" s="18">
        <v>12</v>
      </c>
      <c r="BZ10" s="18">
        <v>6</v>
      </c>
      <c r="CA10" s="18">
        <v>225</v>
      </c>
    </row>
    <row r="11" spans="2:79" x14ac:dyDescent="0.25">
      <c r="B11" t="str">
        <f t="shared" si="1"/>
        <v>Lost Island Lake</v>
      </c>
      <c r="C11">
        <f t="shared" si="2"/>
        <v>15180.5</v>
      </c>
      <c r="D11">
        <f t="shared" si="3"/>
        <v>16349.777777777777</v>
      </c>
      <c r="E11">
        <f t="shared" si="4"/>
        <v>6857.5714285714284</v>
      </c>
      <c r="F11">
        <f t="shared" si="5"/>
        <v>13926.25</v>
      </c>
      <c r="G11" t="e">
        <f t="shared" si="6"/>
        <v>#DIV/0!</v>
      </c>
      <c r="H11">
        <f t="shared" si="7"/>
        <v>5021.4285714285716</v>
      </c>
      <c r="I11">
        <f t="shared" si="8"/>
        <v>4678</v>
      </c>
      <c r="J11" t="e">
        <f t="shared" si="9"/>
        <v>#DIV/0!</v>
      </c>
      <c r="K11">
        <f t="shared" si="10"/>
        <v>3055</v>
      </c>
      <c r="L11">
        <f t="shared" si="11"/>
        <v>3392</v>
      </c>
      <c r="M11">
        <f t="shared" si="12"/>
        <v>3350</v>
      </c>
      <c r="N11" t="e">
        <f t="shared" si="13"/>
        <v>#DIV/0!</v>
      </c>
      <c r="O11">
        <f t="shared" si="14"/>
        <v>26275</v>
      </c>
      <c r="P11" t="e">
        <f t="shared" si="15"/>
        <v>#DIV/0!</v>
      </c>
      <c r="Q11">
        <f t="shared" si="16"/>
        <v>11466.263157894737</v>
      </c>
      <c r="R11">
        <f t="shared" si="17"/>
        <v>17312.142857142859</v>
      </c>
      <c r="S11">
        <f t="shared" si="18"/>
        <v>7143.333333333333</v>
      </c>
      <c r="T11">
        <f t="shared" si="19"/>
        <v>5857.6923076923076</v>
      </c>
      <c r="U11">
        <f t="shared" si="20"/>
        <v>8390</v>
      </c>
      <c r="V11">
        <f t="shared" si="21"/>
        <v>33225</v>
      </c>
      <c r="W11">
        <f t="shared" si="22"/>
        <v>40250</v>
      </c>
      <c r="X11">
        <f t="shared" si="23"/>
        <v>8250</v>
      </c>
      <c r="Y11">
        <f t="shared" si="24"/>
        <v>15660</v>
      </c>
      <c r="Z11" t="e">
        <f t="shared" si="25"/>
        <v>#DIV/0!</v>
      </c>
      <c r="AA11">
        <f t="shared" si="26"/>
        <v>50475</v>
      </c>
      <c r="AB11">
        <f t="shared" si="27"/>
        <v>32100</v>
      </c>
      <c r="AC11">
        <f t="shared" si="28"/>
        <v>54108.5</v>
      </c>
      <c r="AD11">
        <f t="shared" si="29"/>
        <v>35266.9</v>
      </c>
      <c r="AE11">
        <f t="shared" si="30"/>
        <v>8349.3333333333339</v>
      </c>
      <c r="AF11">
        <f t="shared" si="31"/>
        <v>1775</v>
      </c>
      <c r="AG11">
        <f t="shared" si="32"/>
        <v>8467.3333333333339</v>
      </c>
      <c r="AH11">
        <f t="shared" si="33"/>
        <v>19212.333333333332</v>
      </c>
      <c r="AI11">
        <f t="shared" si="34"/>
        <v>8811</v>
      </c>
      <c r="AJ11">
        <f t="shared" si="35"/>
        <v>11435.75</v>
      </c>
      <c r="AR11" s="17" t="s">
        <v>18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18</v>
      </c>
      <c r="BC11" s="18"/>
      <c r="BD11" s="18">
        <v>6</v>
      </c>
      <c r="BE11" s="18">
        <v>6</v>
      </c>
      <c r="BF11" s="18">
        <v>9</v>
      </c>
      <c r="BG11" s="18"/>
      <c r="BH11" s="18">
        <v>3</v>
      </c>
      <c r="BI11" s="18">
        <v>3</v>
      </c>
      <c r="BJ11" s="18">
        <v>6</v>
      </c>
      <c r="BK11" s="18">
        <v>9</v>
      </c>
      <c r="BL11" s="18"/>
      <c r="BM11" s="18">
        <v>3</v>
      </c>
      <c r="BN11" s="18"/>
      <c r="BO11" s="18">
        <v>3</v>
      </c>
      <c r="BP11" s="18">
        <v>3</v>
      </c>
      <c r="BQ11" s="18">
        <v>6</v>
      </c>
      <c r="BR11" s="18"/>
      <c r="BS11" s="18">
        <v>3</v>
      </c>
      <c r="BT11" s="18"/>
      <c r="BU11" s="18"/>
      <c r="BV11" s="18"/>
      <c r="BW11" s="18"/>
      <c r="BX11" s="18"/>
      <c r="BY11" s="18"/>
      <c r="BZ11" s="18"/>
      <c r="CA11" s="18">
        <v>78</v>
      </c>
    </row>
    <row r="12" spans="2:79" x14ac:dyDescent="0.25">
      <c r="B12" t="str">
        <f t="shared" si="1"/>
        <v>Lower Gar</v>
      </c>
      <c r="C12" t="e">
        <f t="shared" si="2"/>
        <v>#DIV/0!</v>
      </c>
      <c r="D12" t="e">
        <f t="shared" si="3"/>
        <v>#DIV/0!</v>
      </c>
      <c r="E12" t="e">
        <f t="shared" si="4"/>
        <v>#DIV/0!</v>
      </c>
      <c r="F12" t="e">
        <f t="shared" si="5"/>
        <v>#DIV/0!</v>
      </c>
      <c r="G12">
        <f t="shared" si="6"/>
        <v>2608.75</v>
      </c>
      <c r="H12">
        <f t="shared" si="7"/>
        <v>12173</v>
      </c>
      <c r="I12" t="e">
        <f t="shared" si="8"/>
        <v>#DIV/0!</v>
      </c>
      <c r="J12" t="e">
        <f t="shared" si="9"/>
        <v>#DIV/0!</v>
      </c>
      <c r="K12">
        <f t="shared" si="10"/>
        <v>813</v>
      </c>
      <c r="L12" t="e">
        <f t="shared" si="11"/>
        <v>#DIV/0!</v>
      </c>
      <c r="M12" t="e">
        <f t="shared" si="12"/>
        <v>#DIV/0!</v>
      </c>
      <c r="N12" t="e">
        <f t="shared" si="13"/>
        <v>#DIV/0!</v>
      </c>
      <c r="O12">
        <f t="shared" si="14"/>
        <v>8400</v>
      </c>
      <c r="P12">
        <f t="shared" si="15"/>
        <v>12100</v>
      </c>
      <c r="Q12" t="e">
        <f t="shared" si="16"/>
        <v>#DIV/0!</v>
      </c>
      <c r="R12" t="e">
        <f t="shared" si="17"/>
        <v>#DIV/0!</v>
      </c>
      <c r="S12" t="e">
        <f t="shared" si="18"/>
        <v>#DIV/0!</v>
      </c>
      <c r="T12" t="e">
        <f t="shared" si="19"/>
        <v>#DIV/0!</v>
      </c>
      <c r="U12" t="e">
        <f t="shared" si="20"/>
        <v>#DIV/0!</v>
      </c>
      <c r="V12" t="e">
        <f t="shared" si="21"/>
        <v>#DIV/0!</v>
      </c>
      <c r="W12" t="e">
        <f t="shared" si="22"/>
        <v>#DIV/0!</v>
      </c>
      <c r="X12" t="e">
        <f t="shared" si="23"/>
        <v>#DIV/0!</v>
      </c>
      <c r="Y12" t="e">
        <f t="shared" si="24"/>
        <v>#DIV/0!</v>
      </c>
      <c r="Z12" t="e">
        <f t="shared" si="25"/>
        <v>#DIV/0!</v>
      </c>
      <c r="AA12" t="e">
        <f t="shared" si="26"/>
        <v>#DIV/0!</v>
      </c>
      <c r="AB12" t="e">
        <f t="shared" si="27"/>
        <v>#DIV/0!</v>
      </c>
      <c r="AC12" t="e">
        <f t="shared" si="28"/>
        <v>#DIV/0!</v>
      </c>
      <c r="AD12" t="e">
        <f t="shared" si="29"/>
        <v>#DIV/0!</v>
      </c>
      <c r="AE12" t="e">
        <f t="shared" si="30"/>
        <v>#DIV/0!</v>
      </c>
      <c r="AF12" t="e">
        <f t="shared" si="31"/>
        <v>#DIV/0!</v>
      </c>
      <c r="AG12" t="e">
        <f t="shared" si="32"/>
        <v>#DIV/0!</v>
      </c>
      <c r="AH12" t="e">
        <f t="shared" si="33"/>
        <v>#DIV/0!</v>
      </c>
      <c r="AI12" t="e">
        <f t="shared" si="34"/>
        <v>#DIV/0!</v>
      </c>
      <c r="AJ12" t="e">
        <f t="shared" si="35"/>
        <v>#DIV/0!</v>
      </c>
      <c r="AR12" s="17" t="s">
        <v>15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12</v>
      </c>
      <c r="BD12" s="18">
        <v>9</v>
      </c>
      <c r="BE12" s="18">
        <v>6</v>
      </c>
      <c r="BF12" s="18"/>
      <c r="BG12" s="18">
        <v>6</v>
      </c>
      <c r="BH12" s="18">
        <v>9</v>
      </c>
      <c r="BI12" s="18">
        <v>3</v>
      </c>
      <c r="BJ12" s="18">
        <v>12</v>
      </c>
      <c r="BK12" s="18"/>
      <c r="BL12" s="18"/>
      <c r="BM12" s="18">
        <v>6</v>
      </c>
      <c r="BN12" s="18"/>
      <c r="BO12" s="18">
        <v>6</v>
      </c>
      <c r="BP12" s="18">
        <v>6</v>
      </c>
      <c r="BQ12" s="18">
        <v>6</v>
      </c>
      <c r="BR12" s="18"/>
      <c r="BS12" s="18">
        <v>6</v>
      </c>
      <c r="BT12" s="18">
        <v>9</v>
      </c>
      <c r="BU12" s="18">
        <v>3</v>
      </c>
      <c r="BV12" s="18">
        <v>3</v>
      </c>
      <c r="BW12" s="18"/>
      <c r="BX12" s="18"/>
      <c r="BY12" s="18"/>
      <c r="BZ12" s="18"/>
      <c r="CA12" s="18">
        <v>102</v>
      </c>
    </row>
    <row r="13" spans="2:79" x14ac:dyDescent="0.25">
      <c r="B13" t="str">
        <f t="shared" si="1"/>
        <v>Minnewashta</v>
      </c>
      <c r="C13">
        <f t="shared" si="2"/>
        <v>6628</v>
      </c>
      <c r="D13" t="e">
        <f t="shared" si="3"/>
        <v>#DIV/0!</v>
      </c>
      <c r="E13">
        <f t="shared" si="4"/>
        <v>25369.5</v>
      </c>
      <c r="F13" t="e">
        <f t="shared" si="5"/>
        <v>#DIV/0!</v>
      </c>
      <c r="G13">
        <f t="shared" si="6"/>
        <v>2100</v>
      </c>
      <c r="H13">
        <f t="shared" si="7"/>
        <v>2100</v>
      </c>
      <c r="I13" t="e">
        <f t="shared" si="8"/>
        <v>#DIV/0!</v>
      </c>
      <c r="J13" t="e">
        <f t="shared" si="9"/>
        <v>#DIV/0!</v>
      </c>
      <c r="K13" t="e">
        <f t="shared" si="10"/>
        <v>#DIV/0!</v>
      </c>
      <c r="L13" t="e">
        <f t="shared" si="11"/>
        <v>#DIV/0!</v>
      </c>
      <c r="M13" t="e">
        <f t="shared" si="12"/>
        <v>#DIV/0!</v>
      </c>
      <c r="N13" t="e">
        <f t="shared" si="13"/>
        <v>#DIV/0!</v>
      </c>
      <c r="O13">
        <f t="shared" si="14"/>
        <v>8650</v>
      </c>
      <c r="P13" t="e">
        <f t="shared" si="15"/>
        <v>#DIV/0!</v>
      </c>
      <c r="Q13" t="e">
        <f t="shared" si="16"/>
        <v>#DIV/0!</v>
      </c>
      <c r="R13" t="e">
        <f t="shared" si="17"/>
        <v>#DIV/0!</v>
      </c>
      <c r="S13" t="e">
        <f t="shared" si="18"/>
        <v>#DIV/0!</v>
      </c>
      <c r="T13" t="e">
        <f t="shared" si="19"/>
        <v>#DIV/0!</v>
      </c>
      <c r="U13" t="e">
        <f t="shared" si="20"/>
        <v>#DIV/0!</v>
      </c>
      <c r="V13" t="e">
        <f t="shared" si="21"/>
        <v>#DIV/0!</v>
      </c>
      <c r="W13" t="e">
        <f t="shared" si="22"/>
        <v>#DIV/0!</v>
      </c>
      <c r="X13" t="e">
        <f t="shared" si="23"/>
        <v>#DIV/0!</v>
      </c>
      <c r="Y13" t="e">
        <f t="shared" si="24"/>
        <v>#DIV/0!</v>
      </c>
      <c r="Z13" t="e">
        <f t="shared" si="25"/>
        <v>#DIV/0!</v>
      </c>
      <c r="AA13" t="e">
        <f t="shared" si="26"/>
        <v>#DIV/0!</v>
      </c>
      <c r="AB13" t="e">
        <f t="shared" si="27"/>
        <v>#DIV/0!</v>
      </c>
      <c r="AC13" t="e">
        <f t="shared" si="28"/>
        <v>#DIV/0!</v>
      </c>
      <c r="AD13" t="e">
        <f t="shared" si="29"/>
        <v>#DIV/0!</v>
      </c>
      <c r="AE13" t="e">
        <f t="shared" si="30"/>
        <v>#DIV/0!</v>
      </c>
      <c r="AF13" t="e">
        <f t="shared" si="31"/>
        <v>#DIV/0!</v>
      </c>
      <c r="AG13" t="e">
        <f t="shared" si="32"/>
        <v>#DIV/0!</v>
      </c>
      <c r="AH13" t="e">
        <f t="shared" si="33"/>
        <v>#DIV/0!</v>
      </c>
      <c r="AI13" t="e">
        <f t="shared" si="34"/>
        <v>#DIV/0!</v>
      </c>
      <c r="AJ13" t="e">
        <f t="shared" si="35"/>
        <v>#DIV/0!</v>
      </c>
      <c r="AR13" s="17" t="s">
        <v>14</v>
      </c>
      <c r="AS13" s="18">
        <v>30</v>
      </c>
      <c r="AT13" s="18">
        <v>27</v>
      </c>
      <c r="AU13" s="18">
        <v>21</v>
      </c>
      <c r="AV13" s="18">
        <v>12</v>
      </c>
      <c r="AW13" s="18"/>
      <c r="AX13" s="18">
        <v>21</v>
      </c>
      <c r="AY13" s="18">
        <v>12</v>
      </c>
      <c r="AZ13" s="18"/>
      <c r="BA13" s="18">
        <v>12</v>
      </c>
      <c r="BB13" s="18">
        <v>9</v>
      </c>
      <c r="BC13" s="18">
        <v>6</v>
      </c>
      <c r="BD13" s="18"/>
      <c r="BE13" s="18">
        <v>6</v>
      </c>
      <c r="BF13" s="18"/>
      <c r="BG13" s="18">
        <v>57</v>
      </c>
      <c r="BH13" s="18">
        <v>42</v>
      </c>
      <c r="BI13" s="18">
        <v>27</v>
      </c>
      <c r="BJ13" s="18">
        <v>39</v>
      </c>
      <c r="BK13" s="18">
        <v>15</v>
      </c>
      <c r="BL13" s="18">
        <v>6</v>
      </c>
      <c r="BM13" s="18">
        <v>3</v>
      </c>
      <c r="BN13" s="18">
        <v>6</v>
      </c>
      <c r="BO13" s="18">
        <v>15</v>
      </c>
      <c r="BP13" s="18"/>
      <c r="BQ13" s="18">
        <v>12</v>
      </c>
      <c r="BR13" s="18">
        <v>12</v>
      </c>
      <c r="BS13" s="18">
        <v>30</v>
      </c>
      <c r="BT13" s="18">
        <v>30</v>
      </c>
      <c r="BU13" s="18">
        <v>18</v>
      </c>
      <c r="BV13" s="18">
        <v>6</v>
      </c>
      <c r="BW13" s="18">
        <v>9</v>
      </c>
      <c r="BX13" s="18">
        <v>9</v>
      </c>
      <c r="BY13" s="18">
        <v>12</v>
      </c>
      <c r="BZ13" s="18">
        <v>12</v>
      </c>
      <c r="CA13" s="18">
        <v>516</v>
      </c>
    </row>
    <row r="14" spans="2:79" x14ac:dyDescent="0.25">
      <c r="B14" t="str">
        <f t="shared" si="1"/>
        <v>Silver Lake (Dickinson)</v>
      </c>
      <c r="C14">
        <f t="shared" si="2"/>
        <v>40</v>
      </c>
      <c r="D14" t="e">
        <f t="shared" si="3"/>
        <v>#DIV/0!</v>
      </c>
      <c r="E14" t="e">
        <f t="shared" si="4"/>
        <v>#DIV/0!</v>
      </c>
      <c r="F14" t="e">
        <f t="shared" si="5"/>
        <v>#DIV/0!</v>
      </c>
      <c r="G14" t="e">
        <f t="shared" si="6"/>
        <v>#DIV/0!</v>
      </c>
      <c r="H14">
        <f t="shared" si="7"/>
        <v>1319</v>
      </c>
      <c r="I14">
        <f t="shared" si="8"/>
        <v>3950</v>
      </c>
      <c r="J14" t="e">
        <f t="shared" si="9"/>
        <v>#DIV/0!</v>
      </c>
      <c r="K14" t="e">
        <f t="shared" si="10"/>
        <v>#DIV/0!</v>
      </c>
      <c r="L14" t="e">
        <f t="shared" si="11"/>
        <v>#DIV/0!</v>
      </c>
      <c r="M14">
        <f t="shared" si="12"/>
        <v>9350</v>
      </c>
      <c r="N14" t="e">
        <f t="shared" si="13"/>
        <v>#DIV/0!</v>
      </c>
      <c r="O14">
        <f t="shared" si="14"/>
        <v>5390</v>
      </c>
      <c r="P14">
        <f t="shared" si="15"/>
        <v>14701.428571428571</v>
      </c>
      <c r="Q14">
        <f t="shared" si="16"/>
        <v>2691</v>
      </c>
      <c r="R14">
        <f t="shared" si="17"/>
        <v>11520</v>
      </c>
      <c r="S14" t="e">
        <f t="shared" si="18"/>
        <v>#DIV/0!</v>
      </c>
      <c r="T14">
        <f t="shared" si="19"/>
        <v>5600</v>
      </c>
      <c r="U14">
        <f t="shared" si="20"/>
        <v>723</v>
      </c>
      <c r="V14">
        <f t="shared" si="21"/>
        <v>20343</v>
      </c>
      <c r="W14">
        <f t="shared" si="22"/>
        <v>1936</v>
      </c>
      <c r="X14">
        <f t="shared" si="23"/>
        <v>8800</v>
      </c>
      <c r="Y14">
        <f t="shared" si="24"/>
        <v>7366.666666666667</v>
      </c>
      <c r="Z14">
        <f t="shared" si="25"/>
        <v>800</v>
      </c>
      <c r="AA14" t="e">
        <f t="shared" si="26"/>
        <v>#DIV/0!</v>
      </c>
      <c r="AB14" t="e">
        <f t="shared" si="27"/>
        <v>#DIV/0!</v>
      </c>
      <c r="AC14">
        <f t="shared" si="28"/>
        <v>23850</v>
      </c>
      <c r="AD14" t="e">
        <f t="shared" si="29"/>
        <v>#DIV/0!</v>
      </c>
      <c r="AE14">
        <f t="shared" si="30"/>
        <v>9800</v>
      </c>
      <c r="AF14">
        <f t="shared" si="31"/>
        <v>33600</v>
      </c>
      <c r="AG14">
        <f t="shared" si="32"/>
        <v>18583.333333333332</v>
      </c>
      <c r="AH14">
        <f t="shared" si="33"/>
        <v>18055</v>
      </c>
      <c r="AI14" t="e">
        <f t="shared" si="34"/>
        <v>#DIV/0!</v>
      </c>
      <c r="AJ14" t="e">
        <f t="shared" si="35"/>
        <v>#DIV/0!</v>
      </c>
      <c r="AR14" s="17" t="s">
        <v>21</v>
      </c>
      <c r="AS14" s="18"/>
      <c r="AT14" s="18"/>
      <c r="AU14" s="18"/>
      <c r="AV14" s="18"/>
      <c r="AW14" s="18">
        <v>12</v>
      </c>
      <c r="AX14" s="18">
        <v>15</v>
      </c>
      <c r="AY14" s="18"/>
      <c r="AZ14" s="18"/>
      <c r="BA14" s="18">
        <v>6</v>
      </c>
      <c r="BB14" s="18"/>
      <c r="BC14" s="18"/>
      <c r="BD14" s="18"/>
      <c r="BE14" s="18">
        <v>6</v>
      </c>
      <c r="BF14" s="18">
        <v>6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>
        <v>45</v>
      </c>
    </row>
    <row r="15" spans="2:79" x14ac:dyDescent="0.25">
      <c r="B15" t="str">
        <f t="shared" si="1"/>
        <v>Silver Lake (Palo Alto)</v>
      </c>
      <c r="C15" t="e">
        <f t="shared" si="2"/>
        <v>#DIV/0!</v>
      </c>
      <c r="D15" t="e">
        <f t="shared" si="3"/>
        <v>#DIV/0!</v>
      </c>
      <c r="E15" t="e">
        <f t="shared" si="4"/>
        <v>#DIV/0!</v>
      </c>
      <c r="F15" t="e">
        <f t="shared" si="5"/>
        <v>#DIV/0!</v>
      </c>
      <c r="G15" t="e">
        <f t="shared" si="6"/>
        <v>#DIV/0!</v>
      </c>
      <c r="H15" t="e">
        <f t="shared" si="7"/>
        <v>#DIV/0!</v>
      </c>
      <c r="I15">
        <f t="shared" si="8"/>
        <v>3868.3333333333335</v>
      </c>
      <c r="J15">
        <f t="shared" si="9"/>
        <v>6250</v>
      </c>
      <c r="K15">
        <f t="shared" si="10"/>
        <v>4850</v>
      </c>
      <c r="L15">
        <f t="shared" si="11"/>
        <v>8250</v>
      </c>
      <c r="M15">
        <f t="shared" si="12"/>
        <v>8310</v>
      </c>
      <c r="N15">
        <f t="shared" si="13"/>
        <v>7260</v>
      </c>
      <c r="O15">
        <f t="shared" si="14"/>
        <v>800</v>
      </c>
      <c r="P15" t="e">
        <f t="shared" si="15"/>
        <v>#DIV/0!</v>
      </c>
      <c r="Q15">
        <f t="shared" si="16"/>
        <v>5100</v>
      </c>
      <c r="R15">
        <f t="shared" si="17"/>
        <v>8900</v>
      </c>
      <c r="S15" t="e">
        <f t="shared" si="18"/>
        <v>#DIV/0!</v>
      </c>
      <c r="T15">
        <f t="shared" si="19"/>
        <v>8850</v>
      </c>
      <c r="U15">
        <f t="shared" si="20"/>
        <v>14397.5</v>
      </c>
      <c r="V15">
        <f t="shared" si="21"/>
        <v>56000</v>
      </c>
      <c r="W15">
        <f t="shared" si="22"/>
        <v>8620</v>
      </c>
      <c r="X15" t="e">
        <f t="shared" si="23"/>
        <v>#DIV/0!</v>
      </c>
      <c r="Y15">
        <f t="shared" si="24"/>
        <v>10833.333333333334</v>
      </c>
      <c r="Z15" t="e">
        <f t="shared" si="25"/>
        <v>#DIV/0!</v>
      </c>
      <c r="AA15" t="e">
        <f t="shared" si="26"/>
        <v>#DIV/0!</v>
      </c>
      <c r="AB15" t="e">
        <f t="shared" si="27"/>
        <v>#DIV/0!</v>
      </c>
      <c r="AC15">
        <f t="shared" si="28"/>
        <v>59300</v>
      </c>
      <c r="AD15" t="e">
        <f t="shared" si="29"/>
        <v>#DIV/0!</v>
      </c>
      <c r="AE15">
        <f t="shared" si="30"/>
        <v>14272.5</v>
      </c>
      <c r="AF15">
        <f t="shared" si="31"/>
        <v>6611.25</v>
      </c>
      <c r="AG15">
        <f t="shared" si="32"/>
        <v>9491.6666666666661</v>
      </c>
      <c r="AH15">
        <f t="shared" si="33"/>
        <v>9550</v>
      </c>
      <c r="AI15" t="e">
        <f t="shared" si="34"/>
        <v>#DIV/0!</v>
      </c>
      <c r="AJ15" t="e">
        <f t="shared" si="35"/>
        <v>#DIV/0!</v>
      </c>
      <c r="AR15" s="17" t="s">
        <v>23</v>
      </c>
      <c r="AS15" s="18">
        <v>3</v>
      </c>
      <c r="AT15" s="18"/>
      <c r="AU15" s="18">
        <v>6</v>
      </c>
      <c r="AV15" s="18"/>
      <c r="AW15" s="18">
        <v>3</v>
      </c>
      <c r="AX15" s="18">
        <v>3</v>
      </c>
      <c r="AY15" s="18"/>
      <c r="AZ15" s="18"/>
      <c r="BA15" s="18"/>
      <c r="BB15" s="18"/>
      <c r="BC15" s="18"/>
      <c r="BD15" s="18"/>
      <c r="BE15" s="18">
        <v>6</v>
      </c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>
        <v>21</v>
      </c>
    </row>
    <row r="16" spans="2:79" x14ac:dyDescent="0.25">
      <c r="B16" t="str">
        <f t="shared" si="1"/>
        <v>Spirit Lake</v>
      </c>
      <c r="C16" t="e">
        <f t="shared" si="2"/>
        <v>#DIV/0!</v>
      </c>
      <c r="D16">
        <f t="shared" si="3"/>
        <v>15016</v>
      </c>
      <c r="E16">
        <f t="shared" si="4"/>
        <v>26938.333333333332</v>
      </c>
      <c r="F16" t="e">
        <f t="shared" si="5"/>
        <v>#DIV/0!</v>
      </c>
      <c r="G16">
        <f t="shared" si="6"/>
        <v>45050</v>
      </c>
      <c r="H16">
        <f t="shared" si="7"/>
        <v>17000</v>
      </c>
      <c r="I16">
        <f t="shared" si="8"/>
        <v>10986</v>
      </c>
      <c r="J16" t="e">
        <f t="shared" si="9"/>
        <v>#DIV/0!</v>
      </c>
      <c r="K16">
        <f t="shared" si="10"/>
        <v>1279.2</v>
      </c>
      <c r="L16">
        <f t="shared" si="11"/>
        <v>12795</v>
      </c>
      <c r="M16">
        <f t="shared" si="12"/>
        <v>2383.3333333333335</v>
      </c>
      <c r="N16">
        <f t="shared" si="13"/>
        <v>6795</v>
      </c>
      <c r="O16">
        <f t="shared" si="14"/>
        <v>29866.666666666668</v>
      </c>
      <c r="P16">
        <f t="shared" si="15"/>
        <v>14070.3125</v>
      </c>
      <c r="Q16">
        <f t="shared" si="16"/>
        <v>6096.666666666667</v>
      </c>
      <c r="R16">
        <f t="shared" si="17"/>
        <v>11419.444444444445</v>
      </c>
      <c r="S16">
        <f t="shared" si="18"/>
        <v>9491.6666666666661</v>
      </c>
      <c r="T16">
        <f t="shared" si="19"/>
        <v>14081.25</v>
      </c>
      <c r="U16">
        <f t="shared" si="20"/>
        <v>17216.666666666668</v>
      </c>
      <c r="V16">
        <f t="shared" si="21"/>
        <v>13583.333333333334</v>
      </c>
      <c r="W16">
        <f t="shared" si="22"/>
        <v>15200</v>
      </c>
      <c r="X16">
        <f t="shared" si="23"/>
        <v>40925</v>
      </c>
      <c r="Y16">
        <f t="shared" si="24"/>
        <v>10661.111111111111</v>
      </c>
      <c r="Z16">
        <f t="shared" si="25"/>
        <v>35900</v>
      </c>
      <c r="AA16">
        <f t="shared" si="26"/>
        <v>23850</v>
      </c>
      <c r="AB16">
        <f t="shared" si="27"/>
        <v>29400</v>
      </c>
      <c r="AC16">
        <f t="shared" si="28"/>
        <v>79900</v>
      </c>
      <c r="AD16">
        <f t="shared" si="29"/>
        <v>52700</v>
      </c>
      <c r="AE16">
        <f t="shared" si="30"/>
        <v>23400</v>
      </c>
      <c r="AF16">
        <f t="shared" si="31"/>
        <v>28866.666666666668</v>
      </c>
      <c r="AG16">
        <f t="shared" si="32"/>
        <v>6300</v>
      </c>
      <c r="AH16">
        <f t="shared" si="33"/>
        <v>24037.5</v>
      </c>
      <c r="AI16">
        <f t="shared" si="34"/>
        <v>17700</v>
      </c>
      <c r="AJ16">
        <f t="shared" si="35"/>
        <v>3725</v>
      </c>
      <c r="AR16" s="17" t="s">
        <v>13</v>
      </c>
      <c r="AS16" s="18">
        <v>15</v>
      </c>
      <c r="AT16" s="18"/>
      <c r="AU16" s="18"/>
      <c r="AV16" s="18"/>
      <c r="AW16" s="18"/>
      <c r="AX16" s="18">
        <v>9</v>
      </c>
      <c r="AY16" s="18">
        <v>39</v>
      </c>
      <c r="AZ16" s="18"/>
      <c r="BA16" s="18"/>
      <c r="BB16" s="18"/>
      <c r="BC16" s="18">
        <v>15</v>
      </c>
      <c r="BD16" s="18"/>
      <c r="BE16" s="18">
        <v>15</v>
      </c>
      <c r="BF16" s="18">
        <v>21</v>
      </c>
      <c r="BG16" s="18">
        <v>15</v>
      </c>
      <c r="BH16" s="18">
        <v>6</v>
      </c>
      <c r="BI16" s="18"/>
      <c r="BJ16" s="18">
        <v>3</v>
      </c>
      <c r="BK16" s="18">
        <v>9</v>
      </c>
      <c r="BL16" s="18">
        <v>6</v>
      </c>
      <c r="BM16" s="18">
        <v>9</v>
      </c>
      <c r="BN16" s="18">
        <v>3</v>
      </c>
      <c r="BO16" s="18">
        <v>9</v>
      </c>
      <c r="BP16" s="18">
        <v>3</v>
      </c>
      <c r="BQ16" s="18"/>
      <c r="BR16" s="18"/>
      <c r="BS16" s="18">
        <v>3</v>
      </c>
      <c r="BT16" s="18"/>
      <c r="BU16" s="18">
        <v>3</v>
      </c>
      <c r="BV16" s="18">
        <v>3</v>
      </c>
      <c r="BW16" s="18">
        <v>9</v>
      </c>
      <c r="BX16" s="18">
        <v>6</v>
      </c>
      <c r="BY16" s="18"/>
      <c r="BZ16" s="18"/>
      <c r="CA16" s="18">
        <v>201</v>
      </c>
    </row>
    <row r="17" spans="2:79" x14ac:dyDescent="0.25">
      <c r="B17" t="str">
        <f t="shared" si="1"/>
        <v>Trumbull Lake</v>
      </c>
      <c r="C17" t="e">
        <f t="shared" si="2"/>
        <v>#DIV/0!</v>
      </c>
      <c r="D17" t="e">
        <f t="shared" si="3"/>
        <v>#DIV/0!</v>
      </c>
      <c r="E17" t="e">
        <f t="shared" si="4"/>
        <v>#DIV/0!</v>
      </c>
      <c r="F17" t="e">
        <f t="shared" si="5"/>
        <v>#DIV/0!</v>
      </c>
      <c r="G17" t="e">
        <f t="shared" si="6"/>
        <v>#DIV/0!</v>
      </c>
      <c r="H17" t="e">
        <f t="shared" si="7"/>
        <v>#DIV/0!</v>
      </c>
      <c r="I17" t="e">
        <f t="shared" si="8"/>
        <v>#DIV/0!</v>
      </c>
      <c r="J17" t="e">
        <f t="shared" si="9"/>
        <v>#DIV/0!</v>
      </c>
      <c r="K17" t="e">
        <f t="shared" si="10"/>
        <v>#DIV/0!</v>
      </c>
      <c r="L17" t="e">
        <f t="shared" si="11"/>
        <v>#DIV/0!</v>
      </c>
      <c r="M17" t="e">
        <f t="shared" si="12"/>
        <v>#DIV/0!</v>
      </c>
      <c r="N17" t="e">
        <f t="shared" si="13"/>
        <v>#DIV/0!</v>
      </c>
      <c r="O17" t="e">
        <f t="shared" si="14"/>
        <v>#DIV/0!</v>
      </c>
      <c r="P17" t="e">
        <f t="shared" si="15"/>
        <v>#DIV/0!</v>
      </c>
      <c r="Q17" t="e">
        <f t="shared" si="16"/>
        <v>#DIV/0!</v>
      </c>
      <c r="R17">
        <f t="shared" si="17"/>
        <v>8533.3333333333339</v>
      </c>
      <c r="S17">
        <f t="shared" si="18"/>
        <v>3500</v>
      </c>
      <c r="T17">
        <f t="shared" si="19"/>
        <v>23780</v>
      </c>
      <c r="U17">
        <f t="shared" si="20"/>
        <v>10195.833333333334</v>
      </c>
      <c r="V17">
        <f t="shared" si="21"/>
        <v>8500</v>
      </c>
      <c r="W17">
        <f t="shared" si="22"/>
        <v>8200</v>
      </c>
      <c r="X17">
        <f t="shared" si="23"/>
        <v>22475</v>
      </c>
      <c r="Y17">
        <f t="shared" si="24"/>
        <v>30000</v>
      </c>
      <c r="Z17">
        <f t="shared" si="25"/>
        <v>5033.333333333333</v>
      </c>
      <c r="AA17">
        <f t="shared" si="26"/>
        <v>22800</v>
      </c>
      <c r="AB17">
        <f t="shared" si="27"/>
        <v>7233.333333333333</v>
      </c>
      <c r="AC17">
        <f t="shared" si="28"/>
        <v>65950</v>
      </c>
      <c r="AD17" t="e">
        <f t="shared" si="29"/>
        <v>#DIV/0!</v>
      </c>
      <c r="AE17" t="e">
        <f t="shared" si="30"/>
        <v>#DIV/0!</v>
      </c>
      <c r="AF17" t="e">
        <f t="shared" si="31"/>
        <v>#DIV/0!</v>
      </c>
      <c r="AG17" t="e">
        <f t="shared" si="32"/>
        <v>#DIV/0!</v>
      </c>
      <c r="AH17" t="e">
        <f t="shared" si="33"/>
        <v>#DIV/0!</v>
      </c>
      <c r="AI17" t="e">
        <f t="shared" si="34"/>
        <v>#DIV/0!</v>
      </c>
      <c r="AJ17" t="e">
        <f t="shared" si="35"/>
        <v>#DIV/0!</v>
      </c>
      <c r="AR17" s="17" t="s">
        <v>11</v>
      </c>
      <c r="AS17" s="18"/>
      <c r="AT17" s="18"/>
      <c r="AU17" s="18"/>
      <c r="AV17" s="18"/>
      <c r="AW17" s="18"/>
      <c r="AX17" s="18"/>
      <c r="AY17" s="18">
        <v>9</v>
      </c>
      <c r="AZ17" s="18">
        <v>24</v>
      </c>
      <c r="BA17" s="18">
        <v>6</v>
      </c>
      <c r="BB17" s="18">
        <v>6</v>
      </c>
      <c r="BC17" s="18">
        <v>30</v>
      </c>
      <c r="BD17" s="18">
        <v>15</v>
      </c>
      <c r="BE17" s="18">
        <v>3</v>
      </c>
      <c r="BF17" s="18"/>
      <c r="BG17" s="18">
        <v>6</v>
      </c>
      <c r="BH17" s="18">
        <v>6</v>
      </c>
      <c r="BI17" s="18"/>
      <c r="BJ17" s="18">
        <v>6</v>
      </c>
      <c r="BK17" s="18">
        <v>12</v>
      </c>
      <c r="BL17" s="18">
        <v>3</v>
      </c>
      <c r="BM17" s="18">
        <v>6</v>
      </c>
      <c r="BN17" s="18"/>
      <c r="BO17" s="18">
        <v>9</v>
      </c>
      <c r="BP17" s="18"/>
      <c r="BQ17" s="18"/>
      <c r="BR17" s="18"/>
      <c r="BS17" s="18">
        <v>3</v>
      </c>
      <c r="BT17" s="18"/>
      <c r="BU17" s="18">
        <v>18</v>
      </c>
      <c r="BV17" s="18">
        <v>12</v>
      </c>
      <c r="BW17" s="18">
        <v>9</v>
      </c>
      <c r="BX17" s="18">
        <v>6</v>
      </c>
      <c r="BY17" s="18"/>
      <c r="BZ17" s="18"/>
      <c r="CA17" s="18">
        <v>189</v>
      </c>
    </row>
    <row r="18" spans="2:79" x14ac:dyDescent="0.25">
      <c r="B18" t="str">
        <f t="shared" si="1"/>
        <v>Tuttle Lake</v>
      </c>
      <c r="C18" t="e">
        <f t="shared" si="2"/>
        <v>#DIV/0!</v>
      </c>
      <c r="D18" t="e">
        <f t="shared" si="3"/>
        <v>#DIV/0!</v>
      </c>
      <c r="E18" t="e">
        <f t="shared" si="4"/>
        <v>#DIV/0!</v>
      </c>
      <c r="F18" t="e">
        <f t="shared" si="5"/>
        <v>#DIV/0!</v>
      </c>
      <c r="G18" t="e">
        <f t="shared" si="6"/>
        <v>#DIV/0!</v>
      </c>
      <c r="H18">
        <f t="shared" si="7"/>
        <v>13390</v>
      </c>
      <c r="I18" t="e">
        <f t="shared" si="8"/>
        <v>#DIV/0!</v>
      </c>
      <c r="J18">
        <f t="shared" si="9"/>
        <v>11316.666666666666</v>
      </c>
      <c r="K18">
        <f t="shared" si="10"/>
        <v>253.75</v>
      </c>
      <c r="L18" t="e">
        <f t="shared" si="11"/>
        <v>#DIV/0!</v>
      </c>
      <c r="M18">
        <f t="shared" si="12"/>
        <v>39200</v>
      </c>
      <c r="N18">
        <f t="shared" si="13"/>
        <v>14597.5</v>
      </c>
      <c r="O18">
        <f t="shared" si="14"/>
        <v>18405.714285714286</v>
      </c>
      <c r="P18" t="e">
        <f t="shared" si="15"/>
        <v>#DIV/0!</v>
      </c>
      <c r="Q18">
        <f t="shared" si="16"/>
        <v>11750</v>
      </c>
      <c r="R18">
        <f t="shared" si="17"/>
        <v>6150</v>
      </c>
      <c r="S18">
        <f t="shared" si="18"/>
        <v>10074.666666666666</v>
      </c>
      <c r="T18">
        <f t="shared" si="19"/>
        <v>300</v>
      </c>
      <c r="U18">
        <f t="shared" si="20"/>
        <v>500</v>
      </c>
      <c r="V18" t="e">
        <f t="shared" si="21"/>
        <v>#DIV/0!</v>
      </c>
      <c r="W18">
        <f t="shared" si="22"/>
        <v>3890</v>
      </c>
      <c r="X18">
        <f t="shared" si="23"/>
        <v>730</v>
      </c>
      <c r="Y18">
        <f t="shared" si="24"/>
        <v>28858.333333333332</v>
      </c>
      <c r="Z18" t="e">
        <f t="shared" si="25"/>
        <v>#DIV/0!</v>
      </c>
      <c r="AA18">
        <f t="shared" si="26"/>
        <v>13250</v>
      </c>
      <c r="AB18">
        <f t="shared" si="27"/>
        <v>32150</v>
      </c>
      <c r="AC18">
        <f t="shared" si="28"/>
        <v>16833</v>
      </c>
      <c r="AD18">
        <f t="shared" si="29"/>
        <v>3800</v>
      </c>
      <c r="AE18">
        <f t="shared" si="30"/>
        <v>15650</v>
      </c>
      <c r="AF18">
        <f t="shared" si="31"/>
        <v>16367.5</v>
      </c>
      <c r="AG18">
        <f t="shared" si="32"/>
        <v>18410.75</v>
      </c>
      <c r="AH18">
        <f t="shared" si="33"/>
        <v>20867</v>
      </c>
      <c r="AI18" t="e">
        <f t="shared" si="34"/>
        <v>#DIV/0!</v>
      </c>
      <c r="AJ18" t="e">
        <f t="shared" si="35"/>
        <v>#DIV/0!</v>
      </c>
      <c r="AR18" s="17" t="s">
        <v>19</v>
      </c>
      <c r="AS18" s="18"/>
      <c r="AT18" s="18">
        <v>3</v>
      </c>
      <c r="AU18" s="18">
        <v>9</v>
      </c>
      <c r="AV18" s="18"/>
      <c r="AW18" s="18">
        <v>6</v>
      </c>
      <c r="AX18" s="18">
        <v>12</v>
      </c>
      <c r="AY18" s="18">
        <v>15</v>
      </c>
      <c r="AZ18" s="18"/>
      <c r="BA18" s="18">
        <v>15</v>
      </c>
      <c r="BB18" s="18">
        <v>15</v>
      </c>
      <c r="BC18" s="18">
        <v>9</v>
      </c>
      <c r="BD18" s="18">
        <v>30</v>
      </c>
      <c r="BE18" s="18">
        <v>27</v>
      </c>
      <c r="BF18" s="18">
        <v>48</v>
      </c>
      <c r="BG18" s="18">
        <v>9</v>
      </c>
      <c r="BH18" s="18">
        <v>27</v>
      </c>
      <c r="BI18" s="18">
        <v>9</v>
      </c>
      <c r="BJ18" s="18">
        <v>24</v>
      </c>
      <c r="BK18" s="18">
        <v>9</v>
      </c>
      <c r="BL18" s="18">
        <v>9</v>
      </c>
      <c r="BM18" s="18">
        <v>6</v>
      </c>
      <c r="BN18" s="18">
        <v>12</v>
      </c>
      <c r="BO18" s="18">
        <v>27</v>
      </c>
      <c r="BP18" s="18">
        <v>6</v>
      </c>
      <c r="BQ18" s="18">
        <v>6</v>
      </c>
      <c r="BR18" s="18">
        <v>3</v>
      </c>
      <c r="BS18" s="18">
        <v>3</v>
      </c>
      <c r="BT18" s="18">
        <v>3</v>
      </c>
      <c r="BU18" s="18">
        <v>6</v>
      </c>
      <c r="BV18" s="18">
        <v>9</v>
      </c>
      <c r="BW18" s="18">
        <v>3</v>
      </c>
      <c r="BX18" s="18">
        <v>12</v>
      </c>
      <c r="BY18" s="18">
        <v>9</v>
      </c>
      <c r="BZ18" s="18">
        <v>6</v>
      </c>
      <c r="CA18" s="18">
        <v>387</v>
      </c>
    </row>
    <row r="19" spans="2:79" x14ac:dyDescent="0.25">
      <c r="B19" t="str">
        <f t="shared" si="1"/>
        <v>Upper Gar</v>
      </c>
      <c r="C19" t="e">
        <f t="shared" si="2"/>
        <v>#DIV/0!</v>
      </c>
      <c r="D19" t="e">
        <f t="shared" si="3"/>
        <v>#DIV/0!</v>
      </c>
      <c r="E19" t="e">
        <f t="shared" si="4"/>
        <v>#DIV/0!</v>
      </c>
      <c r="F19" t="e">
        <f t="shared" si="5"/>
        <v>#DIV/0!</v>
      </c>
      <c r="G19" t="e">
        <f t="shared" si="6"/>
        <v>#DIV/0!</v>
      </c>
      <c r="H19" t="e">
        <f t="shared" si="7"/>
        <v>#DIV/0!</v>
      </c>
      <c r="I19" t="e">
        <f t="shared" si="8"/>
        <v>#DIV/0!</v>
      </c>
      <c r="J19" t="e">
        <f t="shared" si="9"/>
        <v>#DIV/0!</v>
      </c>
      <c r="K19">
        <f t="shared" si="10"/>
        <v>1568</v>
      </c>
      <c r="L19" t="e">
        <f t="shared" si="11"/>
        <v>#DIV/0!</v>
      </c>
      <c r="M19" t="e">
        <f t="shared" si="12"/>
        <v>#DIV/0!</v>
      </c>
      <c r="N19" t="e">
        <f t="shared" si="13"/>
        <v>#DIV/0!</v>
      </c>
      <c r="O19" t="e">
        <f t="shared" si="14"/>
        <v>#DIV/0!</v>
      </c>
      <c r="P19" t="e">
        <f t="shared" si="15"/>
        <v>#DIV/0!</v>
      </c>
      <c r="Q19" t="e">
        <f t="shared" si="16"/>
        <v>#DIV/0!</v>
      </c>
      <c r="R19" t="e">
        <f t="shared" si="17"/>
        <v>#DIV/0!</v>
      </c>
      <c r="S19" t="e">
        <f t="shared" si="18"/>
        <v>#DIV/0!</v>
      </c>
      <c r="T19" t="e">
        <f t="shared" si="19"/>
        <v>#DIV/0!</v>
      </c>
      <c r="U19" t="e">
        <f t="shared" si="20"/>
        <v>#DIV/0!</v>
      </c>
      <c r="V19" t="e">
        <f t="shared" si="21"/>
        <v>#DIV/0!</v>
      </c>
      <c r="W19" t="e">
        <f t="shared" si="22"/>
        <v>#DIV/0!</v>
      </c>
      <c r="X19" t="e">
        <f t="shared" si="23"/>
        <v>#DIV/0!</v>
      </c>
      <c r="Y19" t="e">
        <f t="shared" si="24"/>
        <v>#DIV/0!</v>
      </c>
      <c r="Z19" t="e">
        <f t="shared" si="25"/>
        <v>#DIV/0!</v>
      </c>
      <c r="AA19" t="e">
        <f t="shared" si="26"/>
        <v>#DIV/0!</v>
      </c>
      <c r="AB19" t="e">
        <f t="shared" si="27"/>
        <v>#DIV/0!</v>
      </c>
      <c r="AC19" t="e">
        <f t="shared" si="28"/>
        <v>#DIV/0!</v>
      </c>
      <c r="AD19" t="e">
        <f t="shared" si="29"/>
        <v>#DIV/0!</v>
      </c>
      <c r="AE19" t="e">
        <f t="shared" si="30"/>
        <v>#DIV/0!</v>
      </c>
      <c r="AF19" t="e">
        <f t="shared" si="31"/>
        <v>#DIV/0!</v>
      </c>
      <c r="AG19" t="e">
        <f t="shared" si="32"/>
        <v>#DIV/0!</v>
      </c>
      <c r="AH19" t="e">
        <f t="shared" si="33"/>
        <v>#DIV/0!</v>
      </c>
      <c r="AI19" t="e">
        <f t="shared" si="34"/>
        <v>#DIV/0!</v>
      </c>
      <c r="AJ19" t="e">
        <f t="shared" si="35"/>
        <v>#DIV/0!</v>
      </c>
      <c r="AR19" s="17" t="s">
        <v>28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>
        <v>18</v>
      </c>
      <c r="BI19" s="18">
        <v>6</v>
      </c>
      <c r="BJ19" s="18">
        <v>3</v>
      </c>
      <c r="BK19" s="18">
        <v>18</v>
      </c>
      <c r="BL19" s="18">
        <v>6</v>
      </c>
      <c r="BM19" s="18">
        <v>15</v>
      </c>
      <c r="BN19" s="18">
        <v>12</v>
      </c>
      <c r="BO19" s="18">
        <v>9</v>
      </c>
      <c r="BP19" s="18">
        <v>9</v>
      </c>
      <c r="BQ19" s="18">
        <v>6</v>
      </c>
      <c r="BR19" s="18">
        <v>9</v>
      </c>
      <c r="BS19" s="18">
        <v>6</v>
      </c>
      <c r="BT19" s="18"/>
      <c r="BU19" s="18"/>
      <c r="BV19" s="18"/>
      <c r="BW19" s="18"/>
      <c r="BX19" s="18"/>
      <c r="BY19" s="18"/>
      <c r="BZ19" s="18"/>
      <c r="CA19" s="18">
        <v>117</v>
      </c>
    </row>
    <row r="20" spans="2:79" x14ac:dyDescent="0.25">
      <c r="B20" t="str">
        <f t="shared" si="1"/>
        <v>Virgin Lake</v>
      </c>
      <c r="C20" t="e">
        <f t="shared" si="2"/>
        <v>#DIV/0!</v>
      </c>
      <c r="D20" t="e">
        <f t="shared" si="3"/>
        <v>#DIV/0!</v>
      </c>
      <c r="E20" t="e">
        <f t="shared" si="4"/>
        <v>#DIV/0!</v>
      </c>
      <c r="F20" t="e">
        <f t="shared" si="5"/>
        <v>#DIV/0!</v>
      </c>
      <c r="G20" t="e">
        <f t="shared" si="6"/>
        <v>#DIV/0!</v>
      </c>
      <c r="H20" t="e">
        <f t="shared" si="7"/>
        <v>#DIV/0!</v>
      </c>
      <c r="I20" t="e">
        <f t="shared" si="8"/>
        <v>#DIV/0!</v>
      </c>
      <c r="J20" t="e">
        <f t="shared" si="9"/>
        <v>#DIV/0!</v>
      </c>
      <c r="K20" t="e">
        <f t="shared" si="10"/>
        <v>#DIV/0!</v>
      </c>
      <c r="L20" t="e">
        <f t="shared" si="11"/>
        <v>#DIV/0!</v>
      </c>
      <c r="M20" t="e">
        <f t="shared" si="12"/>
        <v>#DIV/0!</v>
      </c>
      <c r="N20" t="e">
        <f t="shared" si="13"/>
        <v>#DIV/0!</v>
      </c>
      <c r="O20" t="e">
        <f t="shared" si="14"/>
        <v>#DIV/0!</v>
      </c>
      <c r="P20">
        <f t="shared" si="15"/>
        <v>25900</v>
      </c>
      <c r="Q20">
        <f t="shared" si="16"/>
        <v>500</v>
      </c>
      <c r="R20">
        <f t="shared" si="17"/>
        <v>4700</v>
      </c>
      <c r="S20">
        <f t="shared" si="18"/>
        <v>4600</v>
      </c>
      <c r="T20" t="e">
        <f t="shared" si="19"/>
        <v>#DIV/0!</v>
      </c>
      <c r="U20" t="e">
        <f t="shared" si="20"/>
        <v>#DIV/0!</v>
      </c>
      <c r="V20">
        <f t="shared" si="21"/>
        <v>9800</v>
      </c>
      <c r="W20" t="e">
        <f t="shared" si="22"/>
        <v>#DIV/0!</v>
      </c>
      <c r="X20" t="e">
        <f t="shared" si="23"/>
        <v>#DIV/0!</v>
      </c>
      <c r="Y20" t="e">
        <f t="shared" si="24"/>
        <v>#DIV/0!</v>
      </c>
      <c r="Z20">
        <f t="shared" si="25"/>
        <v>18650</v>
      </c>
      <c r="AA20" t="e">
        <f t="shared" si="26"/>
        <v>#DIV/0!</v>
      </c>
      <c r="AB20">
        <f t="shared" si="27"/>
        <v>21450</v>
      </c>
      <c r="AC20">
        <f t="shared" si="28"/>
        <v>1500</v>
      </c>
      <c r="AD20" t="e">
        <f t="shared" si="29"/>
        <v>#DIV/0!</v>
      </c>
      <c r="AE20" t="e">
        <f t="shared" si="30"/>
        <v>#DIV/0!</v>
      </c>
      <c r="AF20" t="e">
        <f t="shared" si="31"/>
        <v>#DIV/0!</v>
      </c>
      <c r="AG20" t="e">
        <f t="shared" si="32"/>
        <v>#DIV/0!</v>
      </c>
      <c r="AH20" t="e">
        <f t="shared" si="33"/>
        <v>#DIV/0!</v>
      </c>
      <c r="AI20" t="e">
        <f t="shared" si="34"/>
        <v>#DIV/0!</v>
      </c>
      <c r="AJ20" t="e">
        <f t="shared" si="35"/>
        <v>#DIV/0!</v>
      </c>
      <c r="AR20" s="17" t="s">
        <v>17</v>
      </c>
      <c r="AS20" s="18"/>
      <c r="AT20" s="18"/>
      <c r="AU20" s="18"/>
      <c r="AV20" s="18"/>
      <c r="AW20" s="18"/>
      <c r="AX20" s="18">
        <v>18</v>
      </c>
      <c r="AY20" s="18"/>
      <c r="AZ20" s="18">
        <v>18</v>
      </c>
      <c r="BA20" s="18">
        <v>12</v>
      </c>
      <c r="BB20" s="18"/>
      <c r="BC20" s="18">
        <v>6</v>
      </c>
      <c r="BD20" s="18">
        <v>12</v>
      </c>
      <c r="BE20" s="18">
        <v>21</v>
      </c>
      <c r="BF20" s="18"/>
      <c r="BG20" s="18">
        <v>9</v>
      </c>
      <c r="BH20" s="18">
        <v>6</v>
      </c>
      <c r="BI20" s="18">
        <v>9</v>
      </c>
      <c r="BJ20" s="18">
        <v>3</v>
      </c>
      <c r="BK20" s="18">
        <v>3</v>
      </c>
      <c r="BL20" s="18"/>
      <c r="BM20" s="18">
        <v>15</v>
      </c>
      <c r="BN20" s="18">
        <v>3</v>
      </c>
      <c r="BO20" s="18">
        <v>18</v>
      </c>
      <c r="BP20" s="18"/>
      <c r="BQ20" s="18">
        <v>6</v>
      </c>
      <c r="BR20" s="18">
        <v>6</v>
      </c>
      <c r="BS20" s="18">
        <v>9</v>
      </c>
      <c r="BT20" s="18">
        <v>6</v>
      </c>
      <c r="BU20" s="18">
        <v>6</v>
      </c>
      <c r="BV20" s="18">
        <v>18</v>
      </c>
      <c r="BW20" s="18">
        <v>12</v>
      </c>
      <c r="BX20" s="18">
        <v>6</v>
      </c>
      <c r="BY20" s="18"/>
      <c r="BZ20" s="18"/>
      <c r="CA20" s="18">
        <v>222</v>
      </c>
    </row>
    <row r="21" spans="2:79" x14ac:dyDescent="0.25">
      <c r="B21" t="str">
        <f t="shared" si="1"/>
        <v>West Okoboji Lake</v>
      </c>
      <c r="C21">
        <f t="shared" si="2"/>
        <v>28500.714285714286</v>
      </c>
      <c r="D21">
        <f t="shared" si="3"/>
        <v>16602.75</v>
      </c>
      <c r="E21">
        <f t="shared" si="4"/>
        <v>37395.333333333336</v>
      </c>
      <c r="F21">
        <f t="shared" si="5"/>
        <v>50474.5</v>
      </c>
      <c r="G21">
        <f t="shared" si="6"/>
        <v>7455</v>
      </c>
      <c r="H21">
        <f t="shared" si="7"/>
        <v>19686.111111111109</v>
      </c>
      <c r="I21">
        <f t="shared" si="8"/>
        <v>20478.333333333332</v>
      </c>
      <c r="J21">
        <f t="shared" si="9"/>
        <v>45900</v>
      </c>
      <c r="K21" t="e">
        <f t="shared" si="10"/>
        <v>#DIV/0!</v>
      </c>
      <c r="L21" t="e">
        <f t="shared" si="11"/>
        <v>#DIV/0!</v>
      </c>
      <c r="M21">
        <f t="shared" si="12"/>
        <v>3733.3333333333335</v>
      </c>
      <c r="N21" t="e">
        <f t="shared" si="13"/>
        <v>#DIV/0!</v>
      </c>
      <c r="O21" t="e">
        <f t="shared" si="14"/>
        <v>#DIV/0!</v>
      </c>
      <c r="P21">
        <f t="shared" si="15"/>
        <v>27640</v>
      </c>
      <c r="Q21">
        <f t="shared" si="16"/>
        <v>6850</v>
      </c>
      <c r="R21" t="e">
        <f t="shared" si="17"/>
        <v>#DIV/0!</v>
      </c>
      <c r="S21" t="e">
        <f t="shared" si="18"/>
        <v>#DIV/0!</v>
      </c>
      <c r="T21" t="e">
        <f t="shared" si="19"/>
        <v>#DIV/0!</v>
      </c>
      <c r="U21">
        <f t="shared" si="20"/>
        <v>178168</v>
      </c>
      <c r="V21" t="e">
        <f t="shared" si="21"/>
        <v>#DIV/0!</v>
      </c>
      <c r="W21" t="e">
        <f t="shared" si="22"/>
        <v>#DIV/0!</v>
      </c>
      <c r="X21" t="e">
        <f t="shared" si="23"/>
        <v>#DIV/0!</v>
      </c>
      <c r="Y21" t="e">
        <f t="shared" si="24"/>
        <v>#DIV/0!</v>
      </c>
      <c r="Z21" t="e">
        <f t="shared" si="25"/>
        <v>#DIV/0!</v>
      </c>
      <c r="AA21" t="e">
        <f t="shared" si="26"/>
        <v>#DIV/0!</v>
      </c>
      <c r="AB21">
        <f t="shared" si="27"/>
        <v>19000</v>
      </c>
      <c r="AC21" t="e">
        <f t="shared" si="28"/>
        <v>#DIV/0!</v>
      </c>
      <c r="AD21">
        <f t="shared" si="29"/>
        <v>2400</v>
      </c>
      <c r="AE21" t="e">
        <f t="shared" si="30"/>
        <v>#DIV/0!</v>
      </c>
      <c r="AF21" t="e">
        <f t="shared" si="31"/>
        <v>#DIV/0!</v>
      </c>
      <c r="AG21" t="e">
        <f t="shared" si="32"/>
        <v>#DIV/0!</v>
      </c>
      <c r="AH21" t="e">
        <f t="shared" si="33"/>
        <v>#DIV/0!</v>
      </c>
      <c r="AI21" t="e">
        <f t="shared" si="34"/>
        <v>#DIV/0!</v>
      </c>
      <c r="AJ21" t="e">
        <f t="shared" si="35"/>
        <v>#DIV/0!</v>
      </c>
      <c r="AR21" s="17" t="s">
        <v>24</v>
      </c>
      <c r="AS21" s="18"/>
      <c r="AT21" s="18"/>
      <c r="AU21" s="18"/>
      <c r="AV21" s="18"/>
      <c r="AW21" s="18"/>
      <c r="AX21" s="18"/>
      <c r="AY21" s="18"/>
      <c r="AZ21" s="18"/>
      <c r="BA21" s="18">
        <v>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>
        <v>3</v>
      </c>
    </row>
    <row r="22" spans="2:79" x14ac:dyDescent="0.25">
      <c r="B22" t="str">
        <f t="shared" si="1"/>
        <v>West Swan Lake</v>
      </c>
      <c r="C22" t="e">
        <f t="shared" si="2"/>
        <v>#DIV/0!</v>
      </c>
      <c r="D22" t="e">
        <f t="shared" si="3"/>
        <v>#DIV/0!</v>
      </c>
      <c r="E22" t="e">
        <f t="shared" si="4"/>
        <v>#DIV/0!</v>
      </c>
      <c r="F22" t="e">
        <f t="shared" si="5"/>
        <v>#DIV/0!</v>
      </c>
      <c r="G22" t="e">
        <f t="shared" si="6"/>
        <v>#DIV/0!</v>
      </c>
      <c r="H22" t="e">
        <f t="shared" si="7"/>
        <v>#DIV/0!</v>
      </c>
      <c r="I22" t="e">
        <f t="shared" si="8"/>
        <v>#DIV/0!</v>
      </c>
      <c r="J22" t="e">
        <f t="shared" si="9"/>
        <v>#DIV/0!</v>
      </c>
      <c r="K22">
        <f t="shared" si="10"/>
        <v>2231.875</v>
      </c>
      <c r="L22">
        <f t="shared" si="11"/>
        <v>5784.166666666667</v>
      </c>
      <c r="M22">
        <f t="shared" si="12"/>
        <v>5350</v>
      </c>
      <c r="N22">
        <f t="shared" si="13"/>
        <v>11110</v>
      </c>
      <c r="O22">
        <f t="shared" si="14"/>
        <v>4572.5</v>
      </c>
      <c r="P22">
        <f t="shared" si="15"/>
        <v>14164.333333333334</v>
      </c>
      <c r="Q22">
        <f t="shared" si="16"/>
        <v>14987.5</v>
      </c>
      <c r="R22">
        <f t="shared" si="17"/>
        <v>13475</v>
      </c>
      <c r="S22">
        <f t="shared" si="18"/>
        <v>15395</v>
      </c>
      <c r="T22">
        <f t="shared" si="19"/>
        <v>476</v>
      </c>
      <c r="U22" t="e">
        <f t="shared" si="20"/>
        <v>#DIV/0!</v>
      </c>
      <c r="V22" t="e">
        <f t="shared" si="21"/>
        <v>#DIV/0!</v>
      </c>
      <c r="W22" t="e">
        <f t="shared" si="22"/>
        <v>#DIV/0!</v>
      </c>
      <c r="X22" t="e">
        <f t="shared" si="23"/>
        <v>#DIV/0!</v>
      </c>
      <c r="Y22">
        <f t="shared" si="24"/>
        <v>9805</v>
      </c>
      <c r="Z22">
        <f t="shared" si="25"/>
        <v>2536.25</v>
      </c>
      <c r="AA22">
        <f t="shared" si="26"/>
        <v>812.5</v>
      </c>
      <c r="AB22">
        <f t="shared" si="27"/>
        <v>32020</v>
      </c>
      <c r="AC22">
        <f t="shared" si="28"/>
        <v>18375</v>
      </c>
      <c r="AD22" t="e">
        <f t="shared" si="29"/>
        <v>#DIV/0!</v>
      </c>
      <c r="AE22" t="e">
        <f t="shared" si="30"/>
        <v>#DIV/0!</v>
      </c>
      <c r="AF22">
        <f t="shared" si="31"/>
        <v>7700</v>
      </c>
      <c r="AG22">
        <f t="shared" si="32"/>
        <v>9746.6666666666661</v>
      </c>
      <c r="AH22">
        <f t="shared" si="33"/>
        <v>12598.75</v>
      </c>
      <c r="AI22">
        <f t="shared" si="34"/>
        <v>11754.6</v>
      </c>
      <c r="AJ22">
        <f t="shared" si="35"/>
        <v>5536</v>
      </c>
      <c r="AR22" s="17" t="s">
        <v>10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>
        <v>3</v>
      </c>
      <c r="BG22" s="18">
        <v>3</v>
      </c>
      <c r="BH22" s="18">
        <v>3</v>
      </c>
      <c r="BI22" s="18">
        <v>3</v>
      </c>
      <c r="BJ22" s="18"/>
      <c r="BK22" s="18"/>
      <c r="BL22" s="18">
        <v>3</v>
      </c>
      <c r="BM22" s="18"/>
      <c r="BN22" s="18"/>
      <c r="BO22" s="18"/>
      <c r="BP22" s="18">
        <v>6</v>
      </c>
      <c r="BQ22" s="18"/>
      <c r="BR22" s="18">
        <v>6</v>
      </c>
      <c r="BS22" s="18">
        <v>3</v>
      </c>
      <c r="BT22" s="18"/>
      <c r="BU22" s="18"/>
      <c r="BV22" s="18"/>
      <c r="BW22" s="18"/>
      <c r="BX22" s="18"/>
      <c r="BY22" s="18"/>
      <c r="BZ22" s="18"/>
      <c r="CA22" s="18">
        <v>30</v>
      </c>
    </row>
    <row r="23" spans="2:79" x14ac:dyDescent="0.25">
      <c r="B23" t="str">
        <f t="shared" si="1"/>
        <v>Iowa Lake</v>
      </c>
      <c r="C23" t="e">
        <f t="shared" si="2"/>
        <v>#DIV/0!</v>
      </c>
      <c r="D23" t="e">
        <f t="shared" si="3"/>
        <v>#DIV/0!</v>
      </c>
      <c r="E23" t="e">
        <f t="shared" si="4"/>
        <v>#DIV/0!</v>
      </c>
      <c r="F23" t="e">
        <f t="shared" si="5"/>
        <v>#DIV/0!</v>
      </c>
      <c r="G23" t="e">
        <f t="shared" si="6"/>
        <v>#DIV/0!</v>
      </c>
      <c r="H23" t="e">
        <f t="shared" si="7"/>
        <v>#DIV/0!</v>
      </c>
      <c r="I23" t="e">
        <f t="shared" si="8"/>
        <v>#DIV/0!</v>
      </c>
      <c r="J23" t="e">
        <f t="shared" si="9"/>
        <v>#DIV/0!</v>
      </c>
      <c r="K23" t="e">
        <f t="shared" si="10"/>
        <v>#DIV/0!</v>
      </c>
      <c r="L23" t="e">
        <f t="shared" si="11"/>
        <v>#DIV/0!</v>
      </c>
      <c r="M23" t="e">
        <f t="shared" si="12"/>
        <v>#DIV/0!</v>
      </c>
      <c r="N23" t="e">
        <f t="shared" si="13"/>
        <v>#DIV/0!</v>
      </c>
      <c r="O23">
        <f t="shared" si="14"/>
        <v>5325</v>
      </c>
      <c r="P23">
        <f t="shared" si="15"/>
        <v>7755</v>
      </c>
      <c r="Q23">
        <f t="shared" si="16"/>
        <v>6861.25</v>
      </c>
      <c r="R23">
        <f t="shared" si="17"/>
        <v>15848.333333333334</v>
      </c>
      <c r="S23">
        <f t="shared" si="18"/>
        <v>7373.333333333333</v>
      </c>
      <c r="T23" t="e">
        <f t="shared" si="19"/>
        <v>#DIV/0!</v>
      </c>
      <c r="U23" t="e">
        <f t="shared" si="20"/>
        <v>#DIV/0!</v>
      </c>
      <c r="V23" t="e">
        <f t="shared" si="21"/>
        <v>#DIV/0!</v>
      </c>
      <c r="W23" t="e">
        <f t="shared" si="22"/>
        <v>#DIV/0!</v>
      </c>
      <c r="X23">
        <f t="shared" si="23"/>
        <v>2300</v>
      </c>
      <c r="Y23" t="e">
        <f t="shared" si="24"/>
        <v>#DIV/0!</v>
      </c>
      <c r="Z23" t="e">
        <f t="shared" si="25"/>
        <v>#DIV/0!</v>
      </c>
      <c r="AA23" t="e">
        <f t="shared" si="26"/>
        <v>#DIV/0!</v>
      </c>
      <c r="AB23" t="e">
        <f t="shared" si="27"/>
        <v>#DIV/0!</v>
      </c>
      <c r="AC23" t="e">
        <f t="shared" si="28"/>
        <v>#DIV/0!</v>
      </c>
      <c r="AD23" t="e">
        <f t="shared" si="29"/>
        <v>#DIV/0!</v>
      </c>
      <c r="AE23" t="e">
        <f t="shared" si="30"/>
        <v>#DIV/0!</v>
      </c>
      <c r="AF23" t="e">
        <f t="shared" si="31"/>
        <v>#DIV/0!</v>
      </c>
      <c r="AG23">
        <f t="shared" si="32"/>
        <v>3881</v>
      </c>
      <c r="AH23">
        <f t="shared" si="33"/>
        <v>20867</v>
      </c>
      <c r="AI23" t="e">
        <f t="shared" si="34"/>
        <v>#DIV/0!</v>
      </c>
      <c r="AJ23" t="e">
        <f t="shared" si="35"/>
        <v>#DIV/0!</v>
      </c>
      <c r="AR23" s="17" t="s">
        <v>22</v>
      </c>
      <c r="AS23" s="18">
        <v>21</v>
      </c>
      <c r="AT23" s="18">
        <v>36</v>
      </c>
      <c r="AU23" s="18">
        <v>18</v>
      </c>
      <c r="AV23" s="18">
        <v>6</v>
      </c>
      <c r="AW23" s="18">
        <v>6</v>
      </c>
      <c r="AX23" s="18">
        <v>27</v>
      </c>
      <c r="AY23" s="18">
        <v>9</v>
      </c>
      <c r="AZ23" s="18">
        <v>3</v>
      </c>
      <c r="BA23" s="18"/>
      <c r="BB23" s="18"/>
      <c r="BC23" s="18">
        <v>9</v>
      </c>
      <c r="BD23" s="18"/>
      <c r="BE23" s="18"/>
      <c r="BF23" s="18">
        <v>30</v>
      </c>
      <c r="BG23" s="18">
        <v>18</v>
      </c>
      <c r="BH23" s="18"/>
      <c r="BI23" s="18"/>
      <c r="BJ23" s="18"/>
      <c r="BK23" s="18">
        <v>3</v>
      </c>
      <c r="BL23" s="18"/>
      <c r="BM23" s="18"/>
      <c r="BN23" s="18"/>
      <c r="BO23" s="18"/>
      <c r="BP23" s="18"/>
      <c r="BQ23" s="18"/>
      <c r="BR23" s="18">
        <v>6</v>
      </c>
      <c r="BS23" s="18"/>
      <c r="BT23" s="18">
        <v>3</v>
      </c>
      <c r="BU23" s="18"/>
      <c r="BV23" s="18"/>
      <c r="BW23" s="18"/>
      <c r="BX23" s="18"/>
      <c r="BY23" s="18"/>
      <c r="BZ23" s="18"/>
      <c r="CA23" s="18">
        <v>195</v>
      </c>
    </row>
    <row r="24" spans="2:79" x14ac:dyDescent="0.25">
      <c r="B24" t="str">
        <f t="shared" si="1"/>
        <v>Iowa Lake (Osceola)</v>
      </c>
      <c r="C24" t="e">
        <f t="shared" si="2"/>
        <v>#DIV/0!</v>
      </c>
      <c r="D24" t="e">
        <f t="shared" si="3"/>
        <v>#DIV/0!</v>
      </c>
      <c r="E24" t="e">
        <f t="shared" si="4"/>
        <v>#DIV/0!</v>
      </c>
      <c r="F24" t="e">
        <f t="shared" si="5"/>
        <v>#DIV/0!</v>
      </c>
      <c r="G24" t="e">
        <f t="shared" si="6"/>
        <v>#DIV/0!</v>
      </c>
      <c r="H24" t="e">
        <f t="shared" si="7"/>
        <v>#DIV/0!</v>
      </c>
      <c r="I24" t="e">
        <f t="shared" si="8"/>
        <v>#DIV/0!</v>
      </c>
      <c r="J24" t="e">
        <f t="shared" si="9"/>
        <v>#DIV/0!</v>
      </c>
      <c r="K24" t="e">
        <f t="shared" si="10"/>
        <v>#DIV/0!</v>
      </c>
      <c r="L24" t="e">
        <f t="shared" si="11"/>
        <v>#DIV/0!</v>
      </c>
      <c r="M24" t="e">
        <f t="shared" si="12"/>
        <v>#DIV/0!</v>
      </c>
      <c r="N24" t="e">
        <f t="shared" si="13"/>
        <v>#DIV/0!</v>
      </c>
      <c r="O24" t="e">
        <f t="shared" si="14"/>
        <v>#DIV/0!</v>
      </c>
      <c r="P24" t="e">
        <f t="shared" si="15"/>
        <v>#DIV/0!</v>
      </c>
      <c r="Q24" t="e">
        <f t="shared" si="16"/>
        <v>#DIV/0!</v>
      </c>
      <c r="R24" t="e">
        <f t="shared" si="17"/>
        <v>#DIV/0!</v>
      </c>
      <c r="S24" t="e">
        <f t="shared" si="18"/>
        <v>#DIV/0!</v>
      </c>
      <c r="T24" t="e">
        <f t="shared" si="19"/>
        <v>#DIV/0!</v>
      </c>
      <c r="U24" t="e">
        <f t="shared" si="20"/>
        <v>#DIV/0!</v>
      </c>
      <c r="V24">
        <f t="shared" si="21"/>
        <v>6790</v>
      </c>
      <c r="W24" t="e">
        <f t="shared" si="22"/>
        <v>#DIV/0!</v>
      </c>
      <c r="X24" t="e">
        <f t="shared" si="23"/>
        <v>#DIV/0!</v>
      </c>
      <c r="Y24" t="e">
        <f t="shared" si="24"/>
        <v>#DIV/0!</v>
      </c>
      <c r="Z24" t="e">
        <f t="shared" si="25"/>
        <v>#DIV/0!</v>
      </c>
      <c r="AA24" t="e">
        <f t="shared" si="26"/>
        <v>#DIV/0!</v>
      </c>
      <c r="AB24" t="e">
        <f t="shared" si="27"/>
        <v>#DIV/0!</v>
      </c>
      <c r="AC24" t="e">
        <f t="shared" si="28"/>
        <v>#DIV/0!</v>
      </c>
      <c r="AD24" t="e">
        <f t="shared" si="29"/>
        <v>#DIV/0!</v>
      </c>
      <c r="AE24" t="e">
        <f t="shared" si="30"/>
        <v>#DIV/0!</v>
      </c>
      <c r="AF24" t="e">
        <f t="shared" si="31"/>
        <v>#DIV/0!</v>
      </c>
      <c r="AG24" t="e">
        <f t="shared" si="32"/>
        <v>#DIV/0!</v>
      </c>
      <c r="AH24" t="e">
        <f t="shared" si="33"/>
        <v>#DIV/0!</v>
      </c>
      <c r="AI24" t="e">
        <f t="shared" si="34"/>
        <v>#DIV/0!</v>
      </c>
      <c r="AJ24" t="e">
        <f t="shared" si="35"/>
        <v>#DIV/0!</v>
      </c>
      <c r="AR24" s="17" t="s">
        <v>7</v>
      </c>
      <c r="AS24" s="18"/>
      <c r="AT24" s="18"/>
      <c r="AU24" s="18"/>
      <c r="AV24" s="18"/>
      <c r="AW24" s="18"/>
      <c r="AX24" s="18"/>
      <c r="AY24" s="18"/>
      <c r="AZ24" s="18"/>
      <c r="BA24" s="18">
        <v>24</v>
      </c>
      <c r="BB24" s="18">
        <v>18</v>
      </c>
      <c r="BC24" s="18">
        <v>6</v>
      </c>
      <c r="BD24" s="18">
        <v>9</v>
      </c>
      <c r="BE24" s="18">
        <v>6</v>
      </c>
      <c r="BF24" s="18">
        <v>9</v>
      </c>
      <c r="BG24" s="18">
        <v>6</v>
      </c>
      <c r="BH24" s="18">
        <v>6</v>
      </c>
      <c r="BI24" s="18">
        <v>9</v>
      </c>
      <c r="BJ24" s="18">
        <v>3</v>
      </c>
      <c r="BK24" s="18"/>
      <c r="BL24" s="18"/>
      <c r="BM24" s="18"/>
      <c r="BN24" s="18"/>
      <c r="BO24" s="18">
        <v>12</v>
      </c>
      <c r="BP24" s="18">
        <v>12</v>
      </c>
      <c r="BQ24" s="18">
        <v>6</v>
      </c>
      <c r="BR24" s="18">
        <v>3</v>
      </c>
      <c r="BS24" s="18">
        <v>3</v>
      </c>
      <c r="BT24" s="18"/>
      <c r="BU24" s="18"/>
      <c r="BV24" s="18">
        <v>9</v>
      </c>
      <c r="BW24" s="18">
        <v>9</v>
      </c>
      <c r="BX24" s="18">
        <v>12</v>
      </c>
      <c r="BY24" s="18">
        <v>15</v>
      </c>
      <c r="BZ24" s="18">
        <v>9</v>
      </c>
      <c r="CA24" s="18">
        <v>186</v>
      </c>
    </row>
    <row r="25" spans="2:79" x14ac:dyDescent="0.25">
      <c r="B25" t="str">
        <f t="shared" si="1"/>
        <v>Grand Total</v>
      </c>
      <c r="C25">
        <f t="shared" si="2"/>
        <v>15440.375</v>
      </c>
      <c r="D25">
        <f t="shared" si="3"/>
        <v>16427.136363636364</v>
      </c>
      <c r="E25">
        <f t="shared" si="4"/>
        <v>22440.5</v>
      </c>
      <c r="F25">
        <f t="shared" si="5"/>
        <v>15304.5</v>
      </c>
      <c r="G25">
        <f t="shared" si="6"/>
        <v>16536</v>
      </c>
      <c r="H25">
        <f t="shared" si="7"/>
        <v>12664.563636363637</v>
      </c>
      <c r="I25">
        <f t="shared" si="8"/>
        <v>9088.4807692307695</v>
      </c>
      <c r="J25">
        <f t="shared" si="9"/>
        <v>7708.4375</v>
      </c>
      <c r="K25">
        <f t="shared" si="10"/>
        <v>2897.0487804878048</v>
      </c>
      <c r="L25">
        <f t="shared" si="11"/>
        <v>7167.3928571428569</v>
      </c>
      <c r="M25">
        <f t="shared" si="12"/>
        <v>9581.5476190476184</v>
      </c>
      <c r="N25">
        <f t="shared" si="13"/>
        <v>8987.6315789473683</v>
      </c>
      <c r="O25">
        <f t="shared" si="14"/>
        <v>17606.458333333332</v>
      </c>
      <c r="P25">
        <f t="shared" si="15"/>
        <v>17778.353846153845</v>
      </c>
      <c r="Q25">
        <f t="shared" si="16"/>
        <v>10135.708860759494</v>
      </c>
      <c r="R25">
        <f t="shared" si="17"/>
        <v>12542.619718309859</v>
      </c>
      <c r="S25">
        <f t="shared" si="18"/>
        <v>10445.016949152543</v>
      </c>
      <c r="T25">
        <f t="shared" si="19"/>
        <v>7525.971428571429</v>
      </c>
      <c r="U25">
        <f t="shared" si="20"/>
        <v>15846.68888888889</v>
      </c>
      <c r="V25">
        <f t="shared" si="21"/>
        <v>14634.214285714286</v>
      </c>
      <c r="W25">
        <f t="shared" si="22"/>
        <v>9488.8857142857141</v>
      </c>
      <c r="X25">
        <f t="shared" si="23"/>
        <v>14383.194444444445</v>
      </c>
      <c r="Y25">
        <f t="shared" si="24"/>
        <v>15699.927272727273</v>
      </c>
      <c r="Z25">
        <f t="shared" si="25"/>
        <v>19866.515151515152</v>
      </c>
      <c r="AA25">
        <f t="shared" si="26"/>
        <v>17145.142857142859</v>
      </c>
      <c r="AB25">
        <f t="shared" si="27"/>
        <v>24371.84375</v>
      </c>
      <c r="AC25">
        <f t="shared" si="28"/>
        <v>32776.63636363636</v>
      </c>
      <c r="AD25">
        <f t="shared" si="29"/>
        <v>21152.821428571428</v>
      </c>
      <c r="AE25">
        <f t="shared" si="30"/>
        <v>17305.354838709678</v>
      </c>
      <c r="AF25">
        <f t="shared" si="31"/>
        <v>18168.611111111109</v>
      </c>
      <c r="AG25">
        <f t="shared" si="32"/>
        <v>17011</v>
      </c>
      <c r="AH25">
        <f t="shared" si="33"/>
        <v>14205.666666666666</v>
      </c>
      <c r="AI25">
        <f t="shared" si="34"/>
        <v>17201.454545454544</v>
      </c>
      <c r="AJ25">
        <f t="shared" si="35"/>
        <v>11070.5</v>
      </c>
      <c r="AR25" s="17" t="s">
        <v>46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>
        <v>3</v>
      </c>
      <c r="BF25" s="18">
        <v>6</v>
      </c>
      <c r="BG25" s="18">
        <v>12</v>
      </c>
      <c r="BH25" s="18">
        <v>9</v>
      </c>
      <c r="BI25" s="18">
        <v>9</v>
      </c>
      <c r="BJ25" s="18"/>
      <c r="BK25" s="18"/>
      <c r="BL25" s="18"/>
      <c r="BM25" s="18"/>
      <c r="BN25" s="18">
        <v>3</v>
      </c>
      <c r="BO25" s="18"/>
      <c r="BP25" s="18"/>
      <c r="BQ25" s="18"/>
      <c r="BR25" s="18"/>
      <c r="BS25" s="18"/>
      <c r="BT25" s="18"/>
      <c r="BU25" s="18"/>
      <c r="BV25" s="18"/>
      <c r="BW25" s="18">
        <v>3</v>
      </c>
      <c r="BX25" s="18">
        <v>3</v>
      </c>
      <c r="BY25" s="18"/>
      <c r="BZ25" s="18"/>
      <c r="CA25" s="18">
        <v>48</v>
      </c>
    </row>
    <row r="26" spans="2:79" x14ac:dyDescent="0.25">
      <c r="AR26" s="17" t="s">
        <v>47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>
        <v>6</v>
      </c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>
        <v>6</v>
      </c>
    </row>
    <row r="27" spans="2:79" x14ac:dyDescent="0.25">
      <c r="AR27" s="17" t="s">
        <v>41</v>
      </c>
      <c r="AS27" s="18">
        <v>72</v>
      </c>
      <c r="AT27" s="18">
        <v>66</v>
      </c>
      <c r="AU27" s="18">
        <v>54</v>
      </c>
      <c r="AV27" s="18">
        <v>54</v>
      </c>
      <c r="AW27" s="18">
        <v>60</v>
      </c>
      <c r="AX27" s="18">
        <v>165</v>
      </c>
      <c r="AY27" s="18">
        <v>156</v>
      </c>
      <c r="AZ27" s="18">
        <v>96</v>
      </c>
      <c r="BA27" s="18">
        <v>123</v>
      </c>
      <c r="BB27" s="18">
        <v>84</v>
      </c>
      <c r="BC27" s="18">
        <v>126</v>
      </c>
      <c r="BD27" s="18">
        <v>114</v>
      </c>
      <c r="BE27" s="18">
        <v>144</v>
      </c>
      <c r="BF27" s="18">
        <v>195</v>
      </c>
      <c r="BG27" s="18">
        <v>237</v>
      </c>
      <c r="BH27" s="18">
        <v>213</v>
      </c>
      <c r="BI27" s="18">
        <v>177</v>
      </c>
      <c r="BJ27" s="18">
        <v>210</v>
      </c>
      <c r="BK27" s="18">
        <v>135</v>
      </c>
      <c r="BL27" s="18">
        <v>84</v>
      </c>
      <c r="BM27" s="18">
        <v>105</v>
      </c>
      <c r="BN27" s="18">
        <v>108</v>
      </c>
      <c r="BO27" s="18">
        <v>165</v>
      </c>
      <c r="BP27" s="18">
        <v>99</v>
      </c>
      <c r="BQ27" s="18">
        <v>105</v>
      </c>
      <c r="BR27" s="18">
        <v>96</v>
      </c>
      <c r="BS27" s="18">
        <v>99</v>
      </c>
      <c r="BT27" s="18">
        <v>84</v>
      </c>
      <c r="BU27" s="18">
        <v>93</v>
      </c>
      <c r="BV27" s="18">
        <v>108</v>
      </c>
      <c r="BW27" s="18">
        <v>93</v>
      </c>
      <c r="BX27" s="18">
        <v>117</v>
      </c>
      <c r="BY27" s="18">
        <v>99</v>
      </c>
      <c r="BZ27" s="18">
        <v>60</v>
      </c>
      <c r="CA27" s="18">
        <v>3996</v>
      </c>
    </row>
    <row r="31" spans="2:79" x14ac:dyDescent="0.25">
      <c r="AR31" s="16" t="s">
        <v>36</v>
      </c>
      <c r="AS31" t="s">
        <v>43</v>
      </c>
    </row>
    <row r="33" spans="44:79" x14ac:dyDescent="0.25">
      <c r="AR33" s="16" t="s">
        <v>45</v>
      </c>
      <c r="AS33" s="16" t="s">
        <v>40</v>
      </c>
    </row>
    <row r="34" spans="44:79" x14ac:dyDescent="0.25">
      <c r="AR34" s="16" t="s">
        <v>42</v>
      </c>
      <c r="AS34">
        <v>1984</v>
      </c>
      <c r="AT34">
        <v>1985</v>
      </c>
      <c r="AU34">
        <v>1986</v>
      </c>
      <c r="AV34">
        <v>1987</v>
      </c>
      <c r="AW34">
        <v>1988</v>
      </c>
      <c r="AX34">
        <v>1989</v>
      </c>
      <c r="AY34">
        <v>1990</v>
      </c>
      <c r="AZ34">
        <v>1991</v>
      </c>
      <c r="BA34">
        <v>1992</v>
      </c>
      <c r="BB34">
        <v>1993</v>
      </c>
      <c r="BC34">
        <v>1994</v>
      </c>
      <c r="BD34">
        <v>1995</v>
      </c>
      <c r="BE34">
        <v>1996</v>
      </c>
      <c r="BF34">
        <v>1997</v>
      </c>
      <c r="BG34">
        <v>1998</v>
      </c>
      <c r="BH34">
        <v>1999</v>
      </c>
      <c r="BI34">
        <v>2000</v>
      </c>
      <c r="BJ34">
        <v>2001</v>
      </c>
      <c r="BK34">
        <v>2002</v>
      </c>
      <c r="BL34">
        <v>2003</v>
      </c>
      <c r="BM34">
        <v>2004</v>
      </c>
      <c r="BN34">
        <v>2005</v>
      </c>
      <c r="BO34">
        <v>2006</v>
      </c>
      <c r="BP34">
        <v>2007</v>
      </c>
      <c r="BQ34">
        <v>2008</v>
      </c>
      <c r="BR34">
        <v>2009</v>
      </c>
      <c r="BS34">
        <v>2010</v>
      </c>
      <c r="BT34">
        <v>2011</v>
      </c>
      <c r="BU34">
        <v>2012</v>
      </c>
      <c r="BV34">
        <v>2013</v>
      </c>
      <c r="BW34">
        <v>2014</v>
      </c>
      <c r="BX34">
        <v>2015</v>
      </c>
      <c r="BY34">
        <v>2016</v>
      </c>
      <c r="BZ34">
        <v>2017</v>
      </c>
      <c r="CA34" t="s">
        <v>41</v>
      </c>
    </row>
    <row r="35" spans="44:79" x14ac:dyDescent="0.25">
      <c r="AR35" s="17" t="s">
        <v>12</v>
      </c>
      <c r="AS35" s="18"/>
      <c r="AT35" s="18"/>
      <c r="AU35" s="18"/>
      <c r="AV35" s="18"/>
      <c r="AW35" s="18"/>
      <c r="AX35" s="18"/>
      <c r="AY35" s="18"/>
      <c r="AZ35" s="18">
        <v>17720</v>
      </c>
      <c r="BA35" s="18"/>
      <c r="BB35" s="18"/>
      <c r="BC35" s="18"/>
      <c r="BD35" s="18"/>
      <c r="BE35" s="18">
        <v>5500</v>
      </c>
      <c r="BF35" s="18">
        <v>22974</v>
      </c>
      <c r="BG35" s="18">
        <v>46692</v>
      </c>
      <c r="BH35" s="18">
        <v>534</v>
      </c>
      <c r="BI35" s="18"/>
      <c r="BJ35" s="18">
        <v>7250</v>
      </c>
      <c r="BK35" s="18"/>
      <c r="BL35" s="18"/>
      <c r="BM35" s="18"/>
      <c r="BN35" s="18"/>
      <c r="BO35" s="18"/>
      <c r="BP35" s="18"/>
      <c r="BQ35" s="18"/>
      <c r="BR35" s="18"/>
      <c r="BS35" s="18">
        <v>40550</v>
      </c>
      <c r="BT35" s="18">
        <v>43900</v>
      </c>
      <c r="BU35" s="18">
        <v>34850</v>
      </c>
      <c r="BV35" s="18">
        <v>45410</v>
      </c>
      <c r="BW35" s="18">
        <v>27900</v>
      </c>
      <c r="BX35" s="18">
        <v>40950</v>
      </c>
      <c r="BY35" s="18">
        <v>76300</v>
      </c>
      <c r="BZ35" s="18">
        <v>40850</v>
      </c>
      <c r="CA35" s="18">
        <v>451380</v>
      </c>
    </row>
    <row r="36" spans="44:79" x14ac:dyDescent="0.25">
      <c r="AR36" s="17" t="s">
        <v>29</v>
      </c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>
        <v>3400</v>
      </c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>
        <v>3400</v>
      </c>
    </row>
    <row r="37" spans="44:79" x14ac:dyDescent="0.25">
      <c r="AR37" s="17" t="s">
        <v>20</v>
      </c>
      <c r="AS37" s="18">
        <v>12431</v>
      </c>
      <c r="AT37" s="18"/>
      <c r="AU37" s="18"/>
      <c r="AV37" s="18"/>
      <c r="AW37" s="18"/>
      <c r="AX37" s="18">
        <v>150632</v>
      </c>
      <c r="AY37" s="18">
        <v>60369</v>
      </c>
      <c r="AZ37" s="18"/>
      <c r="BA37" s="18">
        <v>494</v>
      </c>
      <c r="BB37" s="18">
        <v>1760</v>
      </c>
      <c r="BC37" s="18">
        <v>33350</v>
      </c>
      <c r="BD37" s="18">
        <v>12350</v>
      </c>
      <c r="BE37" s="18">
        <v>84650</v>
      </c>
      <c r="BF37" s="18">
        <v>313235</v>
      </c>
      <c r="BG37" s="18">
        <v>144816</v>
      </c>
      <c r="BH37" s="18">
        <v>61770</v>
      </c>
      <c r="BI37" s="18">
        <v>207650</v>
      </c>
      <c r="BJ37" s="18">
        <v>165750</v>
      </c>
      <c r="BK37" s="18">
        <v>248042</v>
      </c>
      <c r="BL37" s="18">
        <v>69100</v>
      </c>
      <c r="BM37" s="18">
        <v>71300</v>
      </c>
      <c r="BN37" s="18">
        <v>122950</v>
      </c>
      <c r="BO37" s="18">
        <v>186850</v>
      </c>
      <c r="BP37" s="18">
        <v>337800</v>
      </c>
      <c r="BQ37" s="18">
        <v>130100</v>
      </c>
      <c r="BR37" s="18">
        <v>152200</v>
      </c>
      <c r="BS37" s="18">
        <v>86000</v>
      </c>
      <c r="BT37" s="18">
        <v>36050</v>
      </c>
      <c r="BU37" s="18">
        <v>50600</v>
      </c>
      <c r="BV37" s="18">
        <v>142400</v>
      </c>
      <c r="BW37" s="18">
        <v>197800</v>
      </c>
      <c r="BX37" s="18">
        <v>27450</v>
      </c>
      <c r="BY37" s="18">
        <v>9700</v>
      </c>
      <c r="BZ37" s="18"/>
      <c r="CA37" s="18">
        <v>3117599</v>
      </c>
    </row>
    <row r="38" spans="44:79" x14ac:dyDescent="0.25">
      <c r="AR38" s="17" t="s">
        <v>9</v>
      </c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>
        <v>1900</v>
      </c>
      <c r="BE38" s="18"/>
      <c r="BF38" s="18">
        <v>40036</v>
      </c>
      <c r="BG38" s="18">
        <v>9630</v>
      </c>
      <c r="BH38" s="18">
        <v>4500</v>
      </c>
      <c r="BI38" s="18">
        <v>3525</v>
      </c>
      <c r="BJ38" s="18"/>
      <c r="BK38" s="18"/>
      <c r="BL38" s="18">
        <v>8150</v>
      </c>
      <c r="BM38" s="18"/>
      <c r="BN38" s="18"/>
      <c r="BO38" s="18">
        <v>46130</v>
      </c>
      <c r="BP38" s="18">
        <v>23080</v>
      </c>
      <c r="BQ38" s="18">
        <v>16420</v>
      </c>
      <c r="BR38" s="18">
        <v>4985</v>
      </c>
      <c r="BS38" s="18">
        <v>12045</v>
      </c>
      <c r="BT38" s="18">
        <v>12140</v>
      </c>
      <c r="BU38" s="18"/>
      <c r="BV38" s="18"/>
      <c r="BW38" s="18">
        <v>19696</v>
      </c>
      <c r="BX38" s="18">
        <v>8123</v>
      </c>
      <c r="BY38" s="18">
        <v>8999</v>
      </c>
      <c r="BZ38" s="18">
        <v>21609</v>
      </c>
      <c r="CA38" s="18">
        <v>240968</v>
      </c>
    </row>
    <row r="39" spans="44:79" x14ac:dyDescent="0.25">
      <c r="AR39" s="17" t="s">
        <v>8</v>
      </c>
      <c r="AS39" s="18"/>
      <c r="AT39" s="18"/>
      <c r="AU39" s="18"/>
      <c r="AV39" s="18">
        <v>118827</v>
      </c>
      <c r="AW39" s="18">
        <v>213175</v>
      </c>
      <c r="AX39" s="18">
        <v>94532</v>
      </c>
      <c r="AY39" s="18">
        <v>37095</v>
      </c>
      <c r="AZ39" s="18">
        <v>36700</v>
      </c>
      <c r="BA39" s="18"/>
      <c r="BB39" s="18"/>
      <c r="BC39" s="18"/>
      <c r="BD39" s="18"/>
      <c r="BE39" s="18"/>
      <c r="BF39" s="18"/>
      <c r="BG39" s="18">
        <v>83100</v>
      </c>
      <c r="BH39" s="18">
        <v>43240</v>
      </c>
      <c r="BI39" s="18">
        <v>145880</v>
      </c>
      <c r="BJ39" s="18">
        <v>68400</v>
      </c>
      <c r="BK39" s="18">
        <v>24290</v>
      </c>
      <c r="BL39" s="18">
        <v>41262</v>
      </c>
      <c r="BM39" s="18">
        <v>80934</v>
      </c>
      <c r="BN39" s="18">
        <v>42655</v>
      </c>
      <c r="BO39" s="18">
        <v>23950</v>
      </c>
      <c r="BP39" s="18">
        <v>29920</v>
      </c>
      <c r="BQ39" s="18">
        <v>67020</v>
      </c>
      <c r="BR39" s="18">
        <v>86824</v>
      </c>
      <c r="BS39" s="18"/>
      <c r="BT39" s="18"/>
      <c r="BU39" s="18">
        <v>108400</v>
      </c>
      <c r="BV39" s="18">
        <v>85650</v>
      </c>
      <c r="BW39" s="18">
        <v>2700</v>
      </c>
      <c r="BX39" s="18">
        <v>72100</v>
      </c>
      <c r="BY39" s="18">
        <v>136400</v>
      </c>
      <c r="BZ39" s="18">
        <v>83000</v>
      </c>
      <c r="CA39" s="18">
        <v>1726054</v>
      </c>
    </row>
    <row r="40" spans="44:79" x14ac:dyDescent="0.25">
      <c r="AR40" s="17" t="s">
        <v>5</v>
      </c>
      <c r="AS40" s="18"/>
      <c r="AT40" s="18"/>
      <c r="AU40" s="18"/>
      <c r="AV40" s="18"/>
      <c r="AW40" s="18"/>
      <c r="AX40" s="18"/>
      <c r="AY40" s="18">
        <v>177105</v>
      </c>
      <c r="AZ40" s="18">
        <v>28450</v>
      </c>
      <c r="BA40" s="18">
        <v>56100</v>
      </c>
      <c r="BB40" s="18">
        <v>20321</v>
      </c>
      <c r="BC40" s="18"/>
      <c r="BD40" s="18">
        <v>6710</v>
      </c>
      <c r="BE40" s="18">
        <v>164695</v>
      </c>
      <c r="BF40" s="18">
        <v>43800</v>
      </c>
      <c r="BG40" s="18">
        <v>52284</v>
      </c>
      <c r="BH40" s="18">
        <v>21460</v>
      </c>
      <c r="BI40" s="18">
        <v>39042</v>
      </c>
      <c r="BJ40" s="18"/>
      <c r="BK40" s="18"/>
      <c r="BL40" s="18">
        <v>15850</v>
      </c>
      <c r="BM40" s="18">
        <v>190</v>
      </c>
      <c r="BN40" s="18">
        <v>36360</v>
      </c>
      <c r="BO40" s="18">
        <v>19900</v>
      </c>
      <c r="BP40" s="18">
        <v>53000</v>
      </c>
      <c r="BQ40" s="18"/>
      <c r="BR40" s="18">
        <v>136600</v>
      </c>
      <c r="BS40" s="18"/>
      <c r="BT40" s="18">
        <v>6400</v>
      </c>
      <c r="BU40" s="18">
        <v>64400</v>
      </c>
      <c r="BV40" s="18">
        <v>93850</v>
      </c>
      <c r="BW40" s="18"/>
      <c r="BX40" s="18">
        <v>52725</v>
      </c>
      <c r="BY40" s="18">
        <v>147003</v>
      </c>
      <c r="BZ40" s="18"/>
      <c r="CA40" s="18">
        <v>1236245</v>
      </c>
    </row>
    <row r="41" spans="44:79" x14ac:dyDescent="0.25">
      <c r="AR41" s="17" t="s">
        <v>16</v>
      </c>
      <c r="AS41" s="18"/>
      <c r="AT41" s="18"/>
      <c r="AU41" s="18"/>
      <c r="AV41" s="18"/>
      <c r="AW41" s="18"/>
      <c r="AX41" s="18">
        <v>23800</v>
      </c>
      <c r="AY41" s="18"/>
      <c r="AZ41" s="18"/>
      <c r="BA41" s="18">
        <v>11805</v>
      </c>
      <c r="BB41" s="18"/>
      <c r="BC41" s="18">
        <v>84850</v>
      </c>
      <c r="BD41" s="18">
        <v>71100</v>
      </c>
      <c r="BE41" s="18">
        <v>29310</v>
      </c>
      <c r="BF41" s="18"/>
      <c r="BG41" s="18">
        <v>27675</v>
      </c>
      <c r="BH41" s="18">
        <v>143765</v>
      </c>
      <c r="BI41" s="18">
        <v>5290</v>
      </c>
      <c r="BJ41" s="18">
        <v>2350</v>
      </c>
      <c r="BK41" s="18">
        <v>36595</v>
      </c>
      <c r="BL41" s="18">
        <v>31130</v>
      </c>
      <c r="BM41" s="18">
        <v>14350</v>
      </c>
      <c r="BN41" s="18">
        <v>33900</v>
      </c>
      <c r="BO41" s="18">
        <v>13200</v>
      </c>
      <c r="BP41" s="18">
        <v>45100</v>
      </c>
      <c r="BQ41" s="18">
        <v>17750</v>
      </c>
      <c r="BR41" s="18">
        <v>42570</v>
      </c>
      <c r="BS41" s="18">
        <v>9785</v>
      </c>
      <c r="BT41" s="18">
        <v>19210</v>
      </c>
      <c r="BU41" s="18">
        <v>49085</v>
      </c>
      <c r="BV41" s="18">
        <v>7350</v>
      </c>
      <c r="BW41" s="18">
        <v>56554</v>
      </c>
      <c r="BX41" s="18">
        <v>30680</v>
      </c>
      <c r="BY41" s="18">
        <v>42129</v>
      </c>
      <c r="BZ41" s="18">
        <v>6150</v>
      </c>
      <c r="CA41" s="18">
        <v>855483</v>
      </c>
    </row>
    <row r="42" spans="44:79" x14ac:dyDescent="0.25">
      <c r="AR42" s="17" t="s">
        <v>18</v>
      </c>
      <c r="AS42" s="18"/>
      <c r="AT42" s="18"/>
      <c r="AU42" s="18"/>
      <c r="AV42" s="18"/>
      <c r="AW42" s="18"/>
      <c r="AX42" s="18"/>
      <c r="AY42" s="18"/>
      <c r="AZ42" s="18"/>
      <c r="BA42" s="18"/>
      <c r="BB42" s="18">
        <v>53250</v>
      </c>
      <c r="BC42" s="18"/>
      <c r="BD42" s="18">
        <v>17500</v>
      </c>
      <c r="BE42" s="18">
        <v>24600</v>
      </c>
      <c r="BF42" s="18">
        <v>23010</v>
      </c>
      <c r="BG42" s="18"/>
      <c r="BH42" s="18">
        <v>15383</v>
      </c>
      <c r="BI42" s="18">
        <v>9700</v>
      </c>
      <c r="BJ42" s="18">
        <v>11550</v>
      </c>
      <c r="BK42" s="18">
        <v>10972</v>
      </c>
      <c r="BL42" s="18"/>
      <c r="BM42" s="18">
        <v>7800</v>
      </c>
      <c r="BN42" s="18"/>
      <c r="BO42" s="18">
        <v>24800</v>
      </c>
      <c r="BP42" s="18">
        <v>10800</v>
      </c>
      <c r="BQ42" s="18">
        <v>20000</v>
      </c>
      <c r="BR42" s="18"/>
      <c r="BS42" s="18">
        <v>8550</v>
      </c>
      <c r="BT42" s="18"/>
      <c r="BU42" s="18"/>
      <c r="BV42" s="18"/>
      <c r="BW42" s="18"/>
      <c r="BX42" s="18"/>
      <c r="BY42" s="18"/>
      <c r="BZ42" s="18"/>
      <c r="CA42" s="18">
        <v>237915</v>
      </c>
    </row>
    <row r="43" spans="44:79" x14ac:dyDescent="0.25">
      <c r="AR43" s="17" t="s">
        <v>15</v>
      </c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40225</v>
      </c>
      <c r="BD43" s="18">
        <v>36000</v>
      </c>
      <c r="BE43" s="18">
        <v>9845</v>
      </c>
      <c r="BF43" s="18"/>
      <c r="BG43" s="18">
        <v>42450</v>
      </c>
      <c r="BH43" s="18">
        <v>71194</v>
      </c>
      <c r="BI43" s="18">
        <v>2275</v>
      </c>
      <c r="BJ43" s="18">
        <v>31462</v>
      </c>
      <c r="BK43" s="18"/>
      <c r="BL43" s="18"/>
      <c r="BM43" s="18">
        <v>3389</v>
      </c>
      <c r="BN43" s="18"/>
      <c r="BO43" s="18">
        <v>17446</v>
      </c>
      <c r="BP43" s="18">
        <v>20750</v>
      </c>
      <c r="BQ43" s="18">
        <v>25465</v>
      </c>
      <c r="BR43" s="18"/>
      <c r="BS43" s="18">
        <v>18290</v>
      </c>
      <c r="BT43" s="18">
        <v>59210</v>
      </c>
      <c r="BU43" s="18">
        <v>5500</v>
      </c>
      <c r="BV43" s="18">
        <v>7910</v>
      </c>
      <c r="BW43" s="18"/>
      <c r="BX43" s="18"/>
      <c r="BY43" s="18"/>
      <c r="BZ43" s="18"/>
      <c r="CA43" s="18">
        <v>391411</v>
      </c>
    </row>
    <row r="44" spans="44:79" x14ac:dyDescent="0.25">
      <c r="AR44" s="17" t="s">
        <v>14</v>
      </c>
      <c r="AS44" s="18">
        <v>151805</v>
      </c>
      <c r="AT44" s="18">
        <v>147148</v>
      </c>
      <c r="AU44" s="18">
        <v>48003</v>
      </c>
      <c r="AV44" s="18">
        <v>55705</v>
      </c>
      <c r="AW44" s="18"/>
      <c r="AX44" s="18">
        <v>35150</v>
      </c>
      <c r="AY44" s="18">
        <v>18712</v>
      </c>
      <c r="AZ44" s="18"/>
      <c r="BA44" s="18">
        <v>12220</v>
      </c>
      <c r="BB44" s="18">
        <v>10176</v>
      </c>
      <c r="BC44" s="18">
        <v>6700</v>
      </c>
      <c r="BD44" s="18"/>
      <c r="BE44" s="18">
        <v>52550</v>
      </c>
      <c r="BF44" s="18"/>
      <c r="BG44" s="18">
        <v>217859</v>
      </c>
      <c r="BH44" s="18">
        <v>242370</v>
      </c>
      <c r="BI44" s="18">
        <v>64290</v>
      </c>
      <c r="BJ44" s="18">
        <v>76150</v>
      </c>
      <c r="BK44" s="18">
        <v>41950</v>
      </c>
      <c r="BL44" s="18">
        <v>66450</v>
      </c>
      <c r="BM44" s="18">
        <v>40250</v>
      </c>
      <c r="BN44" s="18">
        <v>16500</v>
      </c>
      <c r="BO44" s="18">
        <v>78300</v>
      </c>
      <c r="BP44" s="18"/>
      <c r="BQ44" s="18">
        <v>201900</v>
      </c>
      <c r="BR44" s="18">
        <v>128400</v>
      </c>
      <c r="BS44" s="18">
        <v>541085</v>
      </c>
      <c r="BT44" s="18">
        <v>352669</v>
      </c>
      <c r="BU44" s="18">
        <v>50096</v>
      </c>
      <c r="BV44" s="18">
        <v>3550</v>
      </c>
      <c r="BW44" s="18">
        <v>25402</v>
      </c>
      <c r="BX44" s="18">
        <v>57637</v>
      </c>
      <c r="BY44" s="18">
        <v>35244</v>
      </c>
      <c r="BZ44" s="18">
        <v>45743</v>
      </c>
      <c r="CA44" s="18">
        <v>2824014</v>
      </c>
    </row>
    <row r="45" spans="44:79" x14ac:dyDescent="0.25">
      <c r="AR45" s="17" t="s">
        <v>21</v>
      </c>
      <c r="AS45" s="18"/>
      <c r="AT45" s="18"/>
      <c r="AU45" s="18"/>
      <c r="AV45" s="18"/>
      <c r="AW45" s="18">
        <v>10435</v>
      </c>
      <c r="AX45" s="18">
        <v>60865</v>
      </c>
      <c r="AY45" s="18"/>
      <c r="AZ45" s="18"/>
      <c r="BA45" s="18">
        <v>1626</v>
      </c>
      <c r="BB45" s="18"/>
      <c r="BC45" s="18"/>
      <c r="BD45" s="18"/>
      <c r="BE45" s="18">
        <v>16800</v>
      </c>
      <c r="BF45" s="18">
        <v>24200</v>
      </c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>
        <v>113926</v>
      </c>
    </row>
    <row r="46" spans="44:79" x14ac:dyDescent="0.25">
      <c r="AR46" s="17" t="s">
        <v>23</v>
      </c>
      <c r="AS46" s="18">
        <v>6628</v>
      </c>
      <c r="AT46" s="18"/>
      <c r="AU46" s="18">
        <v>50739</v>
      </c>
      <c r="AV46" s="18"/>
      <c r="AW46" s="18">
        <v>2100</v>
      </c>
      <c r="AX46" s="18">
        <v>2100</v>
      </c>
      <c r="AY46" s="18"/>
      <c r="AZ46" s="18"/>
      <c r="BA46" s="18"/>
      <c r="BB46" s="18"/>
      <c r="BC46" s="18"/>
      <c r="BD46" s="18"/>
      <c r="BE46" s="18">
        <v>17300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>
        <v>78867</v>
      </c>
    </row>
    <row r="47" spans="44:79" x14ac:dyDescent="0.25">
      <c r="AR47" s="17" t="s">
        <v>13</v>
      </c>
      <c r="AS47" s="18">
        <v>200</v>
      </c>
      <c r="AT47" s="18"/>
      <c r="AU47" s="18"/>
      <c r="AV47" s="18"/>
      <c r="AW47" s="18"/>
      <c r="AX47" s="18">
        <v>3957</v>
      </c>
      <c r="AY47" s="18">
        <v>51350</v>
      </c>
      <c r="AZ47" s="18"/>
      <c r="BA47" s="18"/>
      <c r="BB47" s="18"/>
      <c r="BC47" s="18">
        <v>46750</v>
      </c>
      <c r="BD47" s="18"/>
      <c r="BE47" s="18">
        <v>26950</v>
      </c>
      <c r="BF47" s="18">
        <v>102910</v>
      </c>
      <c r="BG47" s="18">
        <v>13455</v>
      </c>
      <c r="BH47" s="18">
        <v>23040</v>
      </c>
      <c r="BI47" s="18"/>
      <c r="BJ47" s="18">
        <v>5600</v>
      </c>
      <c r="BK47" s="18">
        <v>2169</v>
      </c>
      <c r="BL47" s="18">
        <v>40686</v>
      </c>
      <c r="BM47" s="18">
        <v>5808</v>
      </c>
      <c r="BN47" s="18">
        <v>8800</v>
      </c>
      <c r="BO47" s="18">
        <v>22100</v>
      </c>
      <c r="BP47" s="18">
        <v>800</v>
      </c>
      <c r="BQ47" s="18"/>
      <c r="BR47" s="18"/>
      <c r="BS47" s="18">
        <v>23850</v>
      </c>
      <c r="BT47" s="18"/>
      <c r="BU47" s="18">
        <v>9800</v>
      </c>
      <c r="BV47" s="18">
        <v>33600</v>
      </c>
      <c r="BW47" s="18">
        <v>55750</v>
      </c>
      <c r="BX47" s="18">
        <v>36110</v>
      </c>
      <c r="BY47" s="18"/>
      <c r="BZ47" s="18"/>
      <c r="CA47" s="18">
        <v>513685</v>
      </c>
    </row>
    <row r="48" spans="44:79" x14ac:dyDescent="0.25">
      <c r="AR48" s="17" t="s">
        <v>11</v>
      </c>
      <c r="AS48" s="18"/>
      <c r="AT48" s="18"/>
      <c r="AU48" s="18"/>
      <c r="AV48" s="18"/>
      <c r="AW48" s="18"/>
      <c r="AX48" s="18"/>
      <c r="AY48" s="18">
        <v>11605</v>
      </c>
      <c r="AZ48" s="18">
        <v>50000</v>
      </c>
      <c r="BA48" s="18">
        <v>9700</v>
      </c>
      <c r="BB48" s="18">
        <v>16500</v>
      </c>
      <c r="BC48" s="18">
        <v>83100</v>
      </c>
      <c r="BD48" s="18">
        <v>36300</v>
      </c>
      <c r="BE48" s="18">
        <v>800</v>
      </c>
      <c r="BF48" s="18"/>
      <c r="BG48" s="18">
        <v>10200</v>
      </c>
      <c r="BH48" s="18">
        <v>17800</v>
      </c>
      <c r="BI48" s="18"/>
      <c r="BJ48" s="18">
        <v>17700</v>
      </c>
      <c r="BK48" s="18">
        <v>57590</v>
      </c>
      <c r="BL48" s="18">
        <v>56000</v>
      </c>
      <c r="BM48" s="18">
        <v>17240</v>
      </c>
      <c r="BN48" s="18"/>
      <c r="BO48" s="18">
        <v>32500</v>
      </c>
      <c r="BP48" s="18"/>
      <c r="BQ48" s="18"/>
      <c r="BR48" s="18"/>
      <c r="BS48" s="18">
        <v>59300</v>
      </c>
      <c r="BT48" s="18"/>
      <c r="BU48" s="18">
        <v>85635</v>
      </c>
      <c r="BV48" s="18">
        <v>26445</v>
      </c>
      <c r="BW48" s="18">
        <v>28475</v>
      </c>
      <c r="BX48" s="18">
        <v>19100</v>
      </c>
      <c r="BY48" s="18"/>
      <c r="BZ48" s="18"/>
      <c r="CA48" s="18">
        <v>635990</v>
      </c>
    </row>
    <row r="49" spans="44:79" x14ac:dyDescent="0.25">
      <c r="AR49" s="17" t="s">
        <v>19</v>
      </c>
      <c r="AS49" s="18"/>
      <c r="AT49" s="18">
        <v>15016</v>
      </c>
      <c r="AU49" s="18">
        <v>80815</v>
      </c>
      <c r="AV49" s="18"/>
      <c r="AW49" s="18">
        <v>90100</v>
      </c>
      <c r="AX49" s="18">
        <v>68000</v>
      </c>
      <c r="AY49" s="18">
        <v>54930</v>
      </c>
      <c r="AZ49" s="18"/>
      <c r="BA49" s="18">
        <v>6396</v>
      </c>
      <c r="BB49" s="18">
        <v>63975</v>
      </c>
      <c r="BC49" s="18">
        <v>7150</v>
      </c>
      <c r="BD49" s="18">
        <v>67950</v>
      </c>
      <c r="BE49" s="18">
        <v>268800</v>
      </c>
      <c r="BF49" s="18">
        <v>225125</v>
      </c>
      <c r="BG49" s="18">
        <v>18290</v>
      </c>
      <c r="BH49" s="18">
        <v>102775</v>
      </c>
      <c r="BI49" s="18">
        <v>28475</v>
      </c>
      <c r="BJ49" s="18">
        <v>112650</v>
      </c>
      <c r="BK49" s="18">
        <v>51650</v>
      </c>
      <c r="BL49" s="18">
        <v>40750</v>
      </c>
      <c r="BM49" s="18">
        <v>30400</v>
      </c>
      <c r="BN49" s="18">
        <v>163700</v>
      </c>
      <c r="BO49" s="18">
        <v>95950</v>
      </c>
      <c r="BP49" s="18">
        <v>71800</v>
      </c>
      <c r="BQ49" s="18">
        <v>47700</v>
      </c>
      <c r="BR49" s="18">
        <v>29400</v>
      </c>
      <c r="BS49" s="18">
        <v>79900</v>
      </c>
      <c r="BT49" s="18">
        <v>52700</v>
      </c>
      <c r="BU49" s="18">
        <v>46800</v>
      </c>
      <c r="BV49" s="18">
        <v>86600</v>
      </c>
      <c r="BW49" s="18">
        <v>6300</v>
      </c>
      <c r="BX49" s="18">
        <v>96150</v>
      </c>
      <c r="BY49" s="18">
        <v>53100</v>
      </c>
      <c r="BZ49" s="18">
        <v>7450</v>
      </c>
      <c r="CA49" s="18">
        <v>2170797</v>
      </c>
    </row>
    <row r="50" spans="44:79" x14ac:dyDescent="0.25">
      <c r="AR50" s="17" t="s">
        <v>28</v>
      </c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>
        <v>51200</v>
      </c>
      <c r="BI50" s="18">
        <v>7000</v>
      </c>
      <c r="BJ50" s="18">
        <v>23780</v>
      </c>
      <c r="BK50" s="18">
        <v>61175</v>
      </c>
      <c r="BL50" s="18">
        <v>17000</v>
      </c>
      <c r="BM50" s="18">
        <v>41000</v>
      </c>
      <c r="BN50" s="18">
        <v>89900</v>
      </c>
      <c r="BO50" s="18">
        <v>90000</v>
      </c>
      <c r="BP50" s="18">
        <v>15100</v>
      </c>
      <c r="BQ50" s="18">
        <v>45600</v>
      </c>
      <c r="BR50" s="18">
        <v>21700</v>
      </c>
      <c r="BS50" s="18">
        <v>131900</v>
      </c>
      <c r="BT50" s="18"/>
      <c r="BU50" s="18"/>
      <c r="BV50" s="18"/>
      <c r="BW50" s="18"/>
      <c r="BX50" s="18"/>
      <c r="BY50" s="18"/>
      <c r="BZ50" s="18"/>
      <c r="CA50" s="18">
        <v>595355</v>
      </c>
    </row>
    <row r="51" spans="44:79" x14ac:dyDescent="0.25">
      <c r="AR51" s="17" t="s">
        <v>17</v>
      </c>
      <c r="AS51" s="18"/>
      <c r="AT51" s="18"/>
      <c r="AU51" s="18"/>
      <c r="AV51" s="18"/>
      <c r="AW51" s="18"/>
      <c r="AX51" s="18">
        <v>80340</v>
      </c>
      <c r="AY51" s="18"/>
      <c r="AZ51" s="18">
        <v>67900</v>
      </c>
      <c r="BA51" s="18">
        <v>1015</v>
      </c>
      <c r="BB51" s="18"/>
      <c r="BC51" s="18">
        <v>78400</v>
      </c>
      <c r="BD51" s="18">
        <v>58390</v>
      </c>
      <c r="BE51" s="18">
        <v>128840</v>
      </c>
      <c r="BF51" s="18"/>
      <c r="BG51" s="18">
        <v>35250</v>
      </c>
      <c r="BH51" s="18">
        <v>12300</v>
      </c>
      <c r="BI51" s="18">
        <v>30224</v>
      </c>
      <c r="BJ51" s="18">
        <v>300</v>
      </c>
      <c r="BK51" s="18">
        <v>500</v>
      </c>
      <c r="BL51" s="18"/>
      <c r="BM51" s="18">
        <v>19450</v>
      </c>
      <c r="BN51" s="18">
        <v>730</v>
      </c>
      <c r="BO51" s="18">
        <v>173150</v>
      </c>
      <c r="BP51" s="18"/>
      <c r="BQ51" s="18">
        <v>26500</v>
      </c>
      <c r="BR51" s="18">
        <v>64300</v>
      </c>
      <c r="BS51" s="18">
        <v>50499</v>
      </c>
      <c r="BT51" s="18">
        <v>7600</v>
      </c>
      <c r="BU51" s="18">
        <v>31300</v>
      </c>
      <c r="BV51" s="18">
        <v>98205</v>
      </c>
      <c r="BW51" s="18">
        <v>73643</v>
      </c>
      <c r="BX51" s="18">
        <v>41734</v>
      </c>
      <c r="BY51" s="18"/>
      <c r="BZ51" s="18"/>
      <c r="CA51" s="18">
        <v>1080570</v>
      </c>
    </row>
    <row r="52" spans="44:79" x14ac:dyDescent="0.25">
      <c r="AR52" s="17" t="s">
        <v>24</v>
      </c>
      <c r="AS52" s="18"/>
      <c r="AT52" s="18"/>
      <c r="AU52" s="18"/>
      <c r="AV52" s="18"/>
      <c r="AW52" s="18"/>
      <c r="AX52" s="18"/>
      <c r="AY52" s="18"/>
      <c r="AZ52" s="18"/>
      <c r="BA52" s="18">
        <v>1568</v>
      </c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>
        <v>1568</v>
      </c>
    </row>
    <row r="53" spans="44:79" x14ac:dyDescent="0.25">
      <c r="AR53" s="17" t="s">
        <v>10</v>
      </c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>
        <v>25900</v>
      </c>
      <c r="BG53" s="18">
        <v>500</v>
      </c>
      <c r="BH53" s="18">
        <v>4700</v>
      </c>
      <c r="BI53" s="18">
        <v>4600</v>
      </c>
      <c r="BJ53" s="18"/>
      <c r="BK53" s="18"/>
      <c r="BL53" s="18">
        <v>9800</v>
      </c>
      <c r="BM53" s="18"/>
      <c r="BN53" s="18"/>
      <c r="BO53" s="18"/>
      <c r="BP53" s="18">
        <v>37300</v>
      </c>
      <c r="BQ53" s="18"/>
      <c r="BR53" s="18">
        <v>42900</v>
      </c>
      <c r="BS53" s="18">
        <v>1500</v>
      </c>
      <c r="BT53" s="18"/>
      <c r="BU53" s="18"/>
      <c r="BV53" s="18"/>
      <c r="BW53" s="18"/>
      <c r="BX53" s="18"/>
      <c r="BY53" s="18"/>
      <c r="BZ53" s="18"/>
      <c r="CA53" s="18">
        <v>127200</v>
      </c>
    </row>
    <row r="54" spans="44:79" x14ac:dyDescent="0.25">
      <c r="AR54" s="17" t="s">
        <v>22</v>
      </c>
      <c r="AS54" s="18">
        <v>199505</v>
      </c>
      <c r="AT54" s="18">
        <v>199233</v>
      </c>
      <c r="AU54" s="18">
        <v>224372</v>
      </c>
      <c r="AV54" s="18">
        <v>100949</v>
      </c>
      <c r="AW54" s="18">
        <v>14910</v>
      </c>
      <c r="AX54" s="18">
        <v>177175</v>
      </c>
      <c r="AY54" s="18">
        <v>61435</v>
      </c>
      <c r="AZ54" s="18">
        <v>45900</v>
      </c>
      <c r="BA54" s="18"/>
      <c r="BB54" s="18"/>
      <c r="BC54" s="18">
        <v>11200</v>
      </c>
      <c r="BD54" s="18"/>
      <c r="BE54" s="18"/>
      <c r="BF54" s="18">
        <v>276400</v>
      </c>
      <c r="BG54" s="18">
        <v>41100</v>
      </c>
      <c r="BH54" s="18"/>
      <c r="BI54" s="18"/>
      <c r="BJ54" s="18"/>
      <c r="BK54" s="18">
        <v>178168</v>
      </c>
      <c r="BL54" s="18"/>
      <c r="BM54" s="18"/>
      <c r="BN54" s="18"/>
      <c r="BO54" s="18"/>
      <c r="BP54" s="18"/>
      <c r="BQ54" s="18"/>
      <c r="BR54" s="18">
        <v>38000</v>
      </c>
      <c r="BS54" s="18"/>
      <c r="BT54" s="18">
        <v>2400</v>
      </c>
      <c r="BU54" s="18"/>
      <c r="BV54" s="18"/>
      <c r="BW54" s="18"/>
      <c r="BX54" s="18"/>
      <c r="BY54" s="18"/>
      <c r="BZ54" s="18"/>
      <c r="CA54" s="18">
        <v>1570747</v>
      </c>
    </row>
    <row r="55" spans="44:79" x14ac:dyDescent="0.25">
      <c r="AR55" s="17" t="s">
        <v>7</v>
      </c>
      <c r="AS55" s="18"/>
      <c r="AT55" s="18"/>
      <c r="AU55" s="18"/>
      <c r="AV55" s="18"/>
      <c r="AW55" s="18"/>
      <c r="AX55" s="18"/>
      <c r="AY55" s="18"/>
      <c r="AZ55" s="18"/>
      <c r="BA55" s="18">
        <v>17855</v>
      </c>
      <c r="BB55" s="18">
        <v>34705</v>
      </c>
      <c r="BC55" s="18">
        <v>10700</v>
      </c>
      <c r="BD55" s="18">
        <v>33330</v>
      </c>
      <c r="BE55" s="18">
        <v>9145</v>
      </c>
      <c r="BF55" s="18">
        <v>42493</v>
      </c>
      <c r="BG55" s="18">
        <v>29975</v>
      </c>
      <c r="BH55" s="18">
        <v>26950</v>
      </c>
      <c r="BI55" s="18">
        <v>46185</v>
      </c>
      <c r="BJ55" s="18">
        <v>476</v>
      </c>
      <c r="BK55" s="18"/>
      <c r="BL55" s="18"/>
      <c r="BM55" s="18"/>
      <c r="BN55" s="18"/>
      <c r="BO55" s="18">
        <v>39220</v>
      </c>
      <c r="BP55" s="18">
        <v>10145</v>
      </c>
      <c r="BQ55" s="18">
        <v>1625</v>
      </c>
      <c r="BR55" s="18">
        <v>32020</v>
      </c>
      <c r="BS55" s="18">
        <v>18375</v>
      </c>
      <c r="BT55" s="18"/>
      <c r="BU55" s="18"/>
      <c r="BV55" s="18">
        <v>23100</v>
      </c>
      <c r="BW55" s="18">
        <v>29240</v>
      </c>
      <c r="BX55" s="18">
        <v>50395</v>
      </c>
      <c r="BY55" s="18">
        <v>58773</v>
      </c>
      <c r="BZ55" s="18">
        <v>16608</v>
      </c>
      <c r="CA55" s="18">
        <v>531315</v>
      </c>
    </row>
    <row r="56" spans="44:79" x14ac:dyDescent="0.25">
      <c r="AR56" s="17" t="s">
        <v>46</v>
      </c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>
        <v>5325</v>
      </c>
      <c r="BF56" s="18">
        <v>15510</v>
      </c>
      <c r="BG56" s="18">
        <v>27445</v>
      </c>
      <c r="BH56" s="18">
        <v>47545</v>
      </c>
      <c r="BI56" s="18">
        <v>22120</v>
      </c>
      <c r="BJ56" s="18"/>
      <c r="BK56" s="18"/>
      <c r="BL56" s="18"/>
      <c r="BM56" s="18"/>
      <c r="BN56" s="18">
        <v>2300</v>
      </c>
      <c r="BO56" s="18"/>
      <c r="BP56" s="18"/>
      <c r="BQ56" s="18"/>
      <c r="BR56" s="18"/>
      <c r="BS56" s="18"/>
      <c r="BT56" s="18"/>
      <c r="BU56" s="18"/>
      <c r="BV56" s="18"/>
      <c r="BW56" s="18">
        <v>3881</v>
      </c>
      <c r="BX56" s="18">
        <v>20867</v>
      </c>
      <c r="BY56" s="18"/>
      <c r="BZ56" s="18"/>
      <c r="CA56" s="18">
        <v>144993</v>
      </c>
    </row>
    <row r="57" spans="44:79" x14ac:dyDescent="0.25">
      <c r="AR57" s="17" t="s">
        <v>47</v>
      </c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>
        <v>13580</v>
      </c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>
        <v>13580</v>
      </c>
    </row>
    <row r="58" spans="44:79" x14ac:dyDescent="0.25">
      <c r="AR58" s="17" t="s">
        <v>41</v>
      </c>
      <c r="AS58" s="18">
        <v>370569</v>
      </c>
      <c r="AT58" s="18">
        <v>361397</v>
      </c>
      <c r="AU58" s="18">
        <v>403929</v>
      </c>
      <c r="AV58" s="18">
        <v>275481</v>
      </c>
      <c r="AW58" s="18">
        <v>330720</v>
      </c>
      <c r="AX58" s="18">
        <v>696551</v>
      </c>
      <c r="AY58" s="18">
        <v>472601</v>
      </c>
      <c r="AZ58" s="18">
        <v>246670</v>
      </c>
      <c r="BA58" s="18">
        <v>118779</v>
      </c>
      <c r="BB58" s="18">
        <v>200687</v>
      </c>
      <c r="BC58" s="18">
        <v>402425</v>
      </c>
      <c r="BD58" s="18">
        <v>341530</v>
      </c>
      <c r="BE58" s="18">
        <v>845110</v>
      </c>
      <c r="BF58" s="18">
        <v>1155593</v>
      </c>
      <c r="BG58" s="18">
        <v>800721</v>
      </c>
      <c r="BH58" s="18">
        <v>890526</v>
      </c>
      <c r="BI58" s="18">
        <v>616256</v>
      </c>
      <c r="BJ58" s="18">
        <v>526818</v>
      </c>
      <c r="BK58" s="18">
        <v>713101</v>
      </c>
      <c r="BL58" s="18">
        <v>409758</v>
      </c>
      <c r="BM58" s="18">
        <v>332111</v>
      </c>
      <c r="BN58" s="18">
        <v>517795</v>
      </c>
      <c r="BO58" s="18">
        <v>863496</v>
      </c>
      <c r="BP58" s="18">
        <v>655595</v>
      </c>
      <c r="BQ58" s="18">
        <v>600080</v>
      </c>
      <c r="BR58" s="18">
        <v>779899</v>
      </c>
      <c r="BS58" s="18">
        <v>1081629</v>
      </c>
      <c r="BT58" s="18">
        <v>592279</v>
      </c>
      <c r="BU58" s="18">
        <v>536466</v>
      </c>
      <c r="BV58" s="18">
        <v>654070</v>
      </c>
      <c r="BW58" s="18">
        <v>527341</v>
      </c>
      <c r="BX58" s="18">
        <v>554021</v>
      </c>
      <c r="BY58" s="18">
        <v>567648</v>
      </c>
      <c r="BZ58" s="18">
        <v>221410</v>
      </c>
      <c r="CA58" s="18">
        <v>18663062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Catch Records</vt:lpstr>
      <vt:lpstr>Harvest History</vt:lpstr>
      <vt:lpstr>Effort</vt:lpstr>
      <vt:lpstr>Catch Effort</vt:lpstr>
      <vt:lpstr>Harvest History Chart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Michael [DNR]</dc:creator>
  <cp:lastModifiedBy>Berquist, Jim [DNR]</cp:lastModifiedBy>
  <dcterms:created xsi:type="dcterms:W3CDTF">2018-04-10T18:12:27Z</dcterms:created>
  <dcterms:modified xsi:type="dcterms:W3CDTF">2018-11-26T19:14:28Z</dcterms:modified>
</cp:coreProperties>
</file>