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d1b101aee2fe858/IOWA/Iowa State University/CarpR/"/>
    </mc:Choice>
  </mc:AlternateContent>
  <xr:revisionPtr revIDLastSave="1" documentId="BC8C1A8E297EFAE3291C8D5397DA3D3EB73E4BC5" xr6:coauthVersionLast="25" xr6:coauthVersionMax="25" xr10:uidLastSave="{F1174E7D-5381-40D1-865F-F2D1B4CCACA2}"/>
  <bookViews>
    <workbookView xWindow="0" yWindow="0" windowWidth="24000" windowHeight="9588" firstSheet="1" activeTab="5" xr2:uid="{00000000-000D-0000-FFFF-FFFF00000000}"/>
  </bookViews>
  <sheets>
    <sheet name="Read Me" sheetId="2" r:id="rId1"/>
    <sheet name="Flag Codes" sheetId="3" r:id="rId2"/>
    <sheet name="Physical Field Data" sheetId="7" r:id="rId3"/>
    <sheet name="Field Data Graphs" sheetId="8" r:id="rId4"/>
    <sheet name="Raw Lab Data" sheetId="1" r:id="rId5"/>
    <sheet name="By Lake" sheetId="4" r:id="rId6"/>
    <sheet name="Lake Average by Analyte" sheetId="5" r:id="rId7"/>
    <sheet name="N to P Ratio" sheetId="6" r:id="rId8"/>
    <sheet name="Phycocyanin" sheetId="10" r:id="rId9"/>
    <sheet name="PAR Data" sheetId="9" r:id="rId10"/>
  </sheets>
  <calcPr calcId="171027"/>
</workbook>
</file>

<file path=xl/calcChain.xml><?xml version="1.0" encoding="utf-8"?>
<calcChain xmlns="http://schemas.openxmlformats.org/spreadsheetml/2006/main">
  <c r="I25" i="10" l="1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" i="10"/>
  <c r="H2" i="10"/>
  <c r="P68" i="8" l="1"/>
  <c r="P59" i="8"/>
  <c r="Q59" i="8"/>
  <c r="R59" i="8"/>
  <c r="S59" i="8"/>
  <c r="T59" i="8"/>
  <c r="P5" i="8"/>
  <c r="Q5" i="8"/>
  <c r="R5" i="8"/>
  <c r="S5" i="8"/>
  <c r="P4" i="8"/>
  <c r="T119" i="8"/>
  <c r="T118" i="8"/>
  <c r="S119" i="8"/>
  <c r="S118" i="8"/>
  <c r="R119" i="8"/>
  <c r="R118" i="8"/>
  <c r="Q119" i="8"/>
  <c r="Q118" i="8"/>
  <c r="P119" i="8"/>
  <c r="P118" i="8"/>
  <c r="T117" i="8"/>
  <c r="T116" i="8"/>
  <c r="S117" i="8"/>
  <c r="S116" i="8"/>
  <c r="R117" i="8"/>
  <c r="R116" i="8"/>
  <c r="Q117" i="8"/>
  <c r="Q116" i="8"/>
  <c r="P117" i="8"/>
  <c r="P116" i="8"/>
  <c r="T115" i="8"/>
  <c r="T114" i="8"/>
  <c r="S115" i="8"/>
  <c r="S114" i="8"/>
  <c r="R115" i="8"/>
  <c r="R114" i="8"/>
  <c r="Q115" i="8"/>
  <c r="Q114" i="8"/>
  <c r="P115" i="8"/>
  <c r="P114" i="8"/>
  <c r="T113" i="8"/>
  <c r="T112" i="8"/>
  <c r="S113" i="8"/>
  <c r="S112" i="8"/>
  <c r="R113" i="8"/>
  <c r="R112" i="8"/>
  <c r="Q113" i="8"/>
  <c r="Q112" i="8"/>
  <c r="P113" i="8"/>
  <c r="P112" i="8"/>
  <c r="T74" i="8"/>
  <c r="T73" i="8"/>
  <c r="S74" i="8"/>
  <c r="S73" i="8"/>
  <c r="R74" i="8"/>
  <c r="R73" i="8"/>
  <c r="Q74" i="8"/>
  <c r="Q73" i="8"/>
  <c r="P74" i="8"/>
  <c r="P73" i="8"/>
  <c r="T72" i="8"/>
  <c r="T71" i="8"/>
  <c r="S72" i="8"/>
  <c r="S71" i="8"/>
  <c r="R72" i="8"/>
  <c r="R71" i="8"/>
  <c r="Q72" i="8"/>
  <c r="Q71" i="8"/>
  <c r="P72" i="8"/>
  <c r="P71" i="8"/>
  <c r="T70" i="8"/>
  <c r="T69" i="8"/>
  <c r="S70" i="8"/>
  <c r="S69" i="8"/>
  <c r="R70" i="8"/>
  <c r="R69" i="8"/>
  <c r="Q70" i="8"/>
  <c r="Q69" i="8"/>
  <c r="P70" i="8"/>
  <c r="P69" i="8"/>
  <c r="T68" i="8"/>
  <c r="T67" i="8"/>
  <c r="S68" i="8"/>
  <c r="S67" i="8"/>
  <c r="R68" i="8"/>
  <c r="R67" i="8"/>
  <c r="Q68" i="8"/>
  <c r="Q67" i="8"/>
  <c r="P67" i="8"/>
  <c r="T66" i="8"/>
  <c r="T65" i="8"/>
  <c r="S66" i="8"/>
  <c r="S65" i="8"/>
  <c r="R66" i="8"/>
  <c r="R65" i="8"/>
  <c r="Q66" i="8"/>
  <c r="Q65" i="8"/>
  <c r="P66" i="8"/>
  <c r="P65" i="8"/>
  <c r="T64" i="8" l="1"/>
  <c r="T63" i="8"/>
  <c r="S64" i="8"/>
  <c r="S63" i="8"/>
  <c r="R64" i="8"/>
  <c r="R63" i="8"/>
  <c r="Q64" i="8"/>
  <c r="Q63" i="8"/>
  <c r="P64" i="8"/>
  <c r="P63" i="8"/>
  <c r="T62" i="8"/>
  <c r="T61" i="8"/>
  <c r="S62" i="8"/>
  <c r="S61" i="8"/>
  <c r="R62" i="8"/>
  <c r="R61" i="8"/>
  <c r="Q62" i="8"/>
  <c r="Q61" i="8"/>
  <c r="P62" i="8"/>
  <c r="P61" i="8"/>
  <c r="T60" i="8"/>
  <c r="S60" i="8"/>
  <c r="R60" i="8"/>
  <c r="Q60" i="8"/>
  <c r="P60" i="8"/>
  <c r="T58" i="8"/>
  <c r="T57" i="8"/>
  <c r="S58" i="8"/>
  <c r="S57" i="8"/>
  <c r="R58" i="8"/>
  <c r="R57" i="8"/>
  <c r="Q58" i="8"/>
  <c r="Q57" i="8"/>
  <c r="P58" i="8"/>
  <c r="P57" i="8"/>
  <c r="T56" i="8"/>
  <c r="T55" i="8"/>
  <c r="S56" i="8"/>
  <c r="S55" i="8"/>
  <c r="R56" i="8"/>
  <c r="R55" i="8"/>
  <c r="Q56" i="8"/>
  <c r="Q55" i="8"/>
  <c r="P56" i="8"/>
  <c r="P55" i="8"/>
  <c r="T21" i="8"/>
  <c r="T20" i="8"/>
  <c r="S21" i="8"/>
  <c r="S20" i="8"/>
  <c r="R21" i="8"/>
  <c r="R20" i="8"/>
  <c r="Q21" i="8"/>
  <c r="Q20" i="8"/>
  <c r="P21" i="8"/>
  <c r="P20" i="8"/>
  <c r="T19" i="8"/>
  <c r="T18" i="8"/>
  <c r="S19" i="8"/>
  <c r="S18" i="8"/>
  <c r="R19" i="8"/>
  <c r="R18" i="8"/>
  <c r="Q19" i="8"/>
  <c r="Q18" i="8"/>
  <c r="P19" i="8"/>
  <c r="P18" i="8"/>
  <c r="T17" i="8"/>
  <c r="T16" i="8"/>
  <c r="S17" i="8"/>
  <c r="S16" i="8"/>
  <c r="R17" i="8"/>
  <c r="R16" i="8"/>
  <c r="Q17" i="8"/>
  <c r="Q16" i="8"/>
  <c r="P17" i="8"/>
  <c r="P16" i="8"/>
  <c r="S15" i="8"/>
  <c r="S14" i="8"/>
  <c r="R15" i="8"/>
  <c r="R14" i="8"/>
  <c r="Q15" i="8"/>
  <c r="Q14" i="8"/>
  <c r="P15" i="8"/>
  <c r="P14" i="8"/>
  <c r="T13" i="8"/>
  <c r="T12" i="8"/>
  <c r="S13" i="8"/>
  <c r="S12" i="8"/>
  <c r="R13" i="8"/>
  <c r="R12" i="8"/>
  <c r="Q13" i="8"/>
  <c r="Q12" i="8"/>
  <c r="P13" i="8"/>
  <c r="P12" i="8"/>
  <c r="T11" i="8"/>
  <c r="T10" i="8"/>
  <c r="S11" i="8"/>
  <c r="S10" i="8"/>
  <c r="R11" i="8"/>
  <c r="R10" i="8"/>
  <c r="Q11" i="8"/>
  <c r="Q10" i="8"/>
  <c r="P11" i="8"/>
  <c r="P10" i="8"/>
  <c r="T9" i="8"/>
  <c r="T8" i="8"/>
  <c r="S9" i="8"/>
  <c r="S8" i="8"/>
  <c r="R9" i="8"/>
  <c r="R8" i="8"/>
  <c r="Q9" i="8"/>
  <c r="Q8" i="8"/>
  <c r="P9" i="8"/>
  <c r="P8" i="8"/>
  <c r="Q7" i="8" l="1"/>
  <c r="R7" i="8"/>
  <c r="S7" i="8"/>
  <c r="T7" i="8"/>
  <c r="P7" i="8"/>
  <c r="Q6" i="8"/>
  <c r="R6" i="8"/>
  <c r="S6" i="8"/>
  <c r="T6" i="8"/>
  <c r="P6" i="8"/>
  <c r="Q4" i="8"/>
  <c r="R4" i="8"/>
  <c r="S4" i="8"/>
  <c r="T4" i="8"/>
  <c r="P3" i="8"/>
  <c r="Q2" i="8"/>
  <c r="P2" i="8"/>
  <c r="T3" i="8"/>
  <c r="S3" i="8"/>
  <c r="R3" i="8"/>
  <c r="Q3" i="8"/>
  <c r="T2" i="8"/>
  <c r="S2" i="8"/>
  <c r="R2" i="8"/>
  <c r="C37" i="7" l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D3" i="6" l="1"/>
  <c r="D4" i="6"/>
  <c r="D5" i="6"/>
  <c r="D6" i="6"/>
  <c r="D7" i="6"/>
  <c r="D8" i="6"/>
  <c r="D9" i="6"/>
  <c r="D10" i="6"/>
  <c r="D11" i="6"/>
  <c r="D12" i="6"/>
  <c r="D13" i="6"/>
  <c r="I6" i="6" s="1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I10" i="6" s="1"/>
  <c r="D34" i="6"/>
  <c r="D35" i="6"/>
  <c r="D36" i="6"/>
  <c r="D37" i="6"/>
  <c r="D38" i="6"/>
  <c r="D39" i="6"/>
  <c r="D40" i="6"/>
  <c r="D41" i="6"/>
  <c r="I12" i="6" s="1"/>
  <c r="D42" i="6"/>
  <c r="D43" i="6"/>
  <c r="D44" i="6"/>
  <c r="D45" i="6"/>
  <c r="I13" i="6" s="1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I18" i="6" s="1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I22" i="6" s="1"/>
  <c r="D88" i="6"/>
  <c r="D89" i="6"/>
  <c r="D90" i="6"/>
  <c r="D91" i="6"/>
  <c r="D92" i="6"/>
  <c r="D93" i="6"/>
  <c r="D94" i="6"/>
  <c r="D95" i="6"/>
  <c r="D96" i="6"/>
  <c r="D97" i="6"/>
  <c r="I24" i="6" s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H26" i="6" s="1"/>
  <c r="D111" i="6"/>
  <c r="D112" i="6"/>
  <c r="D113" i="6"/>
  <c r="D114" i="6"/>
  <c r="D115" i="6"/>
  <c r="D116" i="6"/>
  <c r="D2" i="6"/>
  <c r="I4" i="6" s="1"/>
  <c r="I26" i="6" l="1"/>
  <c r="I7" i="6"/>
  <c r="I27" i="6"/>
  <c r="I23" i="6"/>
  <c r="I11" i="6"/>
  <c r="I19" i="6"/>
  <c r="I17" i="6"/>
  <c r="I15" i="6"/>
  <c r="I9" i="6"/>
  <c r="I5" i="6"/>
  <c r="I25" i="6"/>
  <c r="H24" i="6"/>
  <c r="H22" i="6"/>
  <c r="I21" i="6"/>
  <c r="H20" i="6"/>
  <c r="H18" i="6"/>
  <c r="H16" i="6"/>
  <c r="I14" i="6"/>
  <c r="H12" i="6"/>
  <c r="H10" i="6"/>
  <c r="H8" i="6"/>
  <c r="H6" i="6"/>
  <c r="H4" i="6"/>
  <c r="H14" i="6"/>
  <c r="I8" i="6"/>
  <c r="I16" i="6"/>
  <c r="I20" i="6"/>
  <c r="H5" i="6"/>
  <c r="H7" i="6"/>
  <c r="H9" i="6"/>
  <c r="H11" i="6"/>
  <c r="H13" i="6"/>
  <c r="H15" i="6"/>
  <c r="H17" i="6"/>
  <c r="H19" i="6"/>
  <c r="H21" i="6"/>
  <c r="H23" i="6"/>
  <c r="H25" i="6"/>
  <c r="H27" i="6"/>
  <c r="D234" i="5"/>
  <c r="F235" i="5"/>
  <c r="G235" i="5"/>
  <c r="H235" i="5"/>
  <c r="I235" i="5"/>
  <c r="J235" i="5"/>
  <c r="K235" i="5"/>
  <c r="L235" i="5"/>
  <c r="M235" i="5"/>
  <c r="N235" i="5"/>
  <c r="F234" i="5"/>
  <c r="G234" i="5"/>
  <c r="H234" i="5"/>
  <c r="I234" i="5"/>
  <c r="J234" i="5"/>
  <c r="K234" i="5"/>
  <c r="L234" i="5"/>
  <c r="M234" i="5"/>
  <c r="N234" i="5"/>
  <c r="F233" i="5"/>
  <c r="G233" i="5"/>
  <c r="H233" i="5"/>
  <c r="I233" i="5"/>
  <c r="J233" i="5"/>
  <c r="K233" i="5"/>
  <c r="L233" i="5"/>
  <c r="M233" i="5"/>
  <c r="N233" i="5"/>
  <c r="F232" i="5"/>
  <c r="G232" i="5"/>
  <c r="H232" i="5"/>
  <c r="I232" i="5"/>
  <c r="J232" i="5"/>
  <c r="K232" i="5"/>
  <c r="L232" i="5"/>
  <c r="M232" i="5"/>
  <c r="N232" i="5"/>
  <c r="D235" i="5"/>
  <c r="D233" i="5"/>
  <c r="D232" i="5"/>
  <c r="F225" i="5"/>
  <c r="G225" i="5"/>
  <c r="H225" i="5"/>
  <c r="I225" i="5"/>
  <c r="J225" i="5"/>
  <c r="K225" i="5"/>
  <c r="L225" i="5"/>
  <c r="M225" i="5"/>
  <c r="N225" i="5"/>
  <c r="F224" i="5"/>
  <c r="G224" i="5"/>
  <c r="H224" i="5"/>
  <c r="I224" i="5"/>
  <c r="J224" i="5"/>
  <c r="K224" i="5"/>
  <c r="L224" i="5"/>
  <c r="M224" i="5"/>
  <c r="N224" i="5"/>
  <c r="F223" i="5"/>
  <c r="G223" i="5"/>
  <c r="H223" i="5"/>
  <c r="I223" i="5"/>
  <c r="J223" i="5"/>
  <c r="K223" i="5"/>
  <c r="L223" i="5"/>
  <c r="M223" i="5"/>
  <c r="N223" i="5"/>
  <c r="F222" i="5"/>
  <c r="G222" i="5"/>
  <c r="H222" i="5"/>
  <c r="I222" i="5"/>
  <c r="J222" i="5"/>
  <c r="K222" i="5"/>
  <c r="L222" i="5"/>
  <c r="M222" i="5"/>
  <c r="N222" i="5"/>
  <c r="D225" i="5"/>
  <c r="D224" i="5"/>
  <c r="D223" i="5"/>
  <c r="D222" i="5"/>
  <c r="F215" i="5"/>
  <c r="G215" i="5"/>
  <c r="H215" i="5"/>
  <c r="I215" i="5"/>
  <c r="J215" i="5"/>
  <c r="K215" i="5"/>
  <c r="L215" i="5"/>
  <c r="M215" i="5"/>
  <c r="N215" i="5"/>
  <c r="F214" i="5"/>
  <c r="G214" i="5"/>
  <c r="H214" i="5"/>
  <c r="I214" i="5"/>
  <c r="J214" i="5"/>
  <c r="K214" i="5"/>
  <c r="L214" i="5"/>
  <c r="M214" i="5"/>
  <c r="N214" i="5"/>
  <c r="F213" i="5"/>
  <c r="G213" i="5"/>
  <c r="H213" i="5"/>
  <c r="I213" i="5"/>
  <c r="J213" i="5"/>
  <c r="K213" i="5"/>
  <c r="L213" i="5"/>
  <c r="M213" i="5"/>
  <c r="N213" i="5"/>
  <c r="F212" i="5"/>
  <c r="G212" i="5"/>
  <c r="H212" i="5"/>
  <c r="I212" i="5"/>
  <c r="J212" i="5"/>
  <c r="K212" i="5"/>
  <c r="L212" i="5"/>
  <c r="M212" i="5"/>
  <c r="N212" i="5"/>
  <c r="D215" i="5"/>
  <c r="D214" i="5"/>
  <c r="D213" i="5"/>
  <c r="D212" i="5"/>
  <c r="F205" i="5"/>
  <c r="G205" i="5"/>
  <c r="H205" i="5"/>
  <c r="I205" i="5"/>
  <c r="J205" i="5"/>
  <c r="K205" i="5"/>
  <c r="L205" i="5"/>
  <c r="M205" i="5"/>
  <c r="N205" i="5"/>
  <c r="F204" i="5"/>
  <c r="G204" i="5"/>
  <c r="H204" i="5"/>
  <c r="I204" i="5"/>
  <c r="J204" i="5"/>
  <c r="K204" i="5"/>
  <c r="L204" i="5"/>
  <c r="M204" i="5"/>
  <c r="N204" i="5"/>
  <c r="F203" i="5"/>
  <c r="G203" i="5"/>
  <c r="H203" i="5"/>
  <c r="I203" i="5"/>
  <c r="J203" i="5"/>
  <c r="K203" i="5"/>
  <c r="L203" i="5"/>
  <c r="M203" i="5"/>
  <c r="N203" i="5"/>
  <c r="F202" i="5"/>
  <c r="G202" i="5"/>
  <c r="H202" i="5"/>
  <c r="I202" i="5"/>
  <c r="J202" i="5"/>
  <c r="K202" i="5"/>
  <c r="L202" i="5"/>
  <c r="M202" i="5"/>
  <c r="N202" i="5"/>
  <c r="D205" i="5"/>
  <c r="D204" i="5"/>
  <c r="D203" i="5"/>
  <c r="D202" i="5"/>
  <c r="F195" i="5"/>
  <c r="G195" i="5"/>
  <c r="H195" i="5"/>
  <c r="I195" i="5"/>
  <c r="J195" i="5"/>
  <c r="K195" i="5"/>
  <c r="L195" i="5"/>
  <c r="M195" i="5"/>
  <c r="N195" i="5"/>
  <c r="F194" i="5"/>
  <c r="G194" i="5"/>
  <c r="H194" i="5"/>
  <c r="I194" i="5"/>
  <c r="J194" i="5"/>
  <c r="K194" i="5"/>
  <c r="L194" i="5"/>
  <c r="M194" i="5"/>
  <c r="N194" i="5"/>
  <c r="F193" i="5"/>
  <c r="G193" i="5"/>
  <c r="H193" i="5"/>
  <c r="I193" i="5"/>
  <c r="J193" i="5"/>
  <c r="K193" i="5"/>
  <c r="L193" i="5"/>
  <c r="M193" i="5"/>
  <c r="N193" i="5"/>
  <c r="F192" i="5"/>
  <c r="G192" i="5"/>
  <c r="H192" i="5"/>
  <c r="I192" i="5"/>
  <c r="J192" i="5"/>
  <c r="K192" i="5"/>
  <c r="L192" i="5"/>
  <c r="M192" i="5"/>
  <c r="N192" i="5"/>
  <c r="D195" i="5"/>
  <c r="D194" i="5"/>
  <c r="D193" i="5"/>
  <c r="D192" i="5"/>
  <c r="F185" i="5"/>
  <c r="G185" i="5"/>
  <c r="H185" i="5"/>
  <c r="I185" i="5"/>
  <c r="J185" i="5"/>
  <c r="K185" i="5"/>
  <c r="L185" i="5"/>
  <c r="M185" i="5"/>
  <c r="N185" i="5"/>
  <c r="F184" i="5"/>
  <c r="G184" i="5"/>
  <c r="H184" i="5"/>
  <c r="I184" i="5"/>
  <c r="J184" i="5"/>
  <c r="K184" i="5"/>
  <c r="L184" i="5"/>
  <c r="M184" i="5"/>
  <c r="N184" i="5"/>
  <c r="F183" i="5"/>
  <c r="G183" i="5"/>
  <c r="H183" i="5"/>
  <c r="I183" i="5"/>
  <c r="J183" i="5"/>
  <c r="K183" i="5"/>
  <c r="L183" i="5"/>
  <c r="M183" i="5"/>
  <c r="N183" i="5"/>
  <c r="F182" i="5"/>
  <c r="G182" i="5"/>
  <c r="H182" i="5"/>
  <c r="I182" i="5"/>
  <c r="J182" i="5"/>
  <c r="K182" i="5"/>
  <c r="L182" i="5"/>
  <c r="M182" i="5"/>
  <c r="N182" i="5"/>
  <c r="D185" i="5"/>
  <c r="D184" i="5"/>
  <c r="D183" i="5"/>
  <c r="D182" i="5"/>
  <c r="F175" i="5"/>
  <c r="G175" i="5"/>
  <c r="H175" i="5"/>
  <c r="I175" i="5"/>
  <c r="J175" i="5"/>
  <c r="K175" i="5"/>
  <c r="L175" i="5"/>
  <c r="M175" i="5"/>
  <c r="N175" i="5"/>
  <c r="F174" i="5"/>
  <c r="G174" i="5"/>
  <c r="H174" i="5"/>
  <c r="I174" i="5"/>
  <c r="J174" i="5"/>
  <c r="K174" i="5"/>
  <c r="L174" i="5"/>
  <c r="M174" i="5"/>
  <c r="N174" i="5"/>
  <c r="F173" i="5"/>
  <c r="G173" i="5"/>
  <c r="H173" i="5"/>
  <c r="I173" i="5"/>
  <c r="J173" i="5"/>
  <c r="K173" i="5"/>
  <c r="L173" i="5"/>
  <c r="M173" i="5"/>
  <c r="N173" i="5"/>
  <c r="F172" i="5"/>
  <c r="G172" i="5"/>
  <c r="H172" i="5"/>
  <c r="I172" i="5"/>
  <c r="J172" i="5"/>
  <c r="K172" i="5"/>
  <c r="L172" i="5"/>
  <c r="M172" i="5"/>
  <c r="N172" i="5"/>
  <c r="D175" i="5"/>
  <c r="D174" i="5"/>
  <c r="D173" i="5"/>
  <c r="D172" i="5"/>
  <c r="F165" i="5"/>
  <c r="G165" i="5"/>
  <c r="H165" i="5"/>
  <c r="I165" i="5"/>
  <c r="J165" i="5"/>
  <c r="K165" i="5"/>
  <c r="L165" i="5"/>
  <c r="M165" i="5"/>
  <c r="N165" i="5"/>
  <c r="F164" i="5"/>
  <c r="G164" i="5"/>
  <c r="H164" i="5"/>
  <c r="I164" i="5"/>
  <c r="J164" i="5"/>
  <c r="K164" i="5"/>
  <c r="L164" i="5"/>
  <c r="M164" i="5"/>
  <c r="N164" i="5"/>
  <c r="F163" i="5"/>
  <c r="G163" i="5"/>
  <c r="H163" i="5"/>
  <c r="I163" i="5"/>
  <c r="J163" i="5"/>
  <c r="K163" i="5"/>
  <c r="L163" i="5"/>
  <c r="M163" i="5"/>
  <c r="N163" i="5"/>
  <c r="F162" i="5"/>
  <c r="G162" i="5"/>
  <c r="H162" i="5"/>
  <c r="I162" i="5"/>
  <c r="J162" i="5"/>
  <c r="K162" i="5"/>
  <c r="L162" i="5"/>
  <c r="M162" i="5"/>
  <c r="N162" i="5"/>
  <c r="D165" i="5"/>
  <c r="D164" i="5"/>
  <c r="D163" i="5"/>
  <c r="D162" i="5"/>
  <c r="F156" i="5"/>
  <c r="G156" i="5"/>
  <c r="H156" i="5"/>
  <c r="I156" i="5"/>
  <c r="J156" i="5"/>
  <c r="K156" i="5"/>
  <c r="L156" i="5"/>
  <c r="M156" i="5"/>
  <c r="N156" i="5"/>
  <c r="F155" i="5"/>
  <c r="G155" i="5"/>
  <c r="H155" i="5"/>
  <c r="I155" i="5"/>
  <c r="J155" i="5"/>
  <c r="K155" i="5"/>
  <c r="L155" i="5"/>
  <c r="M155" i="5"/>
  <c r="N155" i="5"/>
  <c r="F154" i="5"/>
  <c r="G154" i="5"/>
  <c r="H154" i="5"/>
  <c r="I154" i="5"/>
  <c r="J154" i="5"/>
  <c r="K154" i="5"/>
  <c r="L154" i="5"/>
  <c r="M154" i="5"/>
  <c r="N154" i="5"/>
  <c r="F153" i="5"/>
  <c r="G153" i="5"/>
  <c r="H153" i="5"/>
  <c r="I153" i="5"/>
  <c r="J153" i="5"/>
  <c r="K153" i="5"/>
  <c r="L153" i="5"/>
  <c r="M153" i="5"/>
  <c r="N153" i="5"/>
  <c r="D156" i="5"/>
  <c r="D155" i="5"/>
  <c r="D154" i="5"/>
  <c r="D153" i="5"/>
  <c r="F146" i="5"/>
  <c r="G146" i="5"/>
  <c r="H146" i="5"/>
  <c r="I146" i="5"/>
  <c r="J146" i="5"/>
  <c r="K146" i="5"/>
  <c r="L146" i="5"/>
  <c r="M146" i="5"/>
  <c r="N146" i="5"/>
  <c r="F145" i="5"/>
  <c r="G145" i="5"/>
  <c r="H145" i="5"/>
  <c r="I145" i="5"/>
  <c r="J145" i="5"/>
  <c r="K145" i="5"/>
  <c r="L145" i="5"/>
  <c r="M145" i="5"/>
  <c r="N145" i="5"/>
  <c r="F144" i="5"/>
  <c r="G144" i="5"/>
  <c r="H144" i="5"/>
  <c r="I144" i="5"/>
  <c r="J144" i="5"/>
  <c r="K144" i="5"/>
  <c r="L144" i="5"/>
  <c r="M144" i="5"/>
  <c r="N144" i="5"/>
  <c r="F143" i="5"/>
  <c r="G143" i="5"/>
  <c r="H143" i="5"/>
  <c r="I143" i="5"/>
  <c r="J143" i="5"/>
  <c r="K143" i="5"/>
  <c r="L143" i="5"/>
  <c r="M143" i="5"/>
  <c r="N143" i="5"/>
  <c r="D146" i="5"/>
  <c r="D145" i="5"/>
  <c r="D144" i="5"/>
  <c r="D143" i="5"/>
  <c r="F136" i="5"/>
  <c r="G136" i="5"/>
  <c r="H136" i="5"/>
  <c r="I136" i="5"/>
  <c r="J136" i="5"/>
  <c r="K136" i="5"/>
  <c r="L136" i="5"/>
  <c r="M136" i="5"/>
  <c r="N136" i="5"/>
  <c r="F135" i="5"/>
  <c r="G135" i="5"/>
  <c r="H135" i="5"/>
  <c r="I135" i="5"/>
  <c r="J135" i="5"/>
  <c r="K135" i="5"/>
  <c r="L135" i="5"/>
  <c r="M135" i="5"/>
  <c r="N135" i="5"/>
  <c r="F134" i="5"/>
  <c r="G134" i="5"/>
  <c r="H134" i="5"/>
  <c r="I134" i="5"/>
  <c r="J134" i="5"/>
  <c r="K134" i="5"/>
  <c r="L134" i="5"/>
  <c r="M134" i="5"/>
  <c r="N134" i="5"/>
  <c r="F133" i="5"/>
  <c r="G133" i="5"/>
  <c r="H133" i="5"/>
  <c r="I133" i="5"/>
  <c r="J133" i="5"/>
  <c r="K133" i="5"/>
  <c r="L133" i="5"/>
  <c r="M133" i="5"/>
  <c r="N133" i="5"/>
  <c r="D136" i="5"/>
  <c r="D135" i="5"/>
  <c r="D134" i="5"/>
  <c r="D133" i="5"/>
  <c r="F126" i="5"/>
  <c r="G126" i="5"/>
  <c r="H126" i="5"/>
  <c r="I126" i="5"/>
  <c r="J126" i="5"/>
  <c r="K126" i="5"/>
  <c r="L126" i="5"/>
  <c r="M126" i="5"/>
  <c r="N126" i="5"/>
  <c r="F125" i="5"/>
  <c r="G125" i="5"/>
  <c r="H125" i="5"/>
  <c r="I125" i="5"/>
  <c r="J125" i="5"/>
  <c r="K125" i="5"/>
  <c r="L125" i="5"/>
  <c r="M125" i="5"/>
  <c r="N125" i="5"/>
  <c r="F124" i="5"/>
  <c r="G124" i="5"/>
  <c r="H124" i="5"/>
  <c r="I124" i="5"/>
  <c r="J124" i="5"/>
  <c r="K124" i="5"/>
  <c r="L124" i="5"/>
  <c r="M124" i="5"/>
  <c r="N124" i="5"/>
  <c r="F123" i="5"/>
  <c r="G123" i="5"/>
  <c r="H123" i="5"/>
  <c r="I123" i="5"/>
  <c r="J123" i="5"/>
  <c r="K123" i="5"/>
  <c r="L123" i="5"/>
  <c r="M123" i="5"/>
  <c r="N123" i="5"/>
  <c r="D126" i="5"/>
  <c r="D125" i="5"/>
  <c r="D124" i="5"/>
  <c r="D123" i="5"/>
  <c r="F116" i="5"/>
  <c r="G116" i="5"/>
  <c r="H116" i="5"/>
  <c r="I116" i="5"/>
  <c r="J116" i="5"/>
  <c r="K116" i="5"/>
  <c r="L116" i="5"/>
  <c r="M116" i="5"/>
  <c r="N116" i="5"/>
  <c r="N115" i="5"/>
  <c r="F115" i="5"/>
  <c r="G115" i="5"/>
  <c r="H115" i="5"/>
  <c r="I115" i="5"/>
  <c r="J115" i="5"/>
  <c r="K115" i="5"/>
  <c r="L115" i="5"/>
  <c r="M115" i="5"/>
  <c r="F114" i="5"/>
  <c r="G114" i="5"/>
  <c r="H114" i="5"/>
  <c r="I114" i="5"/>
  <c r="J114" i="5"/>
  <c r="K114" i="5"/>
  <c r="L114" i="5"/>
  <c r="M114" i="5"/>
  <c r="N114" i="5"/>
  <c r="F113" i="5"/>
  <c r="G113" i="5"/>
  <c r="H113" i="5"/>
  <c r="I113" i="5"/>
  <c r="J113" i="5"/>
  <c r="K113" i="5"/>
  <c r="L113" i="5"/>
  <c r="M113" i="5"/>
  <c r="N113" i="5"/>
  <c r="D116" i="5"/>
  <c r="D115" i="5"/>
  <c r="D114" i="5"/>
  <c r="D113" i="5"/>
  <c r="F108" i="5"/>
  <c r="G108" i="5"/>
  <c r="H108" i="5"/>
  <c r="I108" i="5"/>
  <c r="J108" i="5"/>
  <c r="K108" i="5"/>
  <c r="L108" i="5"/>
  <c r="M108" i="5"/>
  <c r="N108" i="5"/>
  <c r="F107" i="5"/>
  <c r="G107" i="5"/>
  <c r="H107" i="5"/>
  <c r="I107" i="5"/>
  <c r="J107" i="5"/>
  <c r="K107" i="5"/>
  <c r="L107" i="5"/>
  <c r="M107" i="5"/>
  <c r="N107" i="5"/>
  <c r="F106" i="5"/>
  <c r="G106" i="5"/>
  <c r="H106" i="5"/>
  <c r="I106" i="5"/>
  <c r="J106" i="5"/>
  <c r="K106" i="5"/>
  <c r="L106" i="5"/>
  <c r="M106" i="5"/>
  <c r="N106" i="5"/>
  <c r="F105" i="5"/>
  <c r="G105" i="5"/>
  <c r="H105" i="5"/>
  <c r="I105" i="5"/>
  <c r="J105" i="5"/>
  <c r="K105" i="5"/>
  <c r="L105" i="5"/>
  <c r="M105" i="5"/>
  <c r="N105" i="5"/>
  <c r="D108" i="5"/>
  <c r="D107" i="5"/>
  <c r="D106" i="5"/>
  <c r="D105" i="5"/>
  <c r="F98" i="5"/>
  <c r="G98" i="5"/>
  <c r="H98" i="5"/>
  <c r="I98" i="5"/>
  <c r="J98" i="5"/>
  <c r="K98" i="5"/>
  <c r="L98" i="5"/>
  <c r="M98" i="5"/>
  <c r="N98" i="5"/>
  <c r="F97" i="5"/>
  <c r="G97" i="5"/>
  <c r="H97" i="5"/>
  <c r="I97" i="5"/>
  <c r="J97" i="5"/>
  <c r="K97" i="5"/>
  <c r="L97" i="5"/>
  <c r="M97" i="5"/>
  <c r="N97" i="5"/>
  <c r="F96" i="5"/>
  <c r="G96" i="5"/>
  <c r="H96" i="5"/>
  <c r="I96" i="5"/>
  <c r="J96" i="5"/>
  <c r="K96" i="5"/>
  <c r="L96" i="5"/>
  <c r="M96" i="5"/>
  <c r="N96" i="5"/>
  <c r="F95" i="5"/>
  <c r="G95" i="5"/>
  <c r="H95" i="5"/>
  <c r="I95" i="5"/>
  <c r="J95" i="5"/>
  <c r="K95" i="5"/>
  <c r="L95" i="5"/>
  <c r="M95" i="5"/>
  <c r="N95" i="5"/>
  <c r="D98" i="5"/>
  <c r="D97" i="5"/>
  <c r="D96" i="5"/>
  <c r="D95" i="5"/>
  <c r="F88" i="5"/>
  <c r="G88" i="5"/>
  <c r="H88" i="5"/>
  <c r="I88" i="5"/>
  <c r="J88" i="5"/>
  <c r="K88" i="5"/>
  <c r="L88" i="5"/>
  <c r="M88" i="5"/>
  <c r="N88" i="5"/>
  <c r="F87" i="5"/>
  <c r="G87" i="5"/>
  <c r="H87" i="5"/>
  <c r="I87" i="5"/>
  <c r="J87" i="5"/>
  <c r="K87" i="5"/>
  <c r="L87" i="5"/>
  <c r="M87" i="5"/>
  <c r="N87" i="5"/>
  <c r="F86" i="5"/>
  <c r="G86" i="5"/>
  <c r="H86" i="5"/>
  <c r="I86" i="5"/>
  <c r="J86" i="5"/>
  <c r="K86" i="5"/>
  <c r="L86" i="5"/>
  <c r="M86" i="5"/>
  <c r="N86" i="5"/>
  <c r="F85" i="5"/>
  <c r="G85" i="5"/>
  <c r="H85" i="5"/>
  <c r="I85" i="5"/>
  <c r="J85" i="5"/>
  <c r="K85" i="5"/>
  <c r="L85" i="5"/>
  <c r="M85" i="5"/>
  <c r="N85" i="5"/>
  <c r="D88" i="5"/>
  <c r="D87" i="5"/>
  <c r="D86" i="5"/>
  <c r="D85" i="5"/>
  <c r="F79" i="5"/>
  <c r="G79" i="5"/>
  <c r="H79" i="5"/>
  <c r="I79" i="5"/>
  <c r="J79" i="5"/>
  <c r="K79" i="5"/>
  <c r="L79" i="5"/>
  <c r="M79" i="5"/>
  <c r="N79" i="5"/>
  <c r="F78" i="5"/>
  <c r="G78" i="5"/>
  <c r="H78" i="5"/>
  <c r="I78" i="5"/>
  <c r="J78" i="5"/>
  <c r="K78" i="5"/>
  <c r="L78" i="5"/>
  <c r="M78" i="5"/>
  <c r="N78" i="5"/>
  <c r="F77" i="5"/>
  <c r="G77" i="5"/>
  <c r="H77" i="5"/>
  <c r="I77" i="5"/>
  <c r="J77" i="5"/>
  <c r="K77" i="5"/>
  <c r="L77" i="5"/>
  <c r="M77" i="5"/>
  <c r="N77" i="5"/>
  <c r="F76" i="5"/>
  <c r="G76" i="5"/>
  <c r="H76" i="5"/>
  <c r="I76" i="5"/>
  <c r="J76" i="5"/>
  <c r="K76" i="5"/>
  <c r="L76" i="5"/>
  <c r="M76" i="5"/>
  <c r="N76" i="5"/>
  <c r="D79" i="5"/>
  <c r="D78" i="5"/>
  <c r="D77" i="5"/>
  <c r="D76" i="5"/>
  <c r="F69" i="5"/>
  <c r="G69" i="5"/>
  <c r="H69" i="5"/>
  <c r="I69" i="5"/>
  <c r="J69" i="5"/>
  <c r="K69" i="5"/>
  <c r="L69" i="5"/>
  <c r="M69" i="5"/>
  <c r="N69" i="5"/>
  <c r="F68" i="5"/>
  <c r="G68" i="5"/>
  <c r="H68" i="5"/>
  <c r="I68" i="5"/>
  <c r="J68" i="5"/>
  <c r="K68" i="5"/>
  <c r="L68" i="5"/>
  <c r="M68" i="5"/>
  <c r="N68" i="5"/>
  <c r="F67" i="5"/>
  <c r="G67" i="5"/>
  <c r="H67" i="5"/>
  <c r="I67" i="5"/>
  <c r="J67" i="5"/>
  <c r="K67" i="5"/>
  <c r="L67" i="5"/>
  <c r="M67" i="5"/>
  <c r="N67" i="5"/>
  <c r="F66" i="5"/>
  <c r="G66" i="5"/>
  <c r="H66" i="5"/>
  <c r="I66" i="5"/>
  <c r="J66" i="5"/>
  <c r="K66" i="5"/>
  <c r="L66" i="5"/>
  <c r="M66" i="5"/>
  <c r="N66" i="5"/>
  <c r="D69" i="5"/>
  <c r="D68" i="5"/>
  <c r="D67" i="5"/>
  <c r="D66" i="5"/>
  <c r="F59" i="5"/>
  <c r="G59" i="5"/>
  <c r="H59" i="5"/>
  <c r="I59" i="5"/>
  <c r="J59" i="5"/>
  <c r="K59" i="5"/>
  <c r="L59" i="5"/>
  <c r="M59" i="5"/>
  <c r="N59" i="5"/>
  <c r="F58" i="5"/>
  <c r="G58" i="5"/>
  <c r="H58" i="5"/>
  <c r="I58" i="5"/>
  <c r="J58" i="5"/>
  <c r="K58" i="5"/>
  <c r="L58" i="5"/>
  <c r="M58" i="5"/>
  <c r="N58" i="5"/>
  <c r="F57" i="5"/>
  <c r="G57" i="5"/>
  <c r="H57" i="5"/>
  <c r="I57" i="5"/>
  <c r="J57" i="5"/>
  <c r="K57" i="5"/>
  <c r="L57" i="5"/>
  <c r="M57" i="5"/>
  <c r="N57" i="5"/>
  <c r="F56" i="5"/>
  <c r="G56" i="5"/>
  <c r="H56" i="5"/>
  <c r="I56" i="5"/>
  <c r="J56" i="5"/>
  <c r="K56" i="5"/>
  <c r="L56" i="5"/>
  <c r="M56" i="5"/>
  <c r="N56" i="5"/>
  <c r="D59" i="5"/>
  <c r="D58" i="5"/>
  <c r="D57" i="5"/>
  <c r="D56" i="5"/>
  <c r="F50" i="5"/>
  <c r="G50" i="5"/>
  <c r="H50" i="5"/>
  <c r="I50" i="5"/>
  <c r="J50" i="5"/>
  <c r="K50" i="5"/>
  <c r="L50" i="5"/>
  <c r="M50" i="5"/>
  <c r="N50" i="5"/>
  <c r="F49" i="5"/>
  <c r="G49" i="5"/>
  <c r="H49" i="5"/>
  <c r="I49" i="5"/>
  <c r="J49" i="5"/>
  <c r="K49" i="5"/>
  <c r="L49" i="5"/>
  <c r="M49" i="5"/>
  <c r="N49" i="5"/>
  <c r="F48" i="5"/>
  <c r="G48" i="5"/>
  <c r="H48" i="5"/>
  <c r="I48" i="5"/>
  <c r="J48" i="5"/>
  <c r="K48" i="5"/>
  <c r="L48" i="5"/>
  <c r="M48" i="5"/>
  <c r="N48" i="5"/>
  <c r="F47" i="5"/>
  <c r="G47" i="5"/>
  <c r="H47" i="5"/>
  <c r="I47" i="5"/>
  <c r="J47" i="5"/>
  <c r="K47" i="5"/>
  <c r="L47" i="5"/>
  <c r="M47" i="5"/>
  <c r="N47" i="5"/>
  <c r="D50" i="5"/>
  <c r="D49" i="5"/>
  <c r="D48" i="5"/>
  <c r="D47" i="5"/>
  <c r="F40" i="5"/>
  <c r="G40" i="5"/>
  <c r="H40" i="5"/>
  <c r="I40" i="5"/>
  <c r="J40" i="5"/>
  <c r="K40" i="5"/>
  <c r="L40" i="5"/>
  <c r="M40" i="5"/>
  <c r="N40" i="5"/>
  <c r="F39" i="5"/>
  <c r="G39" i="5"/>
  <c r="H39" i="5"/>
  <c r="I39" i="5"/>
  <c r="J39" i="5"/>
  <c r="K39" i="5"/>
  <c r="L39" i="5"/>
  <c r="M39" i="5"/>
  <c r="N39" i="5"/>
  <c r="F38" i="5"/>
  <c r="G38" i="5"/>
  <c r="H38" i="5"/>
  <c r="I38" i="5"/>
  <c r="J38" i="5"/>
  <c r="K38" i="5"/>
  <c r="L38" i="5"/>
  <c r="M38" i="5"/>
  <c r="N38" i="5"/>
  <c r="F37" i="5"/>
  <c r="G37" i="5"/>
  <c r="H37" i="5"/>
  <c r="I37" i="5"/>
  <c r="J37" i="5"/>
  <c r="K37" i="5"/>
  <c r="L37" i="5"/>
  <c r="M37" i="5"/>
  <c r="N37" i="5"/>
  <c r="D40" i="5"/>
  <c r="D39" i="5"/>
  <c r="D38" i="5"/>
  <c r="D37" i="5"/>
  <c r="F30" i="5"/>
  <c r="G30" i="5"/>
  <c r="H30" i="5"/>
  <c r="I30" i="5"/>
  <c r="J30" i="5"/>
  <c r="K30" i="5"/>
  <c r="L30" i="5"/>
  <c r="M30" i="5"/>
  <c r="N30" i="5"/>
  <c r="F29" i="5"/>
  <c r="G29" i="5"/>
  <c r="H29" i="5"/>
  <c r="I29" i="5"/>
  <c r="J29" i="5"/>
  <c r="K29" i="5"/>
  <c r="L29" i="5"/>
  <c r="M29" i="5"/>
  <c r="N29" i="5"/>
  <c r="F28" i="5"/>
  <c r="G28" i="5"/>
  <c r="H28" i="5"/>
  <c r="I28" i="5"/>
  <c r="J28" i="5"/>
  <c r="K28" i="5"/>
  <c r="L28" i="5"/>
  <c r="M28" i="5"/>
  <c r="N28" i="5"/>
  <c r="F27" i="5"/>
  <c r="G27" i="5"/>
  <c r="H27" i="5"/>
  <c r="I27" i="5"/>
  <c r="J27" i="5"/>
  <c r="K27" i="5"/>
  <c r="L27" i="5"/>
  <c r="M27" i="5"/>
  <c r="N27" i="5"/>
  <c r="D30" i="5"/>
  <c r="D29" i="5"/>
  <c r="D28" i="5"/>
  <c r="D27" i="5"/>
  <c r="F20" i="5"/>
  <c r="G20" i="5"/>
  <c r="H20" i="5"/>
  <c r="I20" i="5"/>
  <c r="J20" i="5"/>
  <c r="K20" i="5"/>
  <c r="L20" i="5"/>
  <c r="M20" i="5"/>
  <c r="N20" i="5"/>
  <c r="F19" i="5"/>
  <c r="G19" i="5"/>
  <c r="H19" i="5"/>
  <c r="I19" i="5"/>
  <c r="J19" i="5"/>
  <c r="K19" i="5"/>
  <c r="L19" i="5"/>
  <c r="M19" i="5"/>
  <c r="N19" i="5"/>
  <c r="F18" i="5"/>
  <c r="G18" i="5"/>
  <c r="H18" i="5"/>
  <c r="I18" i="5"/>
  <c r="J18" i="5"/>
  <c r="K18" i="5"/>
  <c r="L18" i="5"/>
  <c r="M18" i="5"/>
  <c r="N18" i="5"/>
  <c r="F17" i="5"/>
  <c r="G17" i="5"/>
  <c r="H17" i="5"/>
  <c r="I17" i="5"/>
  <c r="J17" i="5"/>
  <c r="K17" i="5"/>
  <c r="L17" i="5"/>
  <c r="M17" i="5"/>
  <c r="N17" i="5"/>
  <c r="D20" i="5"/>
  <c r="D19" i="5"/>
  <c r="D18" i="5"/>
  <c r="D17" i="5"/>
  <c r="F10" i="5"/>
  <c r="G10" i="5"/>
  <c r="H10" i="5"/>
  <c r="I10" i="5"/>
  <c r="J10" i="5"/>
  <c r="K10" i="5"/>
  <c r="L10" i="5"/>
  <c r="M10" i="5"/>
  <c r="N10" i="5"/>
  <c r="F9" i="5"/>
  <c r="G9" i="5"/>
  <c r="H9" i="5"/>
  <c r="I9" i="5"/>
  <c r="J9" i="5"/>
  <c r="K9" i="5"/>
  <c r="L9" i="5"/>
  <c r="M9" i="5"/>
  <c r="N9" i="5"/>
  <c r="F8" i="5"/>
  <c r="G8" i="5"/>
  <c r="H8" i="5"/>
  <c r="I8" i="5"/>
  <c r="J8" i="5"/>
  <c r="K8" i="5"/>
  <c r="L8" i="5"/>
  <c r="M8" i="5"/>
  <c r="N8" i="5"/>
  <c r="F7" i="5"/>
  <c r="G7" i="5"/>
  <c r="H7" i="5"/>
  <c r="I7" i="5"/>
  <c r="J7" i="5"/>
  <c r="K7" i="5"/>
  <c r="L7" i="5"/>
  <c r="M7" i="5"/>
  <c r="N7" i="5"/>
  <c r="D9" i="5"/>
  <c r="D10" i="5"/>
  <c r="D8" i="5"/>
  <c r="D7" i="5"/>
</calcChain>
</file>

<file path=xl/sharedStrings.xml><?xml version="1.0" encoding="utf-8"?>
<sst xmlns="http://schemas.openxmlformats.org/spreadsheetml/2006/main" count="3660" uniqueCount="403">
  <si>
    <t>Worksheet:  Flag Codes</t>
  </si>
  <si>
    <t>Worksheet:  Laboratory Data (with flags)</t>
  </si>
  <si>
    <r>
      <t>Alkalinity, Total as CaCO</t>
    </r>
    <r>
      <rPr>
        <vertAlign val="subscript"/>
        <sz val="10"/>
        <rFont val="Arial"/>
        <family val="2"/>
      </rPr>
      <t>3</t>
    </r>
  </si>
  <si>
    <t>Chlorophyll a, free of pheophytin</t>
  </si>
  <si>
    <t>Dissolved Organic Carbon</t>
  </si>
  <si>
    <t>Solids (Total, Volatile, Inorganic)</t>
  </si>
  <si>
    <t>Total Kjeldahl Nitrogen as N</t>
  </si>
  <si>
    <t>Total Phosphorus</t>
  </si>
  <si>
    <t>Soluble Reactive Phosphorus</t>
  </si>
  <si>
    <t>Nitrate + Nitrite as N</t>
  </si>
  <si>
    <t>Ammonia + Ammonium as N</t>
  </si>
  <si>
    <t>Unionized NH3</t>
  </si>
  <si>
    <t>Phytoplankton Biomass (total)</t>
  </si>
  <si>
    <t>Zooplankton Biomass (total)</t>
  </si>
  <si>
    <t>Worksheet:  Field Data (with flags)</t>
  </si>
  <si>
    <t>Lake Depth</t>
  </si>
  <si>
    <t>Secchi Depth</t>
  </si>
  <si>
    <t>Thermocline Depth</t>
  </si>
  <si>
    <t>YSI Profile (temperature, pH, DO, conductivity, TDS, turbidity)</t>
  </si>
  <si>
    <t>Flag Code</t>
  </si>
  <si>
    <t>Description</t>
  </si>
  <si>
    <t>Tier I – First Priority Flags</t>
  </si>
  <si>
    <t>Data missing. Sampled for, but lab analysis lost or not performed.</t>
  </si>
  <si>
    <t>Data missing. Equipment malfunction.</t>
  </si>
  <si>
    <t>Data missing. Insufficient sample to obtain results.</t>
  </si>
  <si>
    <t>Data missing. Not sampled or information not recorded.</t>
  </si>
  <si>
    <t>Data missing. Removed by request of end user.</t>
  </si>
  <si>
    <t>Tier II – Second Priority Flags</t>
  </si>
  <si>
    <t>Failed. Lab performance check not acceptable.</t>
  </si>
  <si>
    <t>Failed. Quality control criteria exceeded during analysis.</t>
  </si>
  <si>
    <t>Failed. Interference suspected; analyte may not be present in quantity recorded.</t>
  </si>
  <si>
    <t>Failed. GPS UTM coordinates missing or incorrect.</t>
  </si>
  <si>
    <t>Failed. Sample data replaced with re-run values.</t>
  </si>
  <si>
    <t>Tier III – Third Priority Flags</t>
  </si>
  <si>
    <t>Detected, outside operating range of field probe</t>
  </si>
  <si>
    <t>Detected, below Practical Quantification Limit</t>
  </si>
  <si>
    <t>Detected, below Method Detection Limit</t>
  </si>
  <si>
    <t>Detected, below Long-term Method Detection Limit</t>
  </si>
  <si>
    <t>Detected, below Laboratory Reporting Level</t>
  </si>
  <si>
    <t>Detected, below Project Reporting Level</t>
  </si>
  <si>
    <t>Tier IV – Fourth Priority Flags</t>
  </si>
  <si>
    <t>Sample or extract held beyond acceptable holding time.</t>
  </si>
  <si>
    <t>Sample did not meet check-in temperature requirements.</t>
  </si>
  <si>
    <t>Quality control problem with standard curve.</t>
  </si>
  <si>
    <t>No flow at stream sampling station.</t>
  </si>
  <si>
    <t>Sample collected outside of contractual sampling times.</t>
  </si>
  <si>
    <t>Lab replicate exceeded acceptable %RSD range, kept original values.</t>
  </si>
  <si>
    <t>Spiked lab blank recovery exceeded quality control criteria.</t>
  </si>
  <si>
    <t>Replaced with field data.</t>
  </si>
  <si>
    <t>Equipment calibration not within acceptable range.</t>
  </si>
  <si>
    <t>GPS rover data file and/or filename missing.</t>
  </si>
  <si>
    <t>Lab replicate exceeded acceptable %RSD range, kept re-run values.</t>
  </si>
  <si>
    <t>Approved alternative method used, see notes for details.</t>
  </si>
  <si>
    <t>Sample ID</t>
  </si>
  <si>
    <t>Lake Name</t>
  </si>
  <si>
    <t>Chlorophyll a (free of pheophytin) (µg/L)</t>
  </si>
  <si>
    <t>Flag- Chlorophyll a</t>
  </si>
  <si>
    <t>Total Suspended Solids (mg/L)</t>
  </si>
  <si>
    <t>Flag- TSS</t>
  </si>
  <si>
    <t>Volatile Suspended Solids (mg/L)</t>
  </si>
  <si>
    <t>Flag- VSS</t>
  </si>
  <si>
    <t>Nonvolatile (Inorganic) Suspended Solids (mg/L)</t>
  </si>
  <si>
    <t>Flag- ISS</t>
  </si>
  <si>
    <t>Total Kjeldahl Nitrogen as N (mg/L)</t>
  </si>
  <si>
    <t>Flag- TKN</t>
  </si>
  <si>
    <t>Flag- TP</t>
  </si>
  <si>
    <t>Flag- SRP</t>
  </si>
  <si>
    <t>NO3+NO2 as N (Cadmium-reduced) (mg/L)</t>
  </si>
  <si>
    <t>Flag- Cd-NO</t>
  </si>
  <si>
    <t>Flag- NH3+NH4</t>
  </si>
  <si>
    <t>2017 Lakes Monitoring Analyte Set (Round 1)</t>
  </si>
  <si>
    <t>Flag- Phycocyanin</t>
  </si>
  <si>
    <t>Phycocyanin (µg/L)</t>
  </si>
  <si>
    <r>
      <t xml:space="preserve">IOWA DEPARTMENT OF NATURAL RESOURCES </t>
    </r>
    <r>
      <rPr>
        <sz val="11"/>
        <color theme="1"/>
        <rFont val="Calibri"/>
        <family val="2"/>
        <scheme val="minor"/>
      </rPr>
      <t xml:space="preserve">                                CONTRACT NUMBER 18S-ESD-WQB-HB8A-DKEND-0001</t>
    </r>
  </si>
  <si>
    <t>17S01135009</t>
  </si>
  <si>
    <t>17S01RD2001</t>
  </si>
  <si>
    <t>17S02135016</t>
  </si>
  <si>
    <t>17S02RD2002</t>
  </si>
  <si>
    <t>17S03136020</t>
  </si>
  <si>
    <t>17S03RD2003</t>
  </si>
  <si>
    <t>17S04136017</t>
  </si>
  <si>
    <t>17S04RD2004</t>
  </si>
  <si>
    <t>17S05135010</t>
  </si>
  <si>
    <t>17S05RD2005</t>
  </si>
  <si>
    <t>17S06136014</t>
  </si>
  <si>
    <t>17S06RD2006</t>
  </si>
  <si>
    <t>17S07136019</t>
  </si>
  <si>
    <t>17S07RD2007</t>
  </si>
  <si>
    <t>17S08135017</t>
  </si>
  <si>
    <t>17S08RD2008</t>
  </si>
  <si>
    <t>17S09136011</t>
  </si>
  <si>
    <t>17S09RD2009</t>
  </si>
  <si>
    <t>17S10136018</t>
  </si>
  <si>
    <t>17S10RD2010</t>
  </si>
  <si>
    <t>17S11135011</t>
  </si>
  <si>
    <t>17S11RD2011</t>
  </si>
  <si>
    <t>17S12RD2012</t>
  </si>
  <si>
    <t>17S13136010</t>
  </si>
  <si>
    <t>17S13RD2013</t>
  </si>
  <si>
    <t>17S14135013</t>
  </si>
  <si>
    <t>17S14RD2014</t>
  </si>
  <si>
    <t>17S16135018</t>
  </si>
  <si>
    <t>17S16RD2015</t>
  </si>
  <si>
    <t>17S17136022</t>
  </si>
  <si>
    <t>17S17RD2016</t>
  </si>
  <si>
    <t>17S18136012</t>
  </si>
  <si>
    <t>17S18RD2017</t>
  </si>
  <si>
    <t>17S19136016</t>
  </si>
  <si>
    <t>17S19RD2018</t>
  </si>
  <si>
    <t>17S20135014</t>
  </si>
  <si>
    <t>17S20RD2019</t>
  </si>
  <si>
    <t>17S21136015</t>
  </si>
  <si>
    <t>17S21RD2020</t>
  </si>
  <si>
    <t>17S22136013</t>
  </si>
  <si>
    <t>17S22RD2021</t>
  </si>
  <si>
    <t>17S23136021</t>
  </si>
  <si>
    <t>17S23RD2022</t>
  </si>
  <si>
    <t>17S24135015</t>
  </si>
  <si>
    <t>17S24RD2023</t>
  </si>
  <si>
    <t>17S25135012</t>
  </si>
  <si>
    <t>17S25RD2024</t>
  </si>
  <si>
    <t>17S01RD3001</t>
  </si>
  <si>
    <t>17S02RD3002</t>
  </si>
  <si>
    <t>17S03RD3012</t>
  </si>
  <si>
    <t>17S04RD3013</t>
  </si>
  <si>
    <t>17S05RD3003</t>
  </si>
  <si>
    <t>17S06RD3004</t>
  </si>
  <si>
    <t>17S07RD3014</t>
  </si>
  <si>
    <t>17S08RD3005</t>
  </si>
  <si>
    <t>17S09RD3015</t>
  </si>
  <si>
    <t>17S10RD3016</t>
  </si>
  <si>
    <t>17S11RD3006</t>
  </si>
  <si>
    <t>17S12RD3017</t>
  </si>
  <si>
    <t>17S13RD3018</t>
  </si>
  <si>
    <t>17S14RD3007</t>
  </si>
  <si>
    <t>17S16RD3008</t>
  </si>
  <si>
    <t>17S17RD3019</t>
  </si>
  <si>
    <t>17S18RD3020</t>
  </si>
  <si>
    <t>17S19RD3021</t>
  </si>
  <si>
    <t>17S20RD3009</t>
  </si>
  <si>
    <t>17S21RD3022</t>
  </si>
  <si>
    <t>17S22RD3023</t>
  </si>
  <si>
    <t>17S23RD3024</t>
  </si>
  <si>
    <t>17S24RD3010</t>
  </si>
  <si>
    <t>17S25RD3011</t>
  </si>
  <si>
    <t>TDS (mg/L)</t>
  </si>
  <si>
    <t>Flag - TDS</t>
  </si>
  <si>
    <t>(S01) Big Wall Lake (Wright)</t>
  </si>
  <si>
    <t>(S02) Cunningham Slough (Emmet)</t>
  </si>
  <si>
    <t>(S03) Diamond Lake (Dickinson)</t>
  </si>
  <si>
    <t>(S04) Elk Lake (Clay)</t>
  </si>
  <si>
    <t>(S05) Elm Lake (Wright)</t>
  </si>
  <si>
    <t>(S06) Four Mile Lake (Emmet)</t>
  </si>
  <si>
    <t>(S07) Garlock Slough (Dickinson)</t>
  </si>
  <si>
    <t>(S08) High Lake (Emmet)</t>
  </si>
  <si>
    <t>(S09) Little Clear Lake (Pocahontas)</t>
  </si>
  <si>
    <t>(S10) Lizard Lake (Pocahontas)</t>
  </si>
  <si>
    <t>(S11) Morse Lake (Wright)</t>
  </si>
  <si>
    <t>(S12) Mud Lake (Clay)</t>
  </si>
  <si>
    <t>(S13) Pickerel Lake (Buena Vista)</t>
  </si>
  <si>
    <t>(S14) Rice Lake (Winnebago)</t>
  </si>
  <si>
    <t>(S16) Silver Lake (Worth)</t>
  </si>
  <si>
    <t>(S17) South Twin Lake (Calhoun)</t>
  </si>
  <si>
    <t>(S18) Sunken Grove Lake (Pocahontas)</t>
  </si>
  <si>
    <t>(S19) Trumball Lake (Clay)</t>
  </si>
  <si>
    <t>(S20) Tuttle Lake (Emmet)</t>
  </si>
  <si>
    <t>(S21) Twelve Mile Lake (Emmet)</t>
  </si>
  <si>
    <t>(S22) Virgin Lake (Palo Alto)</t>
  </si>
  <si>
    <t>(S23) West Hottes Lake (Dickinson)</t>
  </si>
  <si>
    <t>(S24) West Swan Lake (Emmet)</t>
  </si>
  <si>
    <t>(S25) West Twin Lake (Hancock)</t>
  </si>
  <si>
    <t>Sampling Date</t>
  </si>
  <si>
    <t xml:space="preserve">Flag- Date </t>
  </si>
  <si>
    <t>Sample delivered beyond acceptable holding time</t>
  </si>
  <si>
    <t>Sampled from shoreline</t>
  </si>
  <si>
    <t>Sample contained large amounts of sediment, reading inaccurate</t>
  </si>
  <si>
    <t>&lt;0.6</t>
  </si>
  <si>
    <t>&lt;3.3</t>
  </si>
  <si>
    <t>23, 26</t>
  </si>
  <si>
    <t>23, 27</t>
  </si>
  <si>
    <t>&lt;0.8</t>
  </si>
  <si>
    <t>&lt;0.04</t>
  </si>
  <si>
    <t>&lt;0.0012</t>
  </si>
  <si>
    <t>NH3+NH4 as N (mg/L)</t>
  </si>
  <si>
    <t>&lt;0.0048</t>
  </si>
  <si>
    <t>Soluble Reactive Phosphorus as P (mg/L)</t>
  </si>
  <si>
    <t>Total Phosphorus as P (mg/L)</t>
  </si>
  <si>
    <t>17S01RD4001</t>
  </si>
  <si>
    <t>17S02RD4002</t>
  </si>
  <si>
    <t>17S03RD4012</t>
  </si>
  <si>
    <t>17S04RD4003</t>
  </si>
  <si>
    <t>17S05RD4013</t>
  </si>
  <si>
    <t>17S06RD4004</t>
  </si>
  <si>
    <t>17S07RD4014</t>
  </si>
  <si>
    <t>17S08RD4005</t>
  </si>
  <si>
    <t>17S10RD4016</t>
  </si>
  <si>
    <t>17S11RD4006</t>
  </si>
  <si>
    <t>17S13RD4018</t>
  </si>
  <si>
    <t>17S14RD4007</t>
  </si>
  <si>
    <t>17S16RD4008</t>
  </si>
  <si>
    <t>17S17RD4019</t>
  </si>
  <si>
    <t>17S19RD4021</t>
  </si>
  <si>
    <t>17S20RD4009</t>
  </si>
  <si>
    <t>17S21RD4010</t>
  </si>
  <si>
    <t>17S22RD4022</t>
  </si>
  <si>
    <t>17S23RD4023</t>
  </si>
  <si>
    <t>17S24RD4011</t>
  </si>
  <si>
    <t>17S25RD4024</t>
  </si>
  <si>
    <t>17S01RD5001</t>
  </si>
  <si>
    <t>17S02RD5009</t>
  </si>
  <si>
    <t>17S03RD5012</t>
  </si>
  <si>
    <t>17S04RD5018</t>
  </si>
  <si>
    <t>17S05RD5002</t>
  </si>
  <si>
    <t>17S07RD5013</t>
  </si>
  <si>
    <t>17S08RD5010</t>
  </si>
  <si>
    <t>17S09RD5020</t>
  </si>
  <si>
    <t>17S10RD5022</t>
  </si>
  <si>
    <t>17S11RD5003</t>
  </si>
  <si>
    <t>17S12RD5016</t>
  </si>
  <si>
    <t>17S13RD5019</t>
  </si>
  <si>
    <t>17S14RD5005</t>
  </si>
  <si>
    <t>17S16RD5006</t>
  </si>
  <si>
    <t>17S17RD5023</t>
  </si>
  <si>
    <t>17S18RD5021</t>
  </si>
  <si>
    <t>17S19RD5015</t>
  </si>
  <si>
    <t>17S20RD5007</t>
  </si>
  <si>
    <t>17S21RD5011</t>
  </si>
  <si>
    <t>17S22RD5017</t>
  </si>
  <si>
    <t>17S23RD5014</t>
  </si>
  <si>
    <t>17S24RD5008</t>
  </si>
  <si>
    <t>17S25RD5004</t>
  </si>
  <si>
    <t>Min</t>
  </si>
  <si>
    <t>Max</t>
  </si>
  <si>
    <t>Average</t>
  </si>
  <si>
    <t>Chlorophyll a (µg/L)</t>
  </si>
  <si>
    <t>TSS (mg/L)</t>
  </si>
  <si>
    <t>TVSS (mg/L)</t>
  </si>
  <si>
    <t>TKN as N (mg/L)</t>
  </si>
  <si>
    <t>Total P as P (mg/L)</t>
  </si>
  <si>
    <t>Ortho P as P (mg/L)</t>
  </si>
  <si>
    <t>NO3+NO2 as N (mg/L)</t>
  </si>
  <si>
    <t>St Deviation</t>
  </si>
  <si>
    <t>Mean</t>
  </si>
  <si>
    <t>St Dev</t>
  </si>
  <si>
    <t>Cunningham Slough</t>
  </si>
  <si>
    <t>Big Wall Lake</t>
  </si>
  <si>
    <t>Diamond Lake</t>
  </si>
  <si>
    <t>Elk Lake</t>
  </si>
  <si>
    <t>Elm Lake</t>
  </si>
  <si>
    <t>Four Mile Lake</t>
  </si>
  <si>
    <t>Garlock Slough</t>
  </si>
  <si>
    <t>High Lake</t>
  </si>
  <si>
    <t>Little Clear Lake</t>
  </si>
  <si>
    <t>Lizard Lake</t>
  </si>
  <si>
    <t>Morse Lake</t>
  </si>
  <si>
    <t>Mud Lake</t>
  </si>
  <si>
    <t>Pickerel Lake</t>
  </si>
  <si>
    <t>Rice Lake</t>
  </si>
  <si>
    <t>Silver Lake</t>
  </si>
  <si>
    <t>South Twin Lake</t>
  </si>
  <si>
    <t>Sunken Grove Lake</t>
  </si>
  <si>
    <t>Trumball Lake</t>
  </si>
  <si>
    <t>Tuttle Lake</t>
  </si>
  <si>
    <t>Twelve Mile Lake</t>
  </si>
  <si>
    <t>Virgin Lake</t>
  </si>
  <si>
    <t>West Hottes Lake</t>
  </si>
  <si>
    <t>West Twin Lake</t>
  </si>
  <si>
    <t>West Swan Lake</t>
  </si>
  <si>
    <t>NVSS (mg/L)</t>
  </si>
  <si>
    <t>Ratio</t>
  </si>
  <si>
    <t>Lake</t>
  </si>
  <si>
    <t>Below used for graph!</t>
  </si>
  <si>
    <t>Shallow Lake Name</t>
  </si>
  <si>
    <t>Crew</t>
  </si>
  <si>
    <t>Date</t>
  </si>
  <si>
    <t>Time</t>
  </si>
  <si>
    <t>Wind Speed</t>
  </si>
  <si>
    <t>Wind Direction</t>
  </si>
  <si>
    <t>Water Color</t>
  </si>
  <si>
    <t>Turbidity (NTU)</t>
  </si>
  <si>
    <t>pH</t>
  </si>
  <si>
    <t>Temperature (C )</t>
  </si>
  <si>
    <t>DO (mg/L)</t>
  </si>
  <si>
    <t>Secchi Depth (m)</t>
  </si>
  <si>
    <t>On Bottom</t>
  </si>
  <si>
    <t>Lake Depth (m)</t>
  </si>
  <si>
    <t>Phytoplankton sample taken</t>
  </si>
  <si>
    <t>Zooplankton sample taken</t>
  </si>
  <si>
    <t>Total length of zooplanton tows (m)</t>
  </si>
  <si>
    <t>Water birds present</t>
  </si>
  <si>
    <t>PAR 0.5 m from top</t>
  </si>
  <si>
    <t>PAR 1 m from top</t>
  </si>
  <si>
    <t>PAR 1.5 m from top</t>
  </si>
  <si>
    <t>PAR 2 m from top</t>
  </si>
  <si>
    <t>PAR 2.5 m from top</t>
  </si>
  <si>
    <t>PAR 3 m from top</t>
  </si>
  <si>
    <t>BH, TD, WB</t>
  </si>
  <si>
    <t>5-10 mph</t>
  </si>
  <si>
    <t>E-SE</t>
  </si>
  <si>
    <t>Brown</t>
  </si>
  <si>
    <t>Yes</t>
  </si>
  <si>
    <t>American Coot, Wood Duck, Canada Goose, Blue Winged Teal, Yellow Headed Blackbird</t>
  </si>
  <si>
    <t>0-2 mph</t>
  </si>
  <si>
    <t>SE</t>
  </si>
  <si>
    <t>No</t>
  </si>
  <si>
    <t>Merganser, Canada Goose</t>
  </si>
  <si>
    <t>10-15 mph</t>
  </si>
  <si>
    <t>Green tinge</t>
  </si>
  <si>
    <t>Cormorant, Mallard</t>
  </si>
  <si>
    <t>S-SE</t>
  </si>
  <si>
    <t xml:space="preserve">Green </t>
  </si>
  <si>
    <t>Clear</t>
  </si>
  <si>
    <t>Canada Goose</t>
  </si>
  <si>
    <t xml:space="preserve">E </t>
  </si>
  <si>
    <t>Wood Duck</t>
  </si>
  <si>
    <t>E-NE</t>
  </si>
  <si>
    <t>Green</t>
  </si>
  <si>
    <t>Blue-Winged Teal, Cormorant</t>
  </si>
  <si>
    <t>2-5 mph</t>
  </si>
  <si>
    <t>N-NE</t>
  </si>
  <si>
    <t>White Pellicans, Canada Goose,Blue-Winged Teal, Cackling Goose</t>
  </si>
  <si>
    <t>Clear Green</t>
  </si>
  <si>
    <t xml:space="preserve">Cormorant </t>
  </si>
  <si>
    <t>15-20 mph</t>
  </si>
  <si>
    <t>S-SW</t>
  </si>
  <si>
    <t>Canada Goose, Mallard, Blue-winged Teal, Black Tern</t>
  </si>
  <si>
    <t>0-5 mph</t>
  </si>
  <si>
    <t>American Coot, Pelican, Gull</t>
  </si>
  <si>
    <t>S</t>
  </si>
  <si>
    <t>SW</t>
  </si>
  <si>
    <t>Gull</t>
  </si>
  <si>
    <t>Candada Goose, American Coot, Mallard, gulls, Yellow Headed Blackbirds, Canvasback</t>
  </si>
  <si>
    <t>Blue-Winged Teal, Gulls, American Coot, Black Tern, Canada Goose, Mallard</t>
  </si>
  <si>
    <t>NW</t>
  </si>
  <si>
    <t>Pickeral Lake</t>
  </si>
  <si>
    <t>Yellow Headed Blackbird, gulls</t>
  </si>
  <si>
    <t>513`</t>
  </si>
  <si>
    <t>Cormorant, Blue-winged teal, White Pelican, Canada Goose, American Coot</t>
  </si>
  <si>
    <t>W-SW</t>
  </si>
  <si>
    <t>American Coot, Blue-Winged Teal, Black Tern, Canada Goose, White Egret</t>
  </si>
  <si>
    <t>Black Tern, Blue-winged teal, Canada Goose, American Coot, Yellow Headed Blackbird</t>
  </si>
  <si>
    <t xml:space="preserve">Black Tern </t>
  </si>
  <si>
    <t>BH, TD, PM</t>
  </si>
  <si>
    <t>Unable to test</t>
  </si>
  <si>
    <t>Yellow Headed Black Birds</t>
  </si>
  <si>
    <t>Green/ Brown</t>
  </si>
  <si>
    <t>Canadian Geese, Pelicans</t>
  </si>
  <si>
    <t>5-10 MPH</t>
  </si>
  <si>
    <t>NE</t>
  </si>
  <si>
    <t>clear</t>
  </si>
  <si>
    <t>YEs</t>
  </si>
  <si>
    <t>Pelicans</t>
  </si>
  <si>
    <t>King Fisher</t>
  </si>
  <si>
    <t>W</t>
  </si>
  <si>
    <t>NO</t>
  </si>
  <si>
    <t>Coots</t>
  </si>
  <si>
    <t xml:space="preserve">Pelican, Ducks in Distance, Evidence of Beaver activity. </t>
  </si>
  <si>
    <t>cLEAR</t>
  </si>
  <si>
    <t>Not taken</t>
  </si>
  <si>
    <t>5-7 mph</t>
  </si>
  <si>
    <t>E</t>
  </si>
  <si>
    <t>Trumpeter Swans</t>
  </si>
  <si>
    <t>E/NE</t>
  </si>
  <si>
    <t>Clear brown</t>
  </si>
  <si>
    <t>0 mph</t>
  </si>
  <si>
    <t>none</t>
  </si>
  <si>
    <t>n/a</t>
  </si>
  <si>
    <t>green</t>
  </si>
  <si>
    <t>N</t>
  </si>
  <si>
    <t>no</t>
  </si>
  <si>
    <t>gulls, pelicans, cormorant</t>
  </si>
  <si>
    <t>blue heron, pelicans, coots, teal</t>
  </si>
  <si>
    <t>0 covered by vegetation</t>
  </si>
  <si>
    <t>coots, wood ducks, canada geese</t>
  </si>
  <si>
    <t>yes</t>
  </si>
  <si>
    <t>black terns</t>
  </si>
  <si>
    <t>Blue herons</t>
  </si>
  <si>
    <t>N/A</t>
  </si>
  <si>
    <t>near shore 0.2</t>
  </si>
  <si>
    <t>Pelicans, wood duck</t>
  </si>
  <si>
    <t>Coots, Blue Heron</t>
  </si>
  <si>
    <t>None</t>
  </si>
  <si>
    <t>BH &amp; JG</t>
  </si>
  <si>
    <t>15m</t>
  </si>
  <si>
    <t>1 grebe</t>
  </si>
  <si>
    <t>nw</t>
  </si>
  <si>
    <t>1 heron</t>
  </si>
  <si>
    <t>2 pelicans</t>
  </si>
  <si>
    <t>4 pelicans</t>
  </si>
  <si>
    <t>brown</t>
  </si>
  <si>
    <t>NO Samples</t>
  </si>
  <si>
    <t>JG &amp; BH</t>
  </si>
  <si>
    <t>ducks, gulls, pelicans</t>
  </si>
  <si>
    <t>gray</t>
  </si>
  <si>
    <t>gulls, pelicans</t>
  </si>
  <si>
    <t>Not Collected</t>
  </si>
  <si>
    <t>More Lakes Below</t>
  </si>
  <si>
    <t>Garlock Slough - NA</t>
  </si>
  <si>
    <t>14, 26</t>
  </si>
  <si>
    <t>Raw Phycocyanin (µg/L)</t>
  </si>
  <si>
    <t>Graph Phycocyanin (µg/L)</t>
  </si>
  <si>
    <t>Phycocyanin</t>
  </si>
  <si>
    <t>*On a separate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</si>
</sst>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m/d/yy\ h:mm;@"/>
    <numFmt numFmtId="166" formatCode="m/d/yy;@"/>
    <numFmt numFmtId="167" formatCode="0.000"/>
    <numFmt numFmtId="168" formatCode="0.0000"/>
    <numFmt numFmtId="169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19" fillId="0" borderId="0" xfId="42" applyFont="1" applyFill="1" applyAlignment="1">
      <alignment wrapText="1"/>
    </xf>
    <xf numFmtId="0" fontId="18" fillId="0" borderId="0" xfId="42"/>
    <xf numFmtId="0" fontId="19" fillId="0" borderId="0" xfId="42" applyFont="1" applyAlignment="1">
      <alignment wrapText="1"/>
    </xf>
    <xf numFmtId="0" fontId="19" fillId="0" borderId="0" xfId="42" applyFont="1"/>
    <xf numFmtId="0" fontId="20" fillId="0" borderId="0" xfId="42" applyFont="1" applyAlignment="1">
      <alignment horizontal="left"/>
    </xf>
    <xf numFmtId="0" fontId="18" fillId="0" borderId="0" xfId="42" applyBorder="1"/>
    <xf numFmtId="0" fontId="18" fillId="0" borderId="0" xfId="42" applyFill="1" applyBorder="1"/>
    <xf numFmtId="0" fontId="23" fillId="0" borderId="10" xfId="42" applyFont="1" applyBorder="1"/>
    <xf numFmtId="0" fontId="23" fillId="0" borderId="11" xfId="42" applyFont="1" applyBorder="1"/>
    <xf numFmtId="0" fontId="24" fillId="0" borderId="12" xfId="42" applyFont="1" applyBorder="1"/>
    <xf numFmtId="0" fontId="23" fillId="0" borderId="13" xfId="42" applyFont="1" applyBorder="1"/>
    <xf numFmtId="0" fontId="24" fillId="0" borderId="13" xfId="42" applyFont="1" applyBorder="1"/>
    <xf numFmtId="0" fontId="25" fillId="0" borderId="14" xfId="0" applyFont="1" applyFill="1" applyBorder="1" applyAlignment="1">
      <alignment horizontal="right"/>
    </xf>
    <xf numFmtId="0" fontId="25" fillId="0" borderId="14" xfId="0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/>
    <xf numFmtId="0" fontId="25" fillId="0" borderId="15" xfId="0" applyFont="1" applyFill="1" applyBorder="1" applyAlignment="1">
      <alignment horizontal="right"/>
    </xf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 applyBorder="1" applyAlignment="1">
      <alignment horizontal="right"/>
    </xf>
    <xf numFmtId="0" fontId="24" fillId="0" borderId="16" xfId="42" applyFont="1" applyBorder="1"/>
    <xf numFmtId="0" fontId="24" fillId="0" borderId="17" xfId="42" applyFont="1" applyBorder="1"/>
    <xf numFmtId="0" fontId="24" fillId="0" borderId="19" xfId="42" applyFont="1" applyBorder="1"/>
    <xf numFmtId="0" fontId="24" fillId="0" borderId="20" xfId="42" applyFont="1" applyBorder="1"/>
    <xf numFmtId="0" fontId="24" fillId="0" borderId="21" xfId="42" applyFont="1" applyBorder="1"/>
    <xf numFmtId="0" fontId="24" fillId="0" borderId="18" xfId="42" applyFont="1" applyBorder="1"/>
    <xf numFmtId="0" fontId="24" fillId="0" borderId="22" xfId="42" applyFont="1" applyBorder="1"/>
    <xf numFmtId="167" fontId="0" fillId="0" borderId="0" xfId="0" applyNumberFormat="1" applyFill="1" applyAlignment="1">
      <alignment horizontal="right"/>
    </xf>
    <xf numFmtId="2" fontId="25" fillId="0" borderId="14" xfId="0" applyNumberFormat="1" applyFont="1" applyFill="1" applyBorder="1" applyAlignment="1">
      <alignment horizontal="right"/>
    </xf>
    <xf numFmtId="2" fontId="0" fillId="0" borderId="0" xfId="0" applyNumberFormat="1" applyFill="1"/>
    <xf numFmtId="1" fontId="25" fillId="0" borderId="14" xfId="0" applyNumberFormat="1" applyFont="1" applyFill="1" applyBorder="1" applyAlignment="1">
      <alignment horizontal="right"/>
    </xf>
    <xf numFmtId="164" fontId="25" fillId="0" borderId="14" xfId="0" applyNumberFormat="1" applyFont="1" applyFill="1" applyBorder="1" applyAlignment="1">
      <alignment horizontal="right"/>
    </xf>
    <xf numFmtId="167" fontId="25" fillId="0" borderId="14" xfId="0" applyNumberFormat="1" applyFon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168" fontId="0" fillId="0" borderId="0" xfId="0" applyNumberFormat="1" applyFill="1"/>
    <xf numFmtId="168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  <xf numFmtId="0" fontId="0" fillId="0" borderId="23" xfId="0" applyBorder="1" applyAlignment="1">
      <alignment horizontal="right"/>
    </xf>
    <xf numFmtId="0" fontId="0" fillId="0" borderId="23" xfId="0" applyFill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64" fontId="0" fillId="0" borderId="23" xfId="0" applyNumberFormat="1" applyBorder="1"/>
    <xf numFmtId="164" fontId="0" fillId="0" borderId="23" xfId="0" applyNumberFormat="1" applyFill="1" applyBorder="1" applyAlignment="1">
      <alignment horizontal="right"/>
    </xf>
    <xf numFmtId="2" fontId="0" fillId="0" borderId="23" xfId="0" applyNumberFormat="1" applyBorder="1"/>
    <xf numFmtId="0" fontId="0" fillId="0" borderId="23" xfId="0" applyBorder="1"/>
    <xf numFmtId="2" fontId="0" fillId="0" borderId="0" xfId="0" applyNumberFormat="1" applyAlignment="1">
      <alignment horizontal="right"/>
    </xf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69" fontId="0" fillId="0" borderId="23" xfId="0" applyNumberFormat="1" applyBorder="1" applyAlignment="1">
      <alignment horizontal="right"/>
    </xf>
    <xf numFmtId="2" fontId="0" fillId="0" borderId="23" xfId="0" applyNumberFormat="1" applyFill="1" applyBorder="1"/>
    <xf numFmtId="2" fontId="0" fillId="0" borderId="0" xfId="0" applyNumberFormat="1" applyFill="1" applyAlignment="1">
      <alignment horizontal="right"/>
    </xf>
    <xf numFmtId="2" fontId="0" fillId="0" borderId="23" xfId="0" applyNumberFormat="1" applyBorder="1" applyAlignment="1">
      <alignment horizontal="right"/>
    </xf>
    <xf numFmtId="2" fontId="0" fillId="0" borderId="23" xfId="0" applyNumberFormat="1" applyFill="1" applyBorder="1" applyAlignment="1">
      <alignment horizontal="right"/>
    </xf>
    <xf numFmtId="0" fontId="16" fillId="33" borderId="0" xfId="0" applyFont="1" applyFill="1"/>
    <xf numFmtId="0" fontId="25" fillId="33" borderId="14" xfId="0" applyFont="1" applyFill="1" applyBorder="1"/>
    <xf numFmtId="2" fontId="25" fillId="33" borderId="14" xfId="0" applyNumberFormat="1" applyFont="1" applyFill="1" applyBorder="1" applyAlignment="1">
      <alignment horizontal="right"/>
    </xf>
    <xf numFmtId="0" fontId="25" fillId="33" borderId="14" xfId="0" applyFont="1" applyFill="1" applyBorder="1" applyAlignment="1">
      <alignment horizontal="right"/>
    </xf>
    <xf numFmtId="2" fontId="16" fillId="33" borderId="0" xfId="0" applyNumberFormat="1" applyFont="1" applyFill="1"/>
    <xf numFmtId="0" fontId="0" fillId="0" borderId="14" xfId="0" applyBorder="1" applyAlignment="1">
      <alignment wrapText="1"/>
    </xf>
    <xf numFmtId="14" fontId="0" fillId="0" borderId="14" xfId="0" applyNumberFormat="1" applyBorder="1" applyAlignment="1">
      <alignment wrapText="1"/>
    </xf>
    <xf numFmtId="18" fontId="0" fillId="0" borderId="14" xfId="0" applyNumberFormat="1" applyBorder="1" applyAlignment="1">
      <alignment wrapText="1"/>
    </xf>
    <xf numFmtId="0" fontId="0" fillId="0" borderId="14" xfId="0" applyBorder="1"/>
    <xf numFmtId="16" fontId="0" fillId="0" borderId="14" xfId="0" applyNumberFormat="1" applyBorder="1" applyAlignment="1">
      <alignment wrapText="1"/>
    </xf>
    <xf numFmtId="0" fontId="0" fillId="0" borderId="15" xfId="0" applyFill="1" applyBorder="1" applyAlignment="1">
      <alignment wrapText="1"/>
    </xf>
    <xf numFmtId="3" fontId="0" fillId="0" borderId="14" xfId="0" applyNumberFormat="1" applyBorder="1"/>
    <xf numFmtId="14" fontId="0" fillId="0" borderId="0" xfId="0" applyNumberFormat="1"/>
    <xf numFmtId="18" fontId="0" fillId="0" borderId="0" xfId="0" applyNumberFormat="1"/>
    <xf numFmtId="0" fontId="0" fillId="0" borderId="14" xfId="0" applyFill="1" applyBorder="1" applyAlignment="1">
      <alignment wrapText="1"/>
    </xf>
    <xf numFmtId="14" fontId="0" fillId="0" borderId="14" xfId="0" applyNumberFormat="1" applyBorder="1"/>
    <xf numFmtId="0" fontId="0" fillId="0" borderId="0" xfId="0" applyBorder="1"/>
    <xf numFmtId="0" fontId="0" fillId="0" borderId="14" xfId="0" applyFill="1" applyBorder="1"/>
    <xf numFmtId="0" fontId="0" fillId="34" borderId="0" xfId="0" applyFill="1"/>
    <xf numFmtId="2" fontId="0" fillId="36" borderId="24" xfId="0" applyNumberFormat="1" applyFill="1" applyBorder="1" applyAlignment="1">
      <alignment wrapText="1"/>
    </xf>
    <xf numFmtId="2" fontId="0" fillId="35" borderId="14" xfId="0" applyNumberFormat="1" applyFill="1" applyBorder="1"/>
    <xf numFmtId="0" fontId="0" fillId="0" borderId="0" xfId="0" applyBorder="1" applyAlignment="1">
      <alignment wrapText="1"/>
    </xf>
    <xf numFmtId="0" fontId="14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5" fillId="0" borderId="25" xfId="0" applyFont="1" applyFill="1" applyBorder="1" applyAlignment="1">
      <alignment horizontal="right"/>
    </xf>
    <xf numFmtId="2" fontId="25" fillId="36" borderId="14" xfId="0" applyNumberFormat="1" applyFont="1" applyFill="1" applyBorder="1"/>
    <xf numFmtId="2" fontId="14" fillId="0" borderId="0" xfId="0" applyNumberFormat="1" applyFont="1" applyFill="1"/>
    <xf numFmtId="0" fontId="25" fillId="0" borderId="14" xfId="0" applyNumberFormat="1" applyFont="1" applyFill="1" applyBorder="1" applyAlignment="1">
      <alignment horizontal="right"/>
    </xf>
    <xf numFmtId="165" fontId="16" fillId="36" borderId="0" xfId="0" applyNumberFormat="1" applyFont="1" applyFill="1"/>
    <xf numFmtId="1" fontId="16" fillId="36" borderId="0" xfId="0" applyNumberFormat="1" applyFont="1" applyFill="1" applyAlignment="1">
      <alignment horizontal="right"/>
    </xf>
    <xf numFmtId="0" fontId="0" fillId="34" borderId="0" xfId="0" applyFill="1" applyAlignment="1">
      <alignment horizontal="right"/>
    </xf>
  </cellXfs>
  <cellStyles count="11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5D000000}"/>
    <cellStyle name="Normal 2 2" xfId="42" xr:uid="{00000000-0005-0000-0000-00005E000000}"/>
    <cellStyle name="Normal 3" xfId="44" xr:uid="{00000000-0005-0000-0000-00005F000000}"/>
    <cellStyle name="Normal 3 2" xfId="45" xr:uid="{00000000-0005-0000-0000-000060000000}"/>
    <cellStyle name="Normal 3 3" xfId="46" xr:uid="{00000000-0005-0000-0000-000061000000}"/>
    <cellStyle name="Normal 4" xfId="47" xr:uid="{00000000-0005-0000-0000-000062000000}"/>
    <cellStyle name="Normal 5" xfId="48" xr:uid="{00000000-0005-0000-0000-000063000000}"/>
    <cellStyle name="Normal 5 2" xfId="49" xr:uid="{00000000-0005-0000-0000-000064000000}"/>
    <cellStyle name="Normal 6" xfId="50" xr:uid="{00000000-0005-0000-0000-000065000000}"/>
    <cellStyle name="Normal 6 2" xfId="51" xr:uid="{00000000-0005-0000-0000-000066000000}"/>
    <cellStyle name="Normal 6 3" xfId="52" xr:uid="{00000000-0005-0000-0000-000067000000}"/>
    <cellStyle name="Note" xfId="15" builtinId="10" customBuiltin="1"/>
    <cellStyle name="Note 2" xfId="53" xr:uid="{00000000-0005-0000-0000-000069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'Field Data Graphs'!$AF$4:$AF$27</c:f>
                <c:numCache>
                  <c:formatCode>General</c:formatCode>
                  <c:ptCount val="24"/>
                  <c:pt idx="0">
                    <c:v>25.988202451625316</c:v>
                  </c:pt>
                  <c:pt idx="1">
                    <c:v>56.49834068359884</c:v>
                  </c:pt>
                  <c:pt idx="2">
                    <c:v>13.09971373733028</c:v>
                  </c:pt>
                  <c:pt idx="3">
                    <c:v>32.992423372647245</c:v>
                  </c:pt>
                  <c:pt idx="4">
                    <c:v>44.648282908379194</c:v>
                  </c:pt>
                  <c:pt idx="5">
                    <c:v>14.566399692442857</c:v>
                  </c:pt>
                  <c:pt idx="6">
                    <c:v>65.734871516823802</c:v>
                  </c:pt>
                  <c:pt idx="7">
                    <c:v>34.678367416397592</c:v>
                  </c:pt>
                  <c:pt idx="8">
                    <c:v>11.044568800998974</c:v>
                  </c:pt>
                  <c:pt idx="9">
                    <c:v>11.685425395194947</c:v>
                  </c:pt>
                  <c:pt idx="10">
                    <c:v>12.69256672229853</c:v>
                  </c:pt>
                  <c:pt idx="11">
                    <c:v>15.901484207456862</c:v>
                  </c:pt>
                  <c:pt idx="12">
                    <c:v>12.696751553054821</c:v>
                  </c:pt>
                  <c:pt idx="13">
                    <c:v>11.242997820866107</c:v>
                  </c:pt>
                  <c:pt idx="14">
                    <c:v>9.0025922192814374</c:v>
                  </c:pt>
                  <c:pt idx="15">
                    <c:v>9.884015715622203</c:v>
                  </c:pt>
                  <c:pt idx="16">
                    <c:v>7.451901323376025</c:v>
                  </c:pt>
                  <c:pt idx="17">
                    <c:v>6.5927839339690175</c:v>
                  </c:pt>
                  <c:pt idx="18">
                    <c:v>6.6410108417318519</c:v>
                  </c:pt>
                  <c:pt idx="19">
                    <c:v>3.6999583330987202</c:v>
                  </c:pt>
                  <c:pt idx="20">
                    <c:v>0.60285432181691245</c:v>
                  </c:pt>
                  <c:pt idx="21">
                    <c:v>1.1691307312130097</c:v>
                  </c:pt>
                  <c:pt idx="22">
                    <c:v>1.7516920391438673</c:v>
                  </c:pt>
                  <c:pt idx="23">
                    <c:v>4.2426406871192889E-2</c:v>
                  </c:pt>
                </c:numCache>
              </c:numRef>
            </c:plus>
            <c:minus>
              <c:numRef>
                <c:f>'Field Data Graphs'!$AF$4:$AF$27</c:f>
                <c:numCache>
                  <c:formatCode>General</c:formatCode>
                  <c:ptCount val="24"/>
                  <c:pt idx="0">
                    <c:v>25.988202451625316</c:v>
                  </c:pt>
                  <c:pt idx="1">
                    <c:v>56.49834068359884</c:v>
                  </c:pt>
                  <c:pt idx="2">
                    <c:v>13.09971373733028</c:v>
                  </c:pt>
                  <c:pt idx="3">
                    <c:v>32.992423372647245</c:v>
                  </c:pt>
                  <c:pt idx="4">
                    <c:v>44.648282908379194</c:v>
                  </c:pt>
                  <c:pt idx="5">
                    <c:v>14.566399692442857</c:v>
                  </c:pt>
                  <c:pt idx="6">
                    <c:v>65.734871516823802</c:v>
                  </c:pt>
                  <c:pt idx="7">
                    <c:v>34.678367416397592</c:v>
                  </c:pt>
                  <c:pt idx="8">
                    <c:v>11.044568800998974</c:v>
                  </c:pt>
                  <c:pt idx="9">
                    <c:v>11.685425395194947</c:v>
                  </c:pt>
                  <c:pt idx="10">
                    <c:v>12.69256672229853</c:v>
                  </c:pt>
                  <c:pt idx="11">
                    <c:v>15.901484207456862</c:v>
                  </c:pt>
                  <c:pt idx="12">
                    <c:v>12.696751553054821</c:v>
                  </c:pt>
                  <c:pt idx="13">
                    <c:v>11.242997820866107</c:v>
                  </c:pt>
                  <c:pt idx="14">
                    <c:v>9.0025922192814374</c:v>
                  </c:pt>
                  <c:pt idx="15">
                    <c:v>9.884015715622203</c:v>
                  </c:pt>
                  <c:pt idx="16">
                    <c:v>7.451901323376025</c:v>
                  </c:pt>
                  <c:pt idx="17">
                    <c:v>6.5927839339690175</c:v>
                  </c:pt>
                  <c:pt idx="18">
                    <c:v>6.6410108417318519</c:v>
                  </c:pt>
                  <c:pt idx="19">
                    <c:v>3.6999583330987202</c:v>
                  </c:pt>
                  <c:pt idx="20">
                    <c:v>0.60285432181691245</c:v>
                  </c:pt>
                  <c:pt idx="21">
                    <c:v>1.1691307312130097</c:v>
                  </c:pt>
                  <c:pt idx="22">
                    <c:v>1.7516920391438673</c:v>
                  </c:pt>
                  <c:pt idx="23">
                    <c:v>4.2426406871192889E-2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'Field Data Graphs'!$AD$4:$AD$27</c:f>
              <c:strCache>
                <c:ptCount val="24"/>
                <c:pt idx="0">
                  <c:v>West Twin Lake</c:v>
                </c:pt>
                <c:pt idx="1">
                  <c:v>Elk Lake</c:v>
                </c:pt>
                <c:pt idx="2">
                  <c:v>South Twin Lake</c:v>
                </c:pt>
                <c:pt idx="3">
                  <c:v>Elm Lake</c:v>
                </c:pt>
                <c:pt idx="4">
                  <c:v>Twelve Mile Lake</c:v>
                </c:pt>
                <c:pt idx="5">
                  <c:v>Cunningham Slough</c:v>
                </c:pt>
                <c:pt idx="6">
                  <c:v>Virgin Lake</c:v>
                </c:pt>
                <c:pt idx="7">
                  <c:v>Tuttle Lake</c:v>
                </c:pt>
                <c:pt idx="8">
                  <c:v>West Swan Lake</c:v>
                </c:pt>
                <c:pt idx="9">
                  <c:v>Morse Lake</c:v>
                </c:pt>
                <c:pt idx="10">
                  <c:v>Garlock Slough</c:v>
                </c:pt>
                <c:pt idx="11">
                  <c:v>High Lake</c:v>
                </c:pt>
                <c:pt idx="12">
                  <c:v>Diamond Lake</c:v>
                </c:pt>
                <c:pt idx="13">
                  <c:v>Mud Lake</c:v>
                </c:pt>
                <c:pt idx="14">
                  <c:v>Silver Lake</c:v>
                </c:pt>
                <c:pt idx="15">
                  <c:v>West Hottes Lake</c:v>
                </c:pt>
                <c:pt idx="16">
                  <c:v>Little Clear Lake</c:v>
                </c:pt>
                <c:pt idx="17">
                  <c:v>Trumball Lake</c:v>
                </c:pt>
                <c:pt idx="18">
                  <c:v>Pickerel Lake</c:v>
                </c:pt>
                <c:pt idx="19">
                  <c:v>Four Mile Lake</c:v>
                </c:pt>
                <c:pt idx="20">
                  <c:v>Sunken Grove Lake</c:v>
                </c:pt>
                <c:pt idx="21">
                  <c:v>Lizard Lake</c:v>
                </c:pt>
                <c:pt idx="22">
                  <c:v>Rice Lake</c:v>
                </c:pt>
                <c:pt idx="23">
                  <c:v>Big Wall Lake</c:v>
                </c:pt>
              </c:strCache>
            </c:strRef>
          </c:cat>
          <c:val>
            <c:numRef>
              <c:f>'Field Data Graphs'!$AE$4:$AE$27</c:f>
              <c:numCache>
                <c:formatCode>0.00</c:formatCode>
                <c:ptCount val="24"/>
                <c:pt idx="0">
                  <c:v>84.600000000000009</c:v>
                </c:pt>
                <c:pt idx="1">
                  <c:v>83.125</c:v>
                </c:pt>
                <c:pt idx="2">
                  <c:v>68.375</c:v>
                </c:pt>
                <c:pt idx="3">
                  <c:v>61.5</c:v>
                </c:pt>
                <c:pt idx="4">
                  <c:v>56.975000000000001</c:v>
                </c:pt>
                <c:pt idx="5">
                  <c:v>49.900000000000006</c:v>
                </c:pt>
                <c:pt idx="6">
                  <c:v>34.4</c:v>
                </c:pt>
                <c:pt idx="7">
                  <c:v>31.824999999999999</c:v>
                </c:pt>
                <c:pt idx="8">
                  <c:v>31.675000000000001</c:v>
                </c:pt>
                <c:pt idx="9">
                  <c:v>25.174999999999997</c:v>
                </c:pt>
                <c:pt idx="10">
                  <c:v>14.824999999999999</c:v>
                </c:pt>
                <c:pt idx="11">
                  <c:v>13.64</c:v>
                </c:pt>
                <c:pt idx="12">
                  <c:v>11.700000000000001</c:v>
                </c:pt>
                <c:pt idx="13">
                  <c:v>10.050000000000001</c:v>
                </c:pt>
                <c:pt idx="14">
                  <c:v>9.5</c:v>
                </c:pt>
                <c:pt idx="15">
                  <c:v>8.4949999999999992</c:v>
                </c:pt>
                <c:pt idx="16">
                  <c:v>6.6333333333333329</c:v>
                </c:pt>
                <c:pt idx="17">
                  <c:v>6.14</c:v>
                </c:pt>
                <c:pt idx="18">
                  <c:v>6.0475000000000003</c:v>
                </c:pt>
                <c:pt idx="19">
                  <c:v>4.4525000000000006</c:v>
                </c:pt>
                <c:pt idx="20">
                  <c:v>3.4166666666666665</c:v>
                </c:pt>
                <c:pt idx="21">
                  <c:v>2.86</c:v>
                </c:pt>
                <c:pt idx="22">
                  <c:v>2.6825000000000001</c:v>
                </c:pt>
                <c:pt idx="2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448C-977E-74435E53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12048"/>
        <c:axId val="330111064"/>
      </c:barChart>
      <c:catAx>
        <c:axId val="3301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1064"/>
        <c:crosses val="autoZero"/>
        <c:auto val="1"/>
        <c:lblAlgn val="ctr"/>
        <c:lblOffset val="100"/>
        <c:noMultiLvlLbl val="0"/>
      </c:catAx>
      <c:valAx>
        <c:axId val="330111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Turbidity (NTU)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TKN</a:t>
            </a:r>
            <a:r>
              <a:rPr lang="en-US" baseline="0"/>
              <a:t> as N 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Analyte'!$X$240:$X$263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1.8</c:v>
                  </c:pt>
                  <c:pt idx="2">
                    <c:v>1.2</c:v>
                  </c:pt>
                  <c:pt idx="3">
                    <c:v>1</c:v>
                  </c:pt>
                  <c:pt idx="4">
                    <c:v>1.66</c:v>
                  </c:pt>
                  <c:pt idx="5">
                    <c:v>3.01</c:v>
                  </c:pt>
                  <c:pt idx="6">
                    <c:v>4.5199999999999996</c:v>
                  </c:pt>
                  <c:pt idx="7">
                    <c:v>0.69</c:v>
                  </c:pt>
                  <c:pt idx="8">
                    <c:v>0.25</c:v>
                  </c:pt>
                  <c:pt idx="9">
                    <c:v>0.28999999999999998</c:v>
                  </c:pt>
                  <c:pt idx="10">
                    <c:v>0.7</c:v>
                  </c:pt>
                  <c:pt idx="11">
                    <c:v>1.36</c:v>
                  </c:pt>
                  <c:pt idx="12">
                    <c:v>0.28999999999999998</c:v>
                  </c:pt>
                  <c:pt idx="13">
                    <c:v>0.86</c:v>
                  </c:pt>
                  <c:pt idx="14">
                    <c:v>0.96</c:v>
                  </c:pt>
                  <c:pt idx="15">
                    <c:v>0.49</c:v>
                  </c:pt>
                  <c:pt idx="16">
                    <c:v>0.67</c:v>
                  </c:pt>
                  <c:pt idx="17">
                    <c:v>0.68</c:v>
                  </c:pt>
                  <c:pt idx="18">
                    <c:v>0.72</c:v>
                  </c:pt>
                  <c:pt idx="19">
                    <c:v>1.67</c:v>
                  </c:pt>
                  <c:pt idx="20">
                    <c:v>0.92</c:v>
                  </c:pt>
                  <c:pt idx="21">
                    <c:v>7.0000000000000007E-2</c:v>
                  </c:pt>
                  <c:pt idx="22">
                    <c:v>0.28000000000000003</c:v>
                  </c:pt>
                  <c:pt idx="23">
                    <c:v>1.21</c:v>
                  </c:pt>
                </c:numCache>
              </c:numRef>
            </c:plus>
            <c:minus>
              <c:numRef>
                <c:f>'Lake Average by Analyte'!$X$240:$X$263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1.8</c:v>
                  </c:pt>
                  <c:pt idx="2">
                    <c:v>1.2</c:v>
                  </c:pt>
                  <c:pt idx="3">
                    <c:v>1</c:v>
                  </c:pt>
                  <c:pt idx="4">
                    <c:v>1.66</c:v>
                  </c:pt>
                  <c:pt idx="5">
                    <c:v>3.01</c:v>
                  </c:pt>
                  <c:pt idx="6">
                    <c:v>4.5199999999999996</c:v>
                  </c:pt>
                  <c:pt idx="7">
                    <c:v>0.69</c:v>
                  </c:pt>
                  <c:pt idx="8">
                    <c:v>0.25</c:v>
                  </c:pt>
                  <c:pt idx="9">
                    <c:v>0.28999999999999998</c:v>
                  </c:pt>
                  <c:pt idx="10">
                    <c:v>0.7</c:v>
                  </c:pt>
                  <c:pt idx="11">
                    <c:v>1.36</c:v>
                  </c:pt>
                  <c:pt idx="12">
                    <c:v>0.28999999999999998</c:v>
                  </c:pt>
                  <c:pt idx="13">
                    <c:v>0.86</c:v>
                  </c:pt>
                  <c:pt idx="14">
                    <c:v>0.96</c:v>
                  </c:pt>
                  <c:pt idx="15">
                    <c:v>0.49</c:v>
                  </c:pt>
                  <c:pt idx="16">
                    <c:v>0.67</c:v>
                  </c:pt>
                  <c:pt idx="17">
                    <c:v>0.68</c:v>
                  </c:pt>
                  <c:pt idx="18">
                    <c:v>0.72</c:v>
                  </c:pt>
                  <c:pt idx="19">
                    <c:v>1.67</c:v>
                  </c:pt>
                  <c:pt idx="20">
                    <c:v>0.92</c:v>
                  </c:pt>
                  <c:pt idx="21">
                    <c:v>7.0000000000000007E-2</c:v>
                  </c:pt>
                  <c:pt idx="22">
                    <c:v>0.28000000000000003</c:v>
                  </c:pt>
                  <c:pt idx="23">
                    <c:v>1.21</c:v>
                  </c:pt>
                </c:numCache>
              </c:numRef>
            </c:minus>
          </c:errBars>
          <c:cat>
            <c:strRef>
              <c:f>'Lake Average by Analyte'!$V$240:$V$263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Analyte'!$W$240:$W$263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D64-9843-AE832BD1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0112"/>
        <c:axId val="151540480"/>
      </c:barChart>
      <c:catAx>
        <c:axId val="1515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1540480"/>
        <c:crosses val="autoZero"/>
        <c:auto val="1"/>
        <c:lblAlgn val="ctr"/>
        <c:lblOffset val="100"/>
        <c:noMultiLvlLbl val="0"/>
      </c:catAx>
      <c:valAx>
        <c:axId val="151540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3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 as P 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Analyte'!$AB$240:$AB$263</c:f>
                <c:numCache>
                  <c:formatCode>General</c:formatCode>
                  <c:ptCount val="24"/>
                  <c:pt idx="0">
                    <c:v>7.0000000000000007E-2</c:v>
                  </c:pt>
                  <c:pt idx="1">
                    <c:v>0.05</c:v>
                  </c:pt>
                  <c:pt idx="2">
                    <c:v>0.15</c:v>
                  </c:pt>
                  <c:pt idx="3">
                    <c:v>0.12</c:v>
                  </c:pt>
                  <c:pt idx="4">
                    <c:v>0.11</c:v>
                  </c:pt>
                  <c:pt idx="5">
                    <c:v>0.09</c:v>
                  </c:pt>
                  <c:pt idx="6">
                    <c:v>0.44</c:v>
                  </c:pt>
                  <c:pt idx="7">
                    <c:v>0.09</c:v>
                  </c:pt>
                  <c:pt idx="8">
                    <c:v>0.03</c:v>
                  </c:pt>
                  <c:pt idx="9">
                    <c:v>0.04</c:v>
                  </c:pt>
                  <c:pt idx="10">
                    <c:v>7.0000000000000007E-2</c:v>
                  </c:pt>
                  <c:pt idx="11">
                    <c:v>0.17</c:v>
                  </c:pt>
                  <c:pt idx="12">
                    <c:v>0.09</c:v>
                  </c:pt>
                  <c:pt idx="13">
                    <c:v>0.2</c:v>
                  </c:pt>
                  <c:pt idx="14">
                    <c:v>0.09</c:v>
                  </c:pt>
                  <c:pt idx="15">
                    <c:v>0.06</c:v>
                  </c:pt>
                  <c:pt idx="16">
                    <c:v>7.0000000000000007E-2</c:v>
                  </c:pt>
                  <c:pt idx="17">
                    <c:v>0.05</c:v>
                  </c:pt>
                  <c:pt idx="18">
                    <c:v>0.08</c:v>
                  </c:pt>
                  <c:pt idx="19">
                    <c:v>0.15</c:v>
                  </c:pt>
                  <c:pt idx="20">
                    <c:v>0.14000000000000001</c:v>
                  </c:pt>
                  <c:pt idx="21">
                    <c:v>0.02</c:v>
                  </c:pt>
                  <c:pt idx="22">
                    <c:v>0.02</c:v>
                  </c:pt>
                  <c:pt idx="23">
                    <c:v>0.04</c:v>
                  </c:pt>
                </c:numCache>
              </c:numRef>
            </c:plus>
            <c:minus>
              <c:numRef>
                <c:f>'Lake Average by Analyte'!$AB$240:$AB$263</c:f>
                <c:numCache>
                  <c:formatCode>General</c:formatCode>
                  <c:ptCount val="24"/>
                  <c:pt idx="0">
                    <c:v>7.0000000000000007E-2</c:v>
                  </c:pt>
                  <c:pt idx="1">
                    <c:v>0.05</c:v>
                  </c:pt>
                  <c:pt idx="2">
                    <c:v>0.15</c:v>
                  </c:pt>
                  <c:pt idx="3">
                    <c:v>0.12</c:v>
                  </c:pt>
                  <c:pt idx="4">
                    <c:v>0.11</c:v>
                  </c:pt>
                  <c:pt idx="5">
                    <c:v>0.09</c:v>
                  </c:pt>
                  <c:pt idx="6">
                    <c:v>0.44</c:v>
                  </c:pt>
                  <c:pt idx="7">
                    <c:v>0.09</c:v>
                  </c:pt>
                  <c:pt idx="8">
                    <c:v>0.03</c:v>
                  </c:pt>
                  <c:pt idx="9">
                    <c:v>0.04</c:v>
                  </c:pt>
                  <c:pt idx="10">
                    <c:v>7.0000000000000007E-2</c:v>
                  </c:pt>
                  <c:pt idx="11">
                    <c:v>0.17</c:v>
                  </c:pt>
                  <c:pt idx="12">
                    <c:v>0.09</c:v>
                  </c:pt>
                  <c:pt idx="13">
                    <c:v>0.2</c:v>
                  </c:pt>
                  <c:pt idx="14">
                    <c:v>0.09</c:v>
                  </c:pt>
                  <c:pt idx="15">
                    <c:v>0.06</c:v>
                  </c:pt>
                  <c:pt idx="16">
                    <c:v>7.0000000000000007E-2</c:v>
                  </c:pt>
                  <c:pt idx="17">
                    <c:v>0.05</c:v>
                  </c:pt>
                  <c:pt idx="18">
                    <c:v>0.08</c:v>
                  </c:pt>
                  <c:pt idx="19">
                    <c:v>0.15</c:v>
                  </c:pt>
                  <c:pt idx="20">
                    <c:v>0.14000000000000001</c:v>
                  </c:pt>
                  <c:pt idx="21">
                    <c:v>0.02</c:v>
                  </c:pt>
                  <c:pt idx="22">
                    <c:v>0.02</c:v>
                  </c:pt>
                  <c:pt idx="23">
                    <c:v>0.04</c:v>
                  </c:pt>
                </c:numCache>
              </c:numRef>
            </c:minus>
          </c:errBars>
          <c:cat>
            <c:strRef>
              <c:f>'Lake Average by Analyte'!$Z$240:$Z$263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Analyte'!$AA$240:$AA$263</c:f>
              <c:numCache>
                <c:formatCode>General</c:formatCode>
                <c:ptCount val="24"/>
                <c:pt idx="0">
                  <c:v>0.21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0.23</c:v>
                </c:pt>
                <c:pt idx="4">
                  <c:v>0.22</c:v>
                </c:pt>
                <c:pt idx="5">
                  <c:v>0.25</c:v>
                </c:pt>
                <c:pt idx="6">
                  <c:v>0.34</c:v>
                </c:pt>
                <c:pt idx="7">
                  <c:v>0.15</c:v>
                </c:pt>
                <c:pt idx="8">
                  <c:v>0.08</c:v>
                </c:pt>
                <c:pt idx="9">
                  <c:v>0.08</c:v>
                </c:pt>
                <c:pt idx="10">
                  <c:v>0.15</c:v>
                </c:pt>
                <c:pt idx="11">
                  <c:v>0.25</c:v>
                </c:pt>
                <c:pt idx="12">
                  <c:v>0.38</c:v>
                </c:pt>
                <c:pt idx="13">
                  <c:v>0.2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0.13</c:v>
                </c:pt>
                <c:pt idx="19">
                  <c:v>0.39</c:v>
                </c:pt>
                <c:pt idx="20">
                  <c:v>0.33</c:v>
                </c:pt>
                <c:pt idx="21">
                  <c:v>0.04</c:v>
                </c:pt>
                <c:pt idx="22">
                  <c:v>0.12</c:v>
                </c:pt>
                <c:pt idx="2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C-4739-B058-C12F37CF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66592"/>
        <c:axId val="151581056"/>
      </c:barChart>
      <c:lineChart>
        <c:grouping val="standard"/>
        <c:varyColors val="0"/>
        <c:ser>
          <c:idx val="1"/>
          <c:order val="1"/>
          <c:tx>
            <c:strRef>
              <c:f>'Lake Average by Analyte'!$Z$240:$Z$263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tx>
          <c:marker>
            <c:symbol val="none"/>
          </c:marker>
          <c:val>
            <c:numRef>
              <c:f>'Lake Average by Analyte'!$AC$240:$AC$263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C-4739-B058-C12F37CF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6592"/>
        <c:axId val="151581056"/>
      </c:lineChart>
      <c:catAx>
        <c:axId val="1515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Body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1581056"/>
        <c:crosses val="autoZero"/>
        <c:auto val="1"/>
        <c:lblAlgn val="ctr"/>
        <c:lblOffset val="100"/>
        <c:noMultiLvlLbl val="0"/>
      </c:catAx>
      <c:valAx>
        <c:axId val="151581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6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Ortho</a:t>
            </a:r>
            <a:r>
              <a:rPr lang="en-US" baseline="0"/>
              <a:t> P as P 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Analyte'!$AF$240:$AF$263</c:f>
                <c:numCache>
                  <c:formatCode>General</c:formatCode>
                  <c:ptCount val="24"/>
                  <c:pt idx="0">
                    <c:v>0.05</c:v>
                  </c:pt>
                  <c:pt idx="1">
                    <c:v>0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7.0000000000000007E-2</c:v>
                  </c:pt>
                  <c:pt idx="5">
                    <c:v>0.05</c:v>
                  </c:pt>
                  <c:pt idx="6">
                    <c:v>0.03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</c:v>
                  </c:pt>
                  <c:pt idx="11">
                    <c:v>0.13</c:v>
                  </c:pt>
                  <c:pt idx="12">
                    <c:v>7.0000000000000007E-2</c:v>
                  </c:pt>
                  <c:pt idx="13">
                    <c:v>0.15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0.01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0.05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'Lake Average by Analyte'!$AF$240:$AF$263</c:f>
                <c:numCache>
                  <c:formatCode>General</c:formatCode>
                  <c:ptCount val="24"/>
                  <c:pt idx="0">
                    <c:v>0.05</c:v>
                  </c:pt>
                  <c:pt idx="1">
                    <c:v>0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7.0000000000000007E-2</c:v>
                  </c:pt>
                  <c:pt idx="5">
                    <c:v>0.05</c:v>
                  </c:pt>
                  <c:pt idx="6">
                    <c:v>0.03</c:v>
                  </c:pt>
                  <c:pt idx="7">
                    <c:v>0.01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</c:v>
                  </c:pt>
                  <c:pt idx="11">
                    <c:v>0.13</c:v>
                  </c:pt>
                  <c:pt idx="12">
                    <c:v>7.0000000000000007E-2</c:v>
                  </c:pt>
                  <c:pt idx="13">
                    <c:v>0.15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0.01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0.05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</c:errBars>
          <c:cat>
            <c:strRef>
              <c:f>'Lake Average by Analyte'!$AD$240:$AD$263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Analyte'!$AE$240:$AE$263</c:f>
              <c:numCache>
                <c:formatCode>General</c:formatCode>
                <c:ptCount val="24"/>
                <c:pt idx="0">
                  <c:v>0.13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0.04</c:v>
                </c:pt>
                <c:pt idx="5">
                  <c:v>0.12</c:v>
                </c:pt>
                <c:pt idx="6">
                  <c:v>0.03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0.1</c:v>
                </c:pt>
                <c:pt idx="12">
                  <c:v>0.25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B-4388-A350-C973D687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64704"/>
        <c:axId val="152670976"/>
      </c:barChart>
      <c:catAx>
        <c:axId val="1526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2670976"/>
        <c:crosses val="autoZero"/>
        <c:auto val="1"/>
        <c:lblAlgn val="ctr"/>
        <c:lblOffset val="100"/>
        <c:noMultiLvlLbl val="0"/>
      </c:catAx>
      <c:valAx>
        <c:axId val="1526709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NO3+NO2 as N (mg/L)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Analyte'!$AJ$240:$AJ$263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0.7</c:v>
                  </c:pt>
                  <c:pt idx="4">
                    <c:v>0.22</c:v>
                  </c:pt>
                  <c:pt idx="5">
                    <c:v>0.7</c:v>
                  </c:pt>
                  <c:pt idx="6">
                    <c:v>0</c:v>
                  </c:pt>
                  <c:pt idx="7">
                    <c:v>0.17</c:v>
                  </c:pt>
                  <c:pt idx="8">
                    <c:v>0</c:v>
                  </c:pt>
                  <c:pt idx="9">
                    <c:v>0</c:v>
                  </c:pt>
                  <c:pt idx="10">
                    <c:v>0.12</c:v>
                  </c:pt>
                  <c:pt idx="11">
                    <c:v>1.83</c:v>
                  </c:pt>
                  <c:pt idx="12">
                    <c:v>0</c:v>
                  </c:pt>
                  <c:pt idx="13">
                    <c:v>0.04</c:v>
                  </c:pt>
                  <c:pt idx="14">
                    <c:v>0</c:v>
                  </c:pt>
                  <c:pt idx="15">
                    <c:v>0</c:v>
                  </c:pt>
                  <c:pt idx="16">
                    <c:v>1.1200000000000001</c:v>
                  </c:pt>
                  <c:pt idx="17">
                    <c:v>2.97</c:v>
                  </c:pt>
                  <c:pt idx="18">
                    <c:v>3.62</c:v>
                  </c:pt>
                  <c:pt idx="19">
                    <c:v>0</c:v>
                  </c:pt>
                  <c:pt idx="20">
                    <c:v>0.04</c:v>
                  </c:pt>
                  <c:pt idx="21">
                    <c:v>0.04</c:v>
                  </c:pt>
                  <c:pt idx="22">
                    <c:v>0.19</c:v>
                  </c:pt>
                  <c:pt idx="23">
                    <c:v>0.17</c:v>
                  </c:pt>
                </c:numCache>
              </c:numRef>
            </c:plus>
            <c:minus>
              <c:numRef>
                <c:f>'Lake Average by Analyte'!$AJ$240:$AJ$263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0.7</c:v>
                  </c:pt>
                  <c:pt idx="4">
                    <c:v>0.22</c:v>
                  </c:pt>
                  <c:pt idx="5">
                    <c:v>0.7</c:v>
                  </c:pt>
                  <c:pt idx="6">
                    <c:v>0</c:v>
                  </c:pt>
                  <c:pt idx="7">
                    <c:v>0.17</c:v>
                  </c:pt>
                  <c:pt idx="8">
                    <c:v>0</c:v>
                  </c:pt>
                  <c:pt idx="9">
                    <c:v>0</c:v>
                  </c:pt>
                  <c:pt idx="10">
                    <c:v>0.12</c:v>
                  </c:pt>
                  <c:pt idx="11">
                    <c:v>1.83</c:v>
                  </c:pt>
                  <c:pt idx="12">
                    <c:v>0</c:v>
                  </c:pt>
                  <c:pt idx="13">
                    <c:v>0.04</c:v>
                  </c:pt>
                  <c:pt idx="14">
                    <c:v>0</c:v>
                  </c:pt>
                  <c:pt idx="15">
                    <c:v>0</c:v>
                  </c:pt>
                  <c:pt idx="16">
                    <c:v>1.1200000000000001</c:v>
                  </c:pt>
                  <c:pt idx="17">
                    <c:v>2.97</c:v>
                  </c:pt>
                  <c:pt idx="18">
                    <c:v>3.62</c:v>
                  </c:pt>
                  <c:pt idx="19">
                    <c:v>0</c:v>
                  </c:pt>
                  <c:pt idx="20">
                    <c:v>0.04</c:v>
                  </c:pt>
                  <c:pt idx="21">
                    <c:v>0.04</c:v>
                  </c:pt>
                  <c:pt idx="22">
                    <c:v>0.19</c:v>
                  </c:pt>
                  <c:pt idx="23">
                    <c:v>0.17</c:v>
                  </c:pt>
                </c:numCache>
              </c:numRef>
            </c:minus>
          </c:errBars>
          <c:cat>
            <c:strRef>
              <c:f>'Lake Average by Analyte'!$AH$240:$AH$263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Analyte'!$AI$240:$AI$263</c:f>
              <c:numCache>
                <c:formatCode>General</c:formatCode>
                <c:ptCount val="24"/>
                <c:pt idx="0">
                  <c:v>0.02</c:v>
                </c:pt>
                <c:pt idx="1">
                  <c:v>0.39</c:v>
                </c:pt>
                <c:pt idx="2">
                  <c:v>0.39</c:v>
                </c:pt>
                <c:pt idx="3">
                  <c:v>0.53</c:v>
                </c:pt>
                <c:pt idx="4">
                  <c:v>0.2</c:v>
                </c:pt>
                <c:pt idx="5">
                  <c:v>0.74</c:v>
                </c:pt>
                <c:pt idx="6">
                  <c:v>0.02</c:v>
                </c:pt>
                <c:pt idx="7">
                  <c:v>0.2</c:v>
                </c:pt>
                <c:pt idx="8">
                  <c:v>0.02</c:v>
                </c:pt>
                <c:pt idx="9">
                  <c:v>0.02</c:v>
                </c:pt>
                <c:pt idx="10">
                  <c:v>0.13</c:v>
                </c:pt>
                <c:pt idx="11">
                  <c:v>1.1200000000000001</c:v>
                </c:pt>
                <c:pt idx="12">
                  <c:v>0.02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1.07</c:v>
                </c:pt>
                <c:pt idx="17">
                  <c:v>3.33</c:v>
                </c:pt>
                <c:pt idx="18">
                  <c:v>2.25</c:v>
                </c:pt>
                <c:pt idx="19">
                  <c:v>0.02</c:v>
                </c:pt>
                <c:pt idx="20">
                  <c:v>0.04</c:v>
                </c:pt>
                <c:pt idx="21">
                  <c:v>0.04</c:v>
                </c:pt>
                <c:pt idx="22">
                  <c:v>0.1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B-426E-91E7-FBC105216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5936"/>
        <c:axId val="152697856"/>
      </c:barChart>
      <c:catAx>
        <c:axId val="152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2697856"/>
        <c:crosses val="autoZero"/>
        <c:auto val="1"/>
        <c:lblAlgn val="ctr"/>
        <c:lblOffset val="100"/>
        <c:noMultiLvlLbl val="0"/>
      </c:catAx>
      <c:valAx>
        <c:axId val="152697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9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NH3+NH4 as N (mg/L)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Analyte'!$AN$240:$AN$263</c:f>
                <c:numCache>
                  <c:formatCode>General</c:formatCode>
                  <c:ptCount val="24"/>
                  <c:pt idx="0">
                    <c:v>0.02</c:v>
                  </c:pt>
                  <c:pt idx="1">
                    <c:v>0.51</c:v>
                  </c:pt>
                  <c:pt idx="2">
                    <c:v>1</c:v>
                  </c:pt>
                  <c:pt idx="3">
                    <c:v>0.49</c:v>
                  </c:pt>
                  <c:pt idx="4">
                    <c:v>0.16</c:v>
                  </c:pt>
                  <c:pt idx="5">
                    <c:v>0.12</c:v>
                  </c:pt>
                  <c:pt idx="6">
                    <c:v>0.17</c:v>
                  </c:pt>
                  <c:pt idx="7">
                    <c:v>0.33</c:v>
                  </c:pt>
                  <c:pt idx="8">
                    <c:v>0.03</c:v>
                  </c:pt>
                  <c:pt idx="9">
                    <c:v>0.03</c:v>
                  </c:pt>
                  <c:pt idx="10">
                    <c:v>0.06</c:v>
                  </c:pt>
                  <c:pt idx="11">
                    <c:v>0.02</c:v>
                  </c:pt>
                  <c:pt idx="12">
                    <c:v>0.03</c:v>
                  </c:pt>
                  <c:pt idx="13">
                    <c:v>0.06</c:v>
                  </c:pt>
                  <c:pt idx="14">
                    <c:v>0.01</c:v>
                  </c:pt>
                  <c:pt idx="15">
                    <c:v>0.08</c:v>
                  </c:pt>
                  <c:pt idx="16">
                    <c:v>0.15</c:v>
                  </c:pt>
                  <c:pt idx="17">
                    <c:v>0.04</c:v>
                  </c:pt>
                  <c:pt idx="18">
                    <c:v>0.06</c:v>
                  </c:pt>
                  <c:pt idx="19">
                    <c:v>0.01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0.05</c:v>
                  </c:pt>
                  <c:pt idx="23">
                    <c:v>0.13</c:v>
                  </c:pt>
                </c:numCache>
              </c:numRef>
            </c:plus>
            <c:minus>
              <c:numRef>
                <c:f>'Lake Average by Analyte'!$AN$240:$AN$262</c:f>
                <c:numCache>
                  <c:formatCode>General</c:formatCode>
                  <c:ptCount val="23"/>
                  <c:pt idx="0">
                    <c:v>0.02</c:v>
                  </c:pt>
                  <c:pt idx="1">
                    <c:v>0.51</c:v>
                  </c:pt>
                  <c:pt idx="2">
                    <c:v>1</c:v>
                  </c:pt>
                  <c:pt idx="3">
                    <c:v>0.49</c:v>
                  </c:pt>
                  <c:pt idx="4">
                    <c:v>0.16</c:v>
                  </c:pt>
                  <c:pt idx="5">
                    <c:v>0.12</c:v>
                  </c:pt>
                  <c:pt idx="6">
                    <c:v>0.17</c:v>
                  </c:pt>
                  <c:pt idx="7">
                    <c:v>0.33</c:v>
                  </c:pt>
                  <c:pt idx="8">
                    <c:v>0.03</c:v>
                  </c:pt>
                  <c:pt idx="9">
                    <c:v>0.03</c:v>
                  </c:pt>
                  <c:pt idx="10">
                    <c:v>0.06</c:v>
                  </c:pt>
                  <c:pt idx="11">
                    <c:v>0.02</c:v>
                  </c:pt>
                  <c:pt idx="12">
                    <c:v>0.03</c:v>
                  </c:pt>
                  <c:pt idx="13">
                    <c:v>0.06</c:v>
                  </c:pt>
                  <c:pt idx="14">
                    <c:v>0.01</c:v>
                  </c:pt>
                  <c:pt idx="15">
                    <c:v>0.08</c:v>
                  </c:pt>
                  <c:pt idx="16">
                    <c:v>0.15</c:v>
                  </c:pt>
                  <c:pt idx="17">
                    <c:v>0.04</c:v>
                  </c:pt>
                  <c:pt idx="18">
                    <c:v>0.06</c:v>
                  </c:pt>
                  <c:pt idx="19">
                    <c:v>0.01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0.05</c:v>
                  </c:pt>
                </c:numCache>
              </c:numRef>
            </c:minus>
          </c:errBars>
          <c:cat>
            <c:strRef>
              <c:f>'Lake Average by Analyte'!$AL$240:$AL$263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Analyte'!$AM$240:$AM$263</c:f>
              <c:numCache>
                <c:formatCode>General</c:formatCode>
                <c:ptCount val="24"/>
                <c:pt idx="0">
                  <c:v>0.04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0.32</c:v>
                </c:pt>
                <c:pt idx="4">
                  <c:v>0.2</c:v>
                </c:pt>
                <c:pt idx="5">
                  <c:v>0.16</c:v>
                </c:pt>
                <c:pt idx="6">
                  <c:v>0.16</c:v>
                </c:pt>
                <c:pt idx="7">
                  <c:v>0.26</c:v>
                </c:pt>
                <c:pt idx="8">
                  <c:v>0.04</c:v>
                </c:pt>
                <c:pt idx="9">
                  <c:v>0.04</c:v>
                </c:pt>
                <c:pt idx="10">
                  <c:v>0.08</c:v>
                </c:pt>
                <c:pt idx="11">
                  <c:v>0.09</c:v>
                </c:pt>
                <c:pt idx="12">
                  <c:v>0.05</c:v>
                </c:pt>
                <c:pt idx="13">
                  <c:v>0.06</c:v>
                </c:pt>
                <c:pt idx="14">
                  <c:v>0.03</c:v>
                </c:pt>
                <c:pt idx="15">
                  <c:v>0.05</c:v>
                </c:pt>
                <c:pt idx="16">
                  <c:v>0.15</c:v>
                </c:pt>
                <c:pt idx="17">
                  <c:v>0.05</c:v>
                </c:pt>
                <c:pt idx="18">
                  <c:v>0.04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4-4ACE-A716-7FDDF47A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38816"/>
        <c:axId val="152740992"/>
      </c:barChart>
      <c:catAx>
        <c:axId val="1527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Body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2740992"/>
        <c:crosses val="autoZero"/>
        <c:auto val="1"/>
        <c:lblAlgn val="ctr"/>
        <c:lblOffset val="100"/>
        <c:noMultiLvlLbl val="0"/>
      </c:catAx>
      <c:valAx>
        <c:axId val="1527409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TDS </a:t>
            </a:r>
            <a:r>
              <a:rPr lang="en-US" baseline="0"/>
              <a:t>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Analyte'!$AR$240:$AR$263</c:f>
                <c:numCache>
                  <c:formatCode>General</c:formatCode>
                  <c:ptCount val="24"/>
                  <c:pt idx="0">
                    <c:v>53</c:v>
                  </c:pt>
                  <c:pt idx="1">
                    <c:v>108.41</c:v>
                  </c:pt>
                  <c:pt idx="2">
                    <c:v>158.56</c:v>
                  </c:pt>
                  <c:pt idx="3">
                    <c:v>120.1</c:v>
                  </c:pt>
                  <c:pt idx="4">
                    <c:v>65.22</c:v>
                  </c:pt>
                  <c:pt idx="5">
                    <c:v>96.43</c:v>
                  </c:pt>
                  <c:pt idx="6">
                    <c:v>119.77</c:v>
                  </c:pt>
                  <c:pt idx="7">
                    <c:v>94.08</c:v>
                  </c:pt>
                  <c:pt idx="8">
                    <c:v>68.59</c:v>
                  </c:pt>
                  <c:pt idx="9">
                    <c:v>82.24</c:v>
                  </c:pt>
                  <c:pt idx="10">
                    <c:v>87.89</c:v>
                  </c:pt>
                  <c:pt idx="11">
                    <c:v>68.86</c:v>
                  </c:pt>
                  <c:pt idx="12">
                    <c:v>82.61</c:v>
                  </c:pt>
                  <c:pt idx="13">
                    <c:v>108.4</c:v>
                  </c:pt>
                  <c:pt idx="14">
                    <c:v>103.38</c:v>
                  </c:pt>
                  <c:pt idx="15">
                    <c:v>82.89</c:v>
                  </c:pt>
                  <c:pt idx="16">
                    <c:v>102.79</c:v>
                  </c:pt>
                  <c:pt idx="17">
                    <c:v>177.3</c:v>
                  </c:pt>
                  <c:pt idx="18">
                    <c:v>134.27000000000001</c:v>
                  </c:pt>
                  <c:pt idx="19">
                    <c:v>50.06</c:v>
                  </c:pt>
                  <c:pt idx="20">
                    <c:v>85.34</c:v>
                  </c:pt>
                  <c:pt idx="21">
                    <c:v>107.26</c:v>
                  </c:pt>
                  <c:pt idx="22">
                    <c:v>162.19999999999999</c:v>
                  </c:pt>
                  <c:pt idx="23">
                    <c:v>87.2</c:v>
                  </c:pt>
                </c:numCache>
              </c:numRef>
            </c:plus>
            <c:minus>
              <c:numRef>
                <c:f>'Lake Average by Analyte'!$AR$240:$AR$263</c:f>
                <c:numCache>
                  <c:formatCode>General</c:formatCode>
                  <c:ptCount val="24"/>
                  <c:pt idx="0">
                    <c:v>53</c:v>
                  </c:pt>
                  <c:pt idx="1">
                    <c:v>108.41</c:v>
                  </c:pt>
                  <c:pt idx="2">
                    <c:v>158.56</c:v>
                  </c:pt>
                  <c:pt idx="3">
                    <c:v>120.1</c:v>
                  </c:pt>
                  <c:pt idx="4">
                    <c:v>65.22</c:v>
                  </c:pt>
                  <c:pt idx="5">
                    <c:v>96.43</c:v>
                  </c:pt>
                  <c:pt idx="6">
                    <c:v>119.77</c:v>
                  </c:pt>
                  <c:pt idx="7">
                    <c:v>94.08</c:v>
                  </c:pt>
                  <c:pt idx="8">
                    <c:v>68.59</c:v>
                  </c:pt>
                  <c:pt idx="9">
                    <c:v>82.24</c:v>
                  </c:pt>
                  <c:pt idx="10">
                    <c:v>87.89</c:v>
                  </c:pt>
                  <c:pt idx="11">
                    <c:v>68.86</c:v>
                  </c:pt>
                  <c:pt idx="12">
                    <c:v>82.61</c:v>
                  </c:pt>
                  <c:pt idx="13">
                    <c:v>108.4</c:v>
                  </c:pt>
                  <c:pt idx="14">
                    <c:v>103.38</c:v>
                  </c:pt>
                  <c:pt idx="15">
                    <c:v>82.89</c:v>
                  </c:pt>
                  <c:pt idx="16">
                    <c:v>102.79</c:v>
                  </c:pt>
                  <c:pt idx="17">
                    <c:v>177.3</c:v>
                  </c:pt>
                  <c:pt idx="18">
                    <c:v>134.27000000000001</c:v>
                  </c:pt>
                  <c:pt idx="19">
                    <c:v>50.06</c:v>
                  </c:pt>
                  <c:pt idx="20">
                    <c:v>85.34</c:v>
                  </c:pt>
                  <c:pt idx="21">
                    <c:v>107.26</c:v>
                  </c:pt>
                  <c:pt idx="22">
                    <c:v>162.19999999999999</c:v>
                  </c:pt>
                  <c:pt idx="23">
                    <c:v>87.2</c:v>
                  </c:pt>
                </c:numCache>
              </c:numRef>
            </c:minus>
          </c:errBars>
          <c:cat>
            <c:strRef>
              <c:f>'Lake Average by Analyte'!$AP$240:$AP$263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Analyte'!$AQ$240:$AQ$263</c:f>
              <c:numCache>
                <c:formatCode>General</c:formatCode>
                <c:ptCount val="24"/>
                <c:pt idx="0">
                  <c:v>217</c:v>
                </c:pt>
                <c:pt idx="1">
                  <c:v>463</c:v>
                </c:pt>
                <c:pt idx="2">
                  <c:v>459</c:v>
                </c:pt>
                <c:pt idx="3">
                  <c:v>308</c:v>
                </c:pt>
                <c:pt idx="4">
                  <c:v>269</c:v>
                </c:pt>
                <c:pt idx="5">
                  <c:v>477</c:v>
                </c:pt>
                <c:pt idx="6">
                  <c:v>450</c:v>
                </c:pt>
                <c:pt idx="7">
                  <c:v>425</c:v>
                </c:pt>
                <c:pt idx="8">
                  <c:v>351</c:v>
                </c:pt>
                <c:pt idx="9">
                  <c:v>497</c:v>
                </c:pt>
                <c:pt idx="10">
                  <c:v>253</c:v>
                </c:pt>
                <c:pt idx="11">
                  <c:v>369</c:v>
                </c:pt>
                <c:pt idx="12">
                  <c:v>469</c:v>
                </c:pt>
                <c:pt idx="13">
                  <c:v>281</c:v>
                </c:pt>
                <c:pt idx="14">
                  <c:v>282</c:v>
                </c:pt>
                <c:pt idx="15">
                  <c:v>427</c:v>
                </c:pt>
                <c:pt idx="16">
                  <c:v>407</c:v>
                </c:pt>
                <c:pt idx="17">
                  <c:v>548</c:v>
                </c:pt>
                <c:pt idx="18">
                  <c:v>440</c:v>
                </c:pt>
                <c:pt idx="19">
                  <c:v>254</c:v>
                </c:pt>
                <c:pt idx="20">
                  <c:v>441</c:v>
                </c:pt>
                <c:pt idx="21">
                  <c:v>332</c:v>
                </c:pt>
                <c:pt idx="22">
                  <c:v>440</c:v>
                </c:pt>
                <c:pt idx="2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130-90CD-DDDBDF7B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2528"/>
        <c:axId val="153304448"/>
      </c:barChart>
      <c:catAx>
        <c:axId val="153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Body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3304448"/>
        <c:crosses val="autoZero"/>
        <c:auto val="1"/>
        <c:lblAlgn val="ctr"/>
        <c:lblOffset val="100"/>
        <c:noMultiLvlLbl val="0"/>
      </c:catAx>
      <c:valAx>
        <c:axId val="1533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0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Nitrogen to Phosphorus</a:t>
            </a:r>
            <a:r>
              <a:rPr lang="en-US" baseline="0"/>
              <a:t> Ratio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to P Ratio'!$G$30:$G$53</c:f>
              <c:strCache>
                <c:ptCount val="24"/>
                <c:pt idx="0">
                  <c:v>Trumball Lake</c:v>
                </c:pt>
                <c:pt idx="1">
                  <c:v>Diamond Lake</c:v>
                </c:pt>
                <c:pt idx="2">
                  <c:v>West Hottes Lake</c:v>
                </c:pt>
                <c:pt idx="3">
                  <c:v>Sunken Grove Lake</c:v>
                </c:pt>
                <c:pt idx="4">
                  <c:v>Tuttle Lake</c:v>
                </c:pt>
                <c:pt idx="5">
                  <c:v>South Twin Lake</c:v>
                </c:pt>
                <c:pt idx="6">
                  <c:v>High Lake</c:v>
                </c:pt>
                <c:pt idx="7">
                  <c:v>Little Clear Lake</c:v>
                </c:pt>
                <c:pt idx="8">
                  <c:v>West Swan Lake</c:v>
                </c:pt>
                <c:pt idx="9">
                  <c:v>Twelve Mile Lake</c:v>
                </c:pt>
                <c:pt idx="10">
                  <c:v>Lizard Lake</c:v>
                </c:pt>
                <c:pt idx="11">
                  <c:v>Morse Lake</c:v>
                </c:pt>
                <c:pt idx="12">
                  <c:v>Silver Lake</c:v>
                </c:pt>
                <c:pt idx="13">
                  <c:v>Cunningham Slough</c:v>
                </c:pt>
                <c:pt idx="14">
                  <c:v>Mud Lake</c:v>
                </c:pt>
                <c:pt idx="15">
                  <c:v>Elk Lake</c:v>
                </c:pt>
                <c:pt idx="16">
                  <c:v>West Twin Lake</c:v>
                </c:pt>
                <c:pt idx="17">
                  <c:v>Elm Lake</c:v>
                </c:pt>
                <c:pt idx="18">
                  <c:v>Rice Lake</c:v>
                </c:pt>
                <c:pt idx="19">
                  <c:v>Four Mile Lake</c:v>
                </c:pt>
                <c:pt idx="20">
                  <c:v>Garlock Slough</c:v>
                </c:pt>
                <c:pt idx="21">
                  <c:v>Big Wall Lake</c:v>
                </c:pt>
                <c:pt idx="22">
                  <c:v>Virgin Lake</c:v>
                </c:pt>
                <c:pt idx="23">
                  <c:v>Pickerel Lake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'N to P Ratio'!$I$30:$I$53</c:f>
                <c:numCache>
                  <c:formatCode>General</c:formatCode>
                  <c:ptCount val="24"/>
                  <c:pt idx="0">
                    <c:v>20.964425639883796</c:v>
                  </c:pt>
                  <c:pt idx="1">
                    <c:v>22.648840496666278</c:v>
                  </c:pt>
                  <c:pt idx="2">
                    <c:v>8.9177139774785417</c:v>
                  </c:pt>
                  <c:pt idx="3">
                    <c:v>7.4974540331884318</c:v>
                  </c:pt>
                  <c:pt idx="4">
                    <c:v>17.631025819067183</c:v>
                  </c:pt>
                  <c:pt idx="5">
                    <c:v>11.820362145338127</c:v>
                  </c:pt>
                  <c:pt idx="6">
                    <c:v>9.7808342913316171</c:v>
                  </c:pt>
                  <c:pt idx="7">
                    <c:v>5.7096920346333819</c:v>
                  </c:pt>
                  <c:pt idx="8">
                    <c:v>4.4774240635818225</c:v>
                  </c:pt>
                  <c:pt idx="9">
                    <c:v>2.6326091456006817</c:v>
                  </c:pt>
                  <c:pt idx="10">
                    <c:v>6.8397098599728707</c:v>
                  </c:pt>
                  <c:pt idx="11">
                    <c:v>4.7142727964378262</c:v>
                  </c:pt>
                  <c:pt idx="12">
                    <c:v>9.9705696473849503</c:v>
                  </c:pt>
                  <c:pt idx="13">
                    <c:v>7.4547977573928614</c:v>
                  </c:pt>
                  <c:pt idx="14">
                    <c:v>7.7379504864050812</c:v>
                  </c:pt>
                  <c:pt idx="15">
                    <c:v>9.4078088048241639</c:v>
                  </c:pt>
                  <c:pt idx="16">
                    <c:v>6.5054995491145142</c:v>
                  </c:pt>
                  <c:pt idx="17">
                    <c:v>1.9920253534882437</c:v>
                  </c:pt>
                  <c:pt idx="18">
                    <c:v>6.829712987895201</c:v>
                  </c:pt>
                  <c:pt idx="19">
                    <c:v>7.137095180580312</c:v>
                  </c:pt>
                  <c:pt idx="20">
                    <c:v>4.819982515542085</c:v>
                  </c:pt>
                  <c:pt idx="21">
                    <c:v>2.2537779348613056</c:v>
                  </c:pt>
                  <c:pt idx="22">
                    <c:v>2.713786224781102</c:v>
                  </c:pt>
                  <c:pt idx="23">
                    <c:v>0.57405276167045061</c:v>
                  </c:pt>
                </c:numCache>
              </c:numRef>
            </c:plus>
            <c:minus>
              <c:numRef>
                <c:f>'N to P Ratio'!$I$30:$I$53</c:f>
                <c:numCache>
                  <c:formatCode>General</c:formatCode>
                  <c:ptCount val="24"/>
                  <c:pt idx="0">
                    <c:v>20.964425639883796</c:v>
                  </c:pt>
                  <c:pt idx="1">
                    <c:v>22.648840496666278</c:v>
                  </c:pt>
                  <c:pt idx="2">
                    <c:v>8.9177139774785417</c:v>
                  </c:pt>
                  <c:pt idx="3">
                    <c:v>7.4974540331884318</c:v>
                  </c:pt>
                  <c:pt idx="4">
                    <c:v>17.631025819067183</c:v>
                  </c:pt>
                  <c:pt idx="5">
                    <c:v>11.820362145338127</c:v>
                  </c:pt>
                  <c:pt idx="6">
                    <c:v>9.7808342913316171</c:v>
                  </c:pt>
                  <c:pt idx="7">
                    <c:v>5.7096920346333819</c:v>
                  </c:pt>
                  <c:pt idx="8">
                    <c:v>4.4774240635818225</c:v>
                  </c:pt>
                  <c:pt idx="9">
                    <c:v>2.6326091456006817</c:v>
                  </c:pt>
                  <c:pt idx="10">
                    <c:v>6.8397098599728707</c:v>
                  </c:pt>
                  <c:pt idx="11">
                    <c:v>4.7142727964378262</c:v>
                  </c:pt>
                  <c:pt idx="12">
                    <c:v>9.9705696473849503</c:v>
                  </c:pt>
                  <c:pt idx="13">
                    <c:v>7.4547977573928614</c:v>
                  </c:pt>
                  <c:pt idx="14">
                    <c:v>7.7379504864050812</c:v>
                  </c:pt>
                  <c:pt idx="15">
                    <c:v>9.4078088048241639</c:v>
                  </c:pt>
                  <c:pt idx="16">
                    <c:v>6.5054995491145142</c:v>
                  </c:pt>
                  <c:pt idx="17">
                    <c:v>1.9920253534882437</c:v>
                  </c:pt>
                  <c:pt idx="18">
                    <c:v>6.829712987895201</c:v>
                  </c:pt>
                  <c:pt idx="19">
                    <c:v>7.137095180580312</c:v>
                  </c:pt>
                  <c:pt idx="20">
                    <c:v>4.819982515542085</c:v>
                  </c:pt>
                  <c:pt idx="21">
                    <c:v>2.2537779348613056</c:v>
                  </c:pt>
                  <c:pt idx="22">
                    <c:v>2.713786224781102</c:v>
                  </c:pt>
                  <c:pt idx="23">
                    <c:v>0.57405276167045061</c:v>
                  </c:pt>
                </c:numCache>
              </c:numRef>
            </c:minus>
          </c:errBars>
          <c:cat>
            <c:strRef>
              <c:f>'N to P Ratio'!$G$30:$G$53</c:f>
              <c:strCache>
                <c:ptCount val="24"/>
                <c:pt idx="0">
                  <c:v>Trumball Lake</c:v>
                </c:pt>
                <c:pt idx="1">
                  <c:v>Diamond Lake</c:v>
                </c:pt>
                <c:pt idx="2">
                  <c:v>West Hottes Lake</c:v>
                </c:pt>
                <c:pt idx="3">
                  <c:v>Sunken Grove Lake</c:v>
                </c:pt>
                <c:pt idx="4">
                  <c:v>Tuttle Lake</c:v>
                </c:pt>
                <c:pt idx="5">
                  <c:v>South Twin Lake</c:v>
                </c:pt>
                <c:pt idx="6">
                  <c:v>High Lake</c:v>
                </c:pt>
                <c:pt idx="7">
                  <c:v>Little Clear Lake</c:v>
                </c:pt>
                <c:pt idx="8">
                  <c:v>West Swan Lake</c:v>
                </c:pt>
                <c:pt idx="9">
                  <c:v>Twelve Mile Lake</c:v>
                </c:pt>
                <c:pt idx="10">
                  <c:v>Lizard Lake</c:v>
                </c:pt>
                <c:pt idx="11">
                  <c:v>Morse Lake</c:v>
                </c:pt>
                <c:pt idx="12">
                  <c:v>Silver Lake</c:v>
                </c:pt>
                <c:pt idx="13">
                  <c:v>Cunningham Slough</c:v>
                </c:pt>
                <c:pt idx="14">
                  <c:v>Mud Lake</c:v>
                </c:pt>
                <c:pt idx="15">
                  <c:v>Elk Lake</c:v>
                </c:pt>
                <c:pt idx="16">
                  <c:v>West Twin Lake</c:v>
                </c:pt>
                <c:pt idx="17">
                  <c:v>Elm Lake</c:v>
                </c:pt>
                <c:pt idx="18">
                  <c:v>Rice Lake</c:v>
                </c:pt>
                <c:pt idx="19">
                  <c:v>Four Mile Lake</c:v>
                </c:pt>
                <c:pt idx="20">
                  <c:v>Garlock Slough</c:v>
                </c:pt>
                <c:pt idx="21">
                  <c:v>Big Wall Lake</c:v>
                </c:pt>
                <c:pt idx="22">
                  <c:v>Virgin Lake</c:v>
                </c:pt>
                <c:pt idx="23">
                  <c:v>Pickerel Lake</c:v>
                </c:pt>
              </c:strCache>
            </c:strRef>
          </c:cat>
          <c:val>
            <c:numRef>
              <c:f>'N to P Ratio'!$H$30:$H$53</c:f>
              <c:numCache>
                <c:formatCode>General</c:formatCode>
                <c:ptCount val="24"/>
                <c:pt idx="0">
                  <c:v>29.667949020816103</c:v>
                </c:pt>
                <c:pt idx="1">
                  <c:v>26.131106484916963</c:v>
                </c:pt>
                <c:pt idx="2">
                  <c:v>24.975834439725276</c:v>
                </c:pt>
                <c:pt idx="3">
                  <c:v>24.489382048112468</c:v>
                </c:pt>
                <c:pt idx="4">
                  <c:v>20.548650081557842</c:v>
                </c:pt>
                <c:pt idx="5">
                  <c:v>20.496269825672648</c:v>
                </c:pt>
                <c:pt idx="6">
                  <c:v>20.486927036473567</c:v>
                </c:pt>
                <c:pt idx="7">
                  <c:v>18.575638141402933</c:v>
                </c:pt>
                <c:pt idx="8">
                  <c:v>17.588382053307221</c:v>
                </c:pt>
                <c:pt idx="9">
                  <c:v>15.909354435652583</c:v>
                </c:pt>
                <c:pt idx="10">
                  <c:v>15.809020989713897</c:v>
                </c:pt>
                <c:pt idx="11">
                  <c:v>15.373809310126129</c:v>
                </c:pt>
                <c:pt idx="12">
                  <c:v>15.309070493907996</c:v>
                </c:pt>
                <c:pt idx="13">
                  <c:v>15.159512903018404</c:v>
                </c:pt>
                <c:pt idx="14">
                  <c:v>14.548398909359349</c:v>
                </c:pt>
                <c:pt idx="15">
                  <c:v>13.305280586976162</c:v>
                </c:pt>
                <c:pt idx="16">
                  <c:v>13.001114167726112</c:v>
                </c:pt>
                <c:pt idx="17">
                  <c:v>11.308454496230672</c:v>
                </c:pt>
                <c:pt idx="18">
                  <c:v>11.254869548468363</c:v>
                </c:pt>
                <c:pt idx="19">
                  <c:v>9.8450982234259925</c:v>
                </c:pt>
                <c:pt idx="20">
                  <c:v>8.7202434834238538</c:v>
                </c:pt>
                <c:pt idx="21">
                  <c:v>6.5802267481893635</c:v>
                </c:pt>
                <c:pt idx="22">
                  <c:v>4.3847166724706401</c:v>
                </c:pt>
                <c:pt idx="23">
                  <c:v>3.6512082510044608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7DC-BBEC-6F053D9A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23392"/>
        <c:axId val="149733760"/>
      </c:barChart>
      <c:lineChart>
        <c:grouping val="standard"/>
        <c:varyColors val="0"/>
        <c:ser>
          <c:idx val="1"/>
          <c:order val="1"/>
          <c:tx>
            <c:strRef>
              <c:f>'N to P Ratio'!$J$4:$J$27</c:f>
              <c:strCach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val>
            <c:numRef>
              <c:f>'N to P Ratio'!$J$4:$J$27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A-47DC-BBEC-6F053D9A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23392"/>
        <c:axId val="149733760"/>
      </c:lineChart>
      <c:catAx>
        <c:axId val="1497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49733760"/>
        <c:crosses val="autoZero"/>
        <c:auto val="1"/>
        <c:lblAlgn val="ctr"/>
        <c:lblOffset val="100"/>
        <c:noMultiLvlLbl val="0"/>
      </c:catAx>
      <c:valAx>
        <c:axId val="14973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N:P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2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Phycocyanin</a:t>
            </a:r>
            <a:r>
              <a:rPr lang="en-US" baseline="0"/>
              <a:t> and Chlorophyll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Phycocyanin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Phycocyanin!$I$2:$I$25</c:f>
                <c:numCache>
                  <c:formatCode>General</c:formatCode>
                  <c:ptCount val="24"/>
                  <c:pt idx="0">
                    <c:v>7.3134636117232441</c:v>
                  </c:pt>
                  <c:pt idx="1">
                    <c:v>64.080470894025126</c:v>
                  </c:pt>
                  <c:pt idx="2">
                    <c:v>6.7732377781973661</c:v>
                  </c:pt>
                  <c:pt idx="3">
                    <c:v>83.394721055951749</c:v>
                  </c:pt>
                  <c:pt idx="4">
                    <c:v>180.52146686751689</c:v>
                  </c:pt>
                  <c:pt idx="5">
                    <c:v>20.248456731316587</c:v>
                  </c:pt>
                  <c:pt idx="6">
                    <c:v>8.0227151472137734</c:v>
                  </c:pt>
                  <c:pt idx="7">
                    <c:v>50.314158047213709</c:v>
                  </c:pt>
                  <c:pt idx="8">
                    <c:v>13.375630826245169</c:v>
                  </c:pt>
                  <c:pt idx="9">
                    <c:v>13.813743156726202</c:v>
                  </c:pt>
                  <c:pt idx="10">
                    <c:v>49.801606399793982</c:v>
                  </c:pt>
                  <c:pt idx="11">
                    <c:v>7.2069989130936714</c:v>
                  </c:pt>
                  <c:pt idx="12">
                    <c:v>25.533203872604783</c:v>
                  </c:pt>
                  <c:pt idx="13">
                    <c:v>76.181523350481783</c:v>
                  </c:pt>
                  <c:pt idx="14">
                    <c:v>184.22260854737675</c:v>
                  </c:pt>
                  <c:pt idx="15">
                    <c:v>6.4175150954243962</c:v>
                  </c:pt>
                  <c:pt idx="16">
                    <c:v>9.1710141205866655</c:v>
                  </c:pt>
                  <c:pt idx="17">
                    <c:v>28.424052314896972</c:v>
                  </c:pt>
                  <c:pt idx="18">
                    <c:v>18.827094836963028</c:v>
                  </c:pt>
                  <c:pt idx="19">
                    <c:v>262.79022051819203</c:v>
                  </c:pt>
                  <c:pt idx="20">
                    <c:v>15.133299375879673</c:v>
                  </c:pt>
                  <c:pt idx="21">
                    <c:v>6.0580524923443839</c:v>
                  </c:pt>
                  <c:pt idx="22">
                    <c:v>50.771054745789947</c:v>
                  </c:pt>
                  <c:pt idx="23">
                    <c:v>31.877892025665687</c:v>
                  </c:pt>
                </c:numCache>
              </c:numRef>
            </c:plus>
            <c:minus>
              <c:numRef>
                <c:f>Phycocyanin!$I$2:$I$25</c:f>
                <c:numCache>
                  <c:formatCode>General</c:formatCode>
                  <c:ptCount val="24"/>
                  <c:pt idx="0">
                    <c:v>7.3134636117232441</c:v>
                  </c:pt>
                  <c:pt idx="1">
                    <c:v>64.080470894025126</c:v>
                  </c:pt>
                  <c:pt idx="2">
                    <c:v>6.7732377781973661</c:v>
                  </c:pt>
                  <c:pt idx="3">
                    <c:v>83.394721055951749</c:v>
                  </c:pt>
                  <c:pt idx="4">
                    <c:v>180.52146686751689</c:v>
                  </c:pt>
                  <c:pt idx="5">
                    <c:v>20.248456731316587</c:v>
                  </c:pt>
                  <c:pt idx="6">
                    <c:v>8.0227151472137734</c:v>
                  </c:pt>
                  <c:pt idx="7">
                    <c:v>50.314158047213709</c:v>
                  </c:pt>
                  <c:pt idx="8">
                    <c:v>13.375630826245169</c:v>
                  </c:pt>
                  <c:pt idx="9">
                    <c:v>13.813743156726202</c:v>
                  </c:pt>
                  <c:pt idx="10">
                    <c:v>49.801606399793982</c:v>
                  </c:pt>
                  <c:pt idx="11">
                    <c:v>7.2069989130936714</c:v>
                  </c:pt>
                  <c:pt idx="12">
                    <c:v>25.533203872604783</c:v>
                  </c:pt>
                  <c:pt idx="13">
                    <c:v>76.181523350481783</c:v>
                  </c:pt>
                  <c:pt idx="14">
                    <c:v>184.22260854737675</c:v>
                  </c:pt>
                  <c:pt idx="15">
                    <c:v>6.4175150954243962</c:v>
                  </c:pt>
                  <c:pt idx="16">
                    <c:v>9.1710141205866655</c:v>
                  </c:pt>
                  <c:pt idx="17">
                    <c:v>28.424052314896972</c:v>
                  </c:pt>
                  <c:pt idx="18">
                    <c:v>18.827094836963028</c:v>
                  </c:pt>
                  <c:pt idx="19">
                    <c:v>262.79022051819203</c:v>
                  </c:pt>
                  <c:pt idx="20">
                    <c:v>15.133299375879673</c:v>
                  </c:pt>
                  <c:pt idx="21">
                    <c:v>6.0580524923443839</c:v>
                  </c:pt>
                  <c:pt idx="22">
                    <c:v>50.771054745789947</c:v>
                  </c:pt>
                  <c:pt idx="23">
                    <c:v>31.877892025665687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Phycocyanin!$G$2:$G$25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Phycocyanin!$H$2:$H$25</c:f>
              <c:numCache>
                <c:formatCode>0.00</c:formatCode>
                <c:ptCount val="24"/>
                <c:pt idx="0">
                  <c:v>8.86</c:v>
                </c:pt>
                <c:pt idx="1">
                  <c:v>52.059999999999988</c:v>
                </c:pt>
                <c:pt idx="2">
                  <c:v>6.26</c:v>
                </c:pt>
                <c:pt idx="3">
                  <c:v>72.53</c:v>
                </c:pt>
                <c:pt idx="4">
                  <c:v>150</c:v>
                </c:pt>
                <c:pt idx="5">
                  <c:v>24</c:v>
                </c:pt>
                <c:pt idx="6">
                  <c:v>11.9125</c:v>
                </c:pt>
                <c:pt idx="7">
                  <c:v>40.730000000000004</c:v>
                </c:pt>
                <c:pt idx="8">
                  <c:v>10.824999999999999</c:v>
                </c:pt>
                <c:pt idx="9">
                  <c:v>13.330000000000002</c:v>
                </c:pt>
                <c:pt idx="10">
                  <c:v>82.2</c:v>
                </c:pt>
                <c:pt idx="11">
                  <c:v>9.2166666666666668</c:v>
                </c:pt>
                <c:pt idx="12">
                  <c:v>28.330000000000002</c:v>
                </c:pt>
                <c:pt idx="13">
                  <c:v>73.929999999999993</c:v>
                </c:pt>
                <c:pt idx="14">
                  <c:v>111.33</c:v>
                </c:pt>
                <c:pt idx="15">
                  <c:v>4.5200000000000005</c:v>
                </c:pt>
                <c:pt idx="16">
                  <c:v>8.5749999999999993</c:v>
                </c:pt>
                <c:pt idx="17">
                  <c:v>19.260000000000002</c:v>
                </c:pt>
                <c:pt idx="18">
                  <c:v>26.130000000000003</c:v>
                </c:pt>
                <c:pt idx="19">
                  <c:v>243.2</c:v>
                </c:pt>
                <c:pt idx="20">
                  <c:v>8.9899999999999984</c:v>
                </c:pt>
                <c:pt idx="21">
                  <c:v>9.1999999999999993</c:v>
                </c:pt>
                <c:pt idx="22">
                  <c:v>41.8</c:v>
                </c:pt>
                <c:pt idx="2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4B9F-92ED-584666CC1BC4}"/>
            </c:ext>
          </c:extLst>
        </c:ser>
        <c:ser>
          <c:idx val="1"/>
          <c:order val="1"/>
          <c:tx>
            <c:v>Chlorophyll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Phycocyanin!$M$2:$M$25</c:f>
                <c:numCache>
                  <c:formatCode>General</c:formatCode>
                  <c:ptCount val="24"/>
                  <c:pt idx="0">
                    <c:v>2</c:v>
                  </c:pt>
                  <c:pt idx="1">
                    <c:v>47.28</c:v>
                  </c:pt>
                  <c:pt idx="2">
                    <c:v>7.89</c:v>
                  </c:pt>
                  <c:pt idx="3">
                    <c:v>17.489999999999998</c:v>
                  </c:pt>
                  <c:pt idx="4">
                    <c:v>40.130000000000003</c:v>
                  </c:pt>
                  <c:pt idx="5">
                    <c:v>3.88</c:v>
                  </c:pt>
                  <c:pt idx="6">
                    <c:v>88.37</c:v>
                  </c:pt>
                  <c:pt idx="7">
                    <c:v>2.41</c:v>
                  </c:pt>
                  <c:pt idx="8">
                    <c:v>2.77</c:v>
                  </c:pt>
                  <c:pt idx="9">
                    <c:v>2.2799999999999998</c:v>
                  </c:pt>
                  <c:pt idx="10">
                    <c:v>16.88</c:v>
                  </c:pt>
                  <c:pt idx="11">
                    <c:v>9.44</c:v>
                  </c:pt>
                  <c:pt idx="12">
                    <c:v>18.28</c:v>
                  </c:pt>
                  <c:pt idx="13">
                    <c:v>0</c:v>
                  </c:pt>
                  <c:pt idx="14">
                    <c:v>8.1300000000000008</c:v>
                  </c:pt>
                  <c:pt idx="15">
                    <c:v>33.28</c:v>
                  </c:pt>
                  <c:pt idx="16">
                    <c:v>7.24</c:v>
                  </c:pt>
                  <c:pt idx="17">
                    <c:v>12.57</c:v>
                  </c:pt>
                  <c:pt idx="18">
                    <c:v>33.799999999999997</c:v>
                  </c:pt>
                  <c:pt idx="19">
                    <c:v>80.47</c:v>
                  </c:pt>
                  <c:pt idx="20">
                    <c:v>19.45</c:v>
                  </c:pt>
                  <c:pt idx="21">
                    <c:v>1.51</c:v>
                  </c:pt>
                  <c:pt idx="22">
                    <c:v>16.18</c:v>
                  </c:pt>
                  <c:pt idx="23">
                    <c:v>20.87</c:v>
                  </c:pt>
                </c:numCache>
              </c:numRef>
            </c:plus>
            <c:minus>
              <c:numRef>
                <c:f>Phycocyanin!$M$2:$M$25</c:f>
                <c:numCache>
                  <c:formatCode>General</c:formatCode>
                  <c:ptCount val="24"/>
                  <c:pt idx="0">
                    <c:v>2</c:v>
                  </c:pt>
                  <c:pt idx="1">
                    <c:v>47.28</c:v>
                  </c:pt>
                  <c:pt idx="2">
                    <c:v>7.89</c:v>
                  </c:pt>
                  <c:pt idx="3">
                    <c:v>17.489999999999998</c:v>
                  </c:pt>
                  <c:pt idx="4">
                    <c:v>40.130000000000003</c:v>
                  </c:pt>
                  <c:pt idx="5">
                    <c:v>3.88</c:v>
                  </c:pt>
                  <c:pt idx="6">
                    <c:v>88.37</c:v>
                  </c:pt>
                  <c:pt idx="7">
                    <c:v>2.41</c:v>
                  </c:pt>
                  <c:pt idx="8">
                    <c:v>2.77</c:v>
                  </c:pt>
                  <c:pt idx="9">
                    <c:v>2.2799999999999998</c:v>
                  </c:pt>
                  <c:pt idx="10">
                    <c:v>16.88</c:v>
                  </c:pt>
                  <c:pt idx="11">
                    <c:v>9.44</c:v>
                  </c:pt>
                  <c:pt idx="12">
                    <c:v>18.28</c:v>
                  </c:pt>
                  <c:pt idx="13">
                    <c:v>0</c:v>
                  </c:pt>
                  <c:pt idx="14">
                    <c:v>8.1300000000000008</c:v>
                  </c:pt>
                  <c:pt idx="15">
                    <c:v>33.28</c:v>
                  </c:pt>
                  <c:pt idx="16">
                    <c:v>7.24</c:v>
                  </c:pt>
                  <c:pt idx="17">
                    <c:v>12.57</c:v>
                  </c:pt>
                  <c:pt idx="18">
                    <c:v>33.799999999999997</c:v>
                  </c:pt>
                  <c:pt idx="19">
                    <c:v>80.47</c:v>
                  </c:pt>
                  <c:pt idx="20">
                    <c:v>19.45</c:v>
                  </c:pt>
                  <c:pt idx="21">
                    <c:v>1.51</c:v>
                  </c:pt>
                  <c:pt idx="22">
                    <c:v>16.18</c:v>
                  </c:pt>
                  <c:pt idx="23">
                    <c:v>20.87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Phycocyanin!$L$2:$L$25</c:f>
              <c:numCache>
                <c:formatCode>0.00</c:formatCode>
                <c:ptCount val="24"/>
                <c:pt idx="0">
                  <c:v>2</c:v>
                </c:pt>
                <c:pt idx="1">
                  <c:v>45</c:v>
                </c:pt>
                <c:pt idx="2">
                  <c:v>8</c:v>
                </c:pt>
                <c:pt idx="3">
                  <c:v>19</c:v>
                </c:pt>
                <c:pt idx="4">
                  <c:v>50</c:v>
                </c:pt>
                <c:pt idx="5">
                  <c:v>4</c:v>
                </c:pt>
                <c:pt idx="6">
                  <c:v>45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25</c:v>
                </c:pt>
                <c:pt idx="11">
                  <c:v>7</c:v>
                </c:pt>
                <c:pt idx="12">
                  <c:v>16</c:v>
                </c:pt>
                <c:pt idx="13">
                  <c:v>2</c:v>
                </c:pt>
                <c:pt idx="14">
                  <c:v>7</c:v>
                </c:pt>
                <c:pt idx="15">
                  <c:v>32</c:v>
                </c:pt>
                <c:pt idx="16">
                  <c:v>7</c:v>
                </c:pt>
                <c:pt idx="17">
                  <c:v>15</c:v>
                </c:pt>
                <c:pt idx="18">
                  <c:v>25</c:v>
                </c:pt>
                <c:pt idx="19">
                  <c:v>74</c:v>
                </c:pt>
                <c:pt idx="20">
                  <c:v>13</c:v>
                </c:pt>
                <c:pt idx="21">
                  <c:v>3</c:v>
                </c:pt>
                <c:pt idx="22">
                  <c:v>24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E-4B9F-92ED-584666CC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858032"/>
        <c:axId val="543859016"/>
      </c:barChart>
      <c:catAx>
        <c:axId val="543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9016"/>
        <c:crosses val="autoZero"/>
        <c:auto val="1"/>
        <c:lblAlgn val="ctr"/>
        <c:lblOffset val="100"/>
        <c:noMultiLvlLbl val="0"/>
      </c:catAx>
      <c:valAx>
        <c:axId val="543859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Concentration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80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'Field Data Graphs'!$AF$30:$AF$53</c:f>
                <c:numCache>
                  <c:formatCode>General</c:formatCode>
                  <c:ptCount val="24"/>
                  <c:pt idx="0">
                    <c:v>0.65964384329727555</c:v>
                  </c:pt>
                  <c:pt idx="1">
                    <c:v>0.76434939654584633</c:v>
                  </c:pt>
                  <c:pt idx="2">
                    <c:v>0.7256238695081636</c:v>
                  </c:pt>
                  <c:pt idx="3">
                    <c:v>0.87205504413425661</c:v>
                  </c:pt>
                  <c:pt idx="4">
                    <c:v>0.32186953878862112</c:v>
                  </c:pt>
                  <c:pt idx="5">
                    <c:v>0.67143503036407037</c:v>
                  </c:pt>
                  <c:pt idx="6">
                    <c:v>0.71316197318701735</c:v>
                  </c:pt>
                  <c:pt idx="7">
                    <c:v>0.56464147917063234</c:v>
                  </c:pt>
                  <c:pt idx="8">
                    <c:v>0.63676264547056072</c:v>
                  </c:pt>
                  <c:pt idx="9">
                    <c:v>1.0057981904935129</c:v>
                  </c:pt>
                  <c:pt idx="10">
                    <c:v>0.58858587592069667</c:v>
                  </c:pt>
                  <c:pt idx="11">
                    <c:v>0.55234047470740388</c:v>
                  </c:pt>
                  <c:pt idx="12">
                    <c:v>0.336452076825214</c:v>
                  </c:pt>
                  <c:pt idx="13">
                    <c:v>0.48034362700050459</c:v>
                  </c:pt>
                  <c:pt idx="14">
                    <c:v>0.64646732322678158</c:v>
                  </c:pt>
                  <c:pt idx="15">
                    <c:v>0.80828831489759889</c:v>
                  </c:pt>
                  <c:pt idx="16">
                    <c:v>0.62545983084447587</c:v>
                  </c:pt>
                  <c:pt idx="17">
                    <c:v>0.60837488442571341</c:v>
                  </c:pt>
                  <c:pt idx="18">
                    <c:v>0.57059617944742713</c:v>
                  </c:pt>
                  <c:pt idx="19">
                    <c:v>0.66613311982916257</c:v>
                  </c:pt>
                  <c:pt idx="20">
                    <c:v>0.4183061080118245</c:v>
                  </c:pt>
                  <c:pt idx="21">
                    <c:v>0.34703025804675841</c:v>
                  </c:pt>
                  <c:pt idx="22">
                    <c:v>0.23188359148503812</c:v>
                  </c:pt>
                  <c:pt idx="23">
                    <c:v>0.25514701644346133</c:v>
                  </c:pt>
                </c:numCache>
              </c:numRef>
            </c:plus>
            <c:minus>
              <c:numRef>
                <c:f>'Field Data Graphs'!$AF$30:$AF$53</c:f>
                <c:numCache>
                  <c:formatCode>General</c:formatCode>
                  <c:ptCount val="24"/>
                  <c:pt idx="0">
                    <c:v>0.65964384329727555</c:v>
                  </c:pt>
                  <c:pt idx="1">
                    <c:v>0.76434939654584633</c:v>
                  </c:pt>
                  <c:pt idx="2">
                    <c:v>0.7256238695081636</c:v>
                  </c:pt>
                  <c:pt idx="3">
                    <c:v>0.87205504413425661</c:v>
                  </c:pt>
                  <c:pt idx="4">
                    <c:v>0.32186953878862112</c:v>
                  </c:pt>
                  <c:pt idx="5">
                    <c:v>0.67143503036407037</c:v>
                  </c:pt>
                  <c:pt idx="6">
                    <c:v>0.71316197318701735</c:v>
                  </c:pt>
                  <c:pt idx="7">
                    <c:v>0.56464147917063234</c:v>
                  </c:pt>
                  <c:pt idx="8">
                    <c:v>0.63676264547056072</c:v>
                  </c:pt>
                  <c:pt idx="9">
                    <c:v>1.0057981904935129</c:v>
                  </c:pt>
                  <c:pt idx="10">
                    <c:v>0.58858587592069667</c:v>
                  </c:pt>
                  <c:pt idx="11">
                    <c:v>0.55234047470740388</c:v>
                  </c:pt>
                  <c:pt idx="12">
                    <c:v>0.336452076825214</c:v>
                  </c:pt>
                  <c:pt idx="13">
                    <c:v>0.48034362700050459</c:v>
                  </c:pt>
                  <c:pt idx="14">
                    <c:v>0.64646732322678158</c:v>
                  </c:pt>
                  <c:pt idx="15">
                    <c:v>0.80828831489759889</c:v>
                  </c:pt>
                  <c:pt idx="16">
                    <c:v>0.62545983084447587</c:v>
                  </c:pt>
                  <c:pt idx="17">
                    <c:v>0.60837488442571341</c:v>
                  </c:pt>
                  <c:pt idx="18">
                    <c:v>0.57059617944742713</c:v>
                  </c:pt>
                  <c:pt idx="19">
                    <c:v>0.66613311982916257</c:v>
                  </c:pt>
                  <c:pt idx="20">
                    <c:v>0.4183061080118245</c:v>
                  </c:pt>
                  <c:pt idx="21">
                    <c:v>0.34703025804675841</c:v>
                  </c:pt>
                  <c:pt idx="22">
                    <c:v>0.23188359148503812</c:v>
                  </c:pt>
                  <c:pt idx="23">
                    <c:v>0.25514701644346133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'Field Data Graphs'!$AD$30:$AD$53</c:f>
              <c:strCache>
                <c:ptCount val="24"/>
                <c:pt idx="0">
                  <c:v>Twelve Mile Lake</c:v>
                </c:pt>
                <c:pt idx="1">
                  <c:v>Elk Lake</c:v>
                </c:pt>
                <c:pt idx="2">
                  <c:v>West Twin Lake</c:v>
                </c:pt>
                <c:pt idx="3">
                  <c:v>Rice Lake</c:v>
                </c:pt>
                <c:pt idx="4">
                  <c:v>South Twin Lake</c:v>
                </c:pt>
                <c:pt idx="5">
                  <c:v>Sunken Grove Lake</c:v>
                </c:pt>
                <c:pt idx="6">
                  <c:v>Silver Lake</c:v>
                </c:pt>
                <c:pt idx="7">
                  <c:v>Tuttle Lake</c:v>
                </c:pt>
                <c:pt idx="8">
                  <c:v>Little Clear Lake</c:v>
                </c:pt>
                <c:pt idx="9">
                  <c:v>Big Wall Lake</c:v>
                </c:pt>
                <c:pt idx="10">
                  <c:v>Mud Lake</c:v>
                </c:pt>
                <c:pt idx="11">
                  <c:v>Elm Lake</c:v>
                </c:pt>
                <c:pt idx="12">
                  <c:v>Cunningham Slough</c:v>
                </c:pt>
                <c:pt idx="13">
                  <c:v>Morse Lake</c:v>
                </c:pt>
                <c:pt idx="14">
                  <c:v>West Swan Lake</c:v>
                </c:pt>
                <c:pt idx="15">
                  <c:v>West Hottes Lake</c:v>
                </c:pt>
                <c:pt idx="16">
                  <c:v>Diamond Lake</c:v>
                </c:pt>
                <c:pt idx="17">
                  <c:v>Trumball Lake</c:v>
                </c:pt>
                <c:pt idx="18">
                  <c:v>High Lake</c:v>
                </c:pt>
                <c:pt idx="19">
                  <c:v>Garlock Slough</c:v>
                </c:pt>
                <c:pt idx="20">
                  <c:v>Virgin Lake</c:v>
                </c:pt>
                <c:pt idx="21">
                  <c:v>Pickerel Lake</c:v>
                </c:pt>
                <c:pt idx="22">
                  <c:v>Lizard Lake</c:v>
                </c:pt>
                <c:pt idx="23">
                  <c:v>Four Mile Lake</c:v>
                </c:pt>
              </c:strCache>
            </c:strRef>
          </c:cat>
          <c:val>
            <c:numRef>
              <c:f>'Field Data Graphs'!$AE$30:$AE$53</c:f>
              <c:numCache>
                <c:formatCode>0.00</c:formatCode>
                <c:ptCount val="24"/>
                <c:pt idx="0">
                  <c:v>9.1240000000000006</c:v>
                </c:pt>
                <c:pt idx="1">
                  <c:v>9.1039999999999992</c:v>
                </c:pt>
                <c:pt idx="2">
                  <c:v>8.9759999999999991</c:v>
                </c:pt>
                <c:pt idx="3">
                  <c:v>8.9559999999999995</c:v>
                </c:pt>
                <c:pt idx="4">
                  <c:v>8.6399999999999988</c:v>
                </c:pt>
                <c:pt idx="5">
                  <c:v>8.6375000000000011</c:v>
                </c:pt>
                <c:pt idx="6">
                  <c:v>8.5599999999999987</c:v>
                </c:pt>
                <c:pt idx="7">
                  <c:v>8.5579999999999998</c:v>
                </c:pt>
                <c:pt idx="8">
                  <c:v>8.5500000000000007</c:v>
                </c:pt>
                <c:pt idx="9">
                  <c:v>8.5259999999999998</c:v>
                </c:pt>
                <c:pt idx="10">
                  <c:v>8.4833333333333325</c:v>
                </c:pt>
                <c:pt idx="11">
                  <c:v>8.4039999999999999</c:v>
                </c:pt>
                <c:pt idx="12">
                  <c:v>8.4</c:v>
                </c:pt>
                <c:pt idx="13">
                  <c:v>8.3759999999999994</c:v>
                </c:pt>
                <c:pt idx="14">
                  <c:v>8.3580000000000005</c:v>
                </c:pt>
                <c:pt idx="15">
                  <c:v>8.2540000000000013</c:v>
                </c:pt>
                <c:pt idx="16">
                  <c:v>8.16</c:v>
                </c:pt>
                <c:pt idx="17">
                  <c:v>8.1280000000000001</c:v>
                </c:pt>
                <c:pt idx="18">
                  <c:v>8.0360000000000014</c:v>
                </c:pt>
                <c:pt idx="19">
                  <c:v>7.9933333333333332</c:v>
                </c:pt>
                <c:pt idx="20">
                  <c:v>7.8140000000000001</c:v>
                </c:pt>
                <c:pt idx="21">
                  <c:v>7.6540000000000008</c:v>
                </c:pt>
                <c:pt idx="22">
                  <c:v>7.4879999999999995</c:v>
                </c:pt>
                <c:pt idx="23">
                  <c:v>7.2450000000000001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08B-83D6-C7582927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21232"/>
        <c:axId val="330122872"/>
      </c:barChart>
      <c:catAx>
        <c:axId val="3301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2872"/>
        <c:crosses val="autoZero"/>
        <c:auto val="1"/>
        <c:lblAlgn val="ctr"/>
        <c:lblOffset val="100"/>
        <c:noMultiLvlLbl val="0"/>
      </c:catAx>
      <c:valAx>
        <c:axId val="3301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'Field Data Graphs'!$AF$56:$AF$79</c:f>
                <c:numCache>
                  <c:formatCode>General</c:formatCode>
                  <c:ptCount val="24"/>
                  <c:pt idx="0">
                    <c:v>3.6414282912066547</c:v>
                  </c:pt>
                  <c:pt idx="1">
                    <c:v>3.3634803403617659</c:v>
                  </c:pt>
                  <c:pt idx="2">
                    <c:v>3.2078029864690825</c:v>
                  </c:pt>
                  <c:pt idx="3">
                    <c:v>4.6626172907498997</c:v>
                  </c:pt>
                  <c:pt idx="4">
                    <c:v>2.6679580206592766</c:v>
                  </c:pt>
                  <c:pt idx="5">
                    <c:v>2.678930134711742</c:v>
                  </c:pt>
                  <c:pt idx="6">
                    <c:v>2.9364945087638357</c:v>
                  </c:pt>
                  <c:pt idx="7">
                    <c:v>3.5414686219137681</c:v>
                  </c:pt>
                  <c:pt idx="8">
                    <c:v>2.6617663308412185</c:v>
                  </c:pt>
                  <c:pt idx="9">
                    <c:v>2.9284523785326391</c:v>
                  </c:pt>
                  <c:pt idx="10">
                    <c:v>2.944146735473645</c:v>
                  </c:pt>
                  <c:pt idx="11">
                    <c:v>2.1196697856034081</c:v>
                  </c:pt>
                  <c:pt idx="12">
                    <c:v>2.4283739415501882</c:v>
                  </c:pt>
                  <c:pt idx="13">
                    <c:v>2.945335295004659</c:v>
                  </c:pt>
                  <c:pt idx="14">
                    <c:v>2.5145576151681239</c:v>
                  </c:pt>
                  <c:pt idx="15">
                    <c:v>2.6111300235721666</c:v>
                  </c:pt>
                  <c:pt idx="16">
                    <c:v>2.4190907382733706</c:v>
                  </c:pt>
                  <c:pt idx="17">
                    <c:v>2.535744466621193</c:v>
                  </c:pt>
                  <c:pt idx="18">
                    <c:v>2.6434825514839644</c:v>
                  </c:pt>
                  <c:pt idx="19">
                    <c:v>2.8192197502145837</c:v>
                  </c:pt>
                  <c:pt idx="20">
                    <c:v>4.3994317814917761</c:v>
                  </c:pt>
                  <c:pt idx="21">
                    <c:v>2.1517434791350012</c:v>
                  </c:pt>
                  <c:pt idx="22">
                    <c:v>2.6128528469854553</c:v>
                  </c:pt>
                  <c:pt idx="23">
                    <c:v>0.45092497528228875</c:v>
                  </c:pt>
                </c:numCache>
              </c:numRef>
            </c:plus>
            <c:minus>
              <c:numRef>
                <c:f>'Field Data Graphs'!$AF$56:$AF$79</c:f>
                <c:numCache>
                  <c:formatCode>General</c:formatCode>
                  <c:ptCount val="24"/>
                  <c:pt idx="0">
                    <c:v>3.6414282912066547</c:v>
                  </c:pt>
                  <c:pt idx="1">
                    <c:v>3.3634803403617659</c:v>
                  </c:pt>
                  <c:pt idx="2">
                    <c:v>3.2078029864690825</c:v>
                  </c:pt>
                  <c:pt idx="3">
                    <c:v>4.6626172907498997</c:v>
                  </c:pt>
                  <c:pt idx="4">
                    <c:v>2.6679580206592766</c:v>
                  </c:pt>
                  <c:pt idx="5">
                    <c:v>2.678930134711742</c:v>
                  </c:pt>
                  <c:pt idx="6">
                    <c:v>2.9364945087638357</c:v>
                  </c:pt>
                  <c:pt idx="7">
                    <c:v>3.5414686219137681</c:v>
                  </c:pt>
                  <c:pt idx="8">
                    <c:v>2.6617663308412185</c:v>
                  </c:pt>
                  <c:pt idx="9">
                    <c:v>2.9284523785326391</c:v>
                  </c:pt>
                  <c:pt idx="10">
                    <c:v>2.944146735473645</c:v>
                  </c:pt>
                  <c:pt idx="11">
                    <c:v>2.1196697856034081</c:v>
                  </c:pt>
                  <c:pt idx="12">
                    <c:v>2.4283739415501882</c:v>
                  </c:pt>
                  <c:pt idx="13">
                    <c:v>2.945335295004659</c:v>
                  </c:pt>
                  <c:pt idx="14">
                    <c:v>2.5145576151681239</c:v>
                  </c:pt>
                  <c:pt idx="15">
                    <c:v>2.6111300235721666</c:v>
                  </c:pt>
                  <c:pt idx="16">
                    <c:v>2.4190907382733706</c:v>
                  </c:pt>
                  <c:pt idx="17">
                    <c:v>2.535744466621193</c:v>
                  </c:pt>
                  <c:pt idx="18">
                    <c:v>2.6434825514839644</c:v>
                  </c:pt>
                  <c:pt idx="19">
                    <c:v>2.8192197502145837</c:v>
                  </c:pt>
                  <c:pt idx="20">
                    <c:v>4.3994317814917761</c:v>
                  </c:pt>
                  <c:pt idx="21">
                    <c:v>2.1517434791350012</c:v>
                  </c:pt>
                  <c:pt idx="22">
                    <c:v>2.6128528469854553</c:v>
                  </c:pt>
                  <c:pt idx="23">
                    <c:v>0.45092497528228875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'Field Data Graphs'!$AD$56:$AD$79</c:f>
              <c:strCache>
                <c:ptCount val="24"/>
                <c:pt idx="0">
                  <c:v>Sunken Grove Lake</c:v>
                </c:pt>
                <c:pt idx="1">
                  <c:v>South Twin Lake</c:v>
                </c:pt>
                <c:pt idx="2">
                  <c:v>Cunningham Slough</c:v>
                </c:pt>
                <c:pt idx="3">
                  <c:v>Little Clear Lake</c:v>
                </c:pt>
                <c:pt idx="4">
                  <c:v>High Lake</c:v>
                </c:pt>
                <c:pt idx="5">
                  <c:v>Diamond Lake</c:v>
                </c:pt>
                <c:pt idx="6">
                  <c:v>West Swan Lake</c:v>
                </c:pt>
                <c:pt idx="7">
                  <c:v>Elk Lake</c:v>
                </c:pt>
                <c:pt idx="8">
                  <c:v>Twelve Mile Lake</c:v>
                </c:pt>
                <c:pt idx="9">
                  <c:v>Four Mile Lake</c:v>
                </c:pt>
                <c:pt idx="10">
                  <c:v>Pickerel Lake</c:v>
                </c:pt>
                <c:pt idx="11">
                  <c:v>West Hottes Lake</c:v>
                </c:pt>
                <c:pt idx="12">
                  <c:v>Lizard Lake</c:v>
                </c:pt>
                <c:pt idx="13">
                  <c:v>Rice Lake</c:v>
                </c:pt>
                <c:pt idx="14">
                  <c:v>Morse Lake</c:v>
                </c:pt>
                <c:pt idx="15">
                  <c:v>Tuttle Lake</c:v>
                </c:pt>
                <c:pt idx="16">
                  <c:v>Silver Lake</c:v>
                </c:pt>
                <c:pt idx="17">
                  <c:v>Mud Lake</c:v>
                </c:pt>
                <c:pt idx="18">
                  <c:v>West Twin Lake</c:v>
                </c:pt>
                <c:pt idx="19">
                  <c:v>Elm Lake</c:v>
                </c:pt>
                <c:pt idx="20">
                  <c:v>Virgin Lake</c:v>
                </c:pt>
                <c:pt idx="21">
                  <c:v>Trumball Lake</c:v>
                </c:pt>
                <c:pt idx="22">
                  <c:v>Big Wall Lake</c:v>
                </c:pt>
                <c:pt idx="23">
                  <c:v>Garlock Slough</c:v>
                </c:pt>
              </c:strCache>
            </c:strRef>
          </c:cat>
          <c:val>
            <c:numRef>
              <c:f>'Field Data Graphs'!$AE$56:$AE$79</c:f>
              <c:numCache>
                <c:formatCode>0.00</c:formatCode>
                <c:ptCount val="24"/>
                <c:pt idx="0">
                  <c:v>25.099999999999998</c:v>
                </c:pt>
                <c:pt idx="1">
                  <c:v>24.36</c:v>
                </c:pt>
                <c:pt idx="2">
                  <c:v>24</c:v>
                </c:pt>
                <c:pt idx="3">
                  <c:v>23.6</c:v>
                </c:pt>
                <c:pt idx="4">
                  <c:v>23.439999999999998</c:v>
                </c:pt>
                <c:pt idx="5">
                  <c:v>23.35</c:v>
                </c:pt>
                <c:pt idx="6">
                  <c:v>23.259999999999998</c:v>
                </c:pt>
                <c:pt idx="7">
                  <c:v>23.020000000000003</c:v>
                </c:pt>
                <c:pt idx="8">
                  <c:v>22.9</c:v>
                </c:pt>
                <c:pt idx="9">
                  <c:v>22.824999999999999</c:v>
                </c:pt>
                <c:pt idx="10">
                  <c:v>22.74</c:v>
                </c:pt>
                <c:pt idx="11">
                  <c:v>22.74</c:v>
                </c:pt>
                <c:pt idx="12">
                  <c:v>22.68</c:v>
                </c:pt>
                <c:pt idx="13">
                  <c:v>22.599999999999998</c:v>
                </c:pt>
                <c:pt idx="14">
                  <c:v>22.54</c:v>
                </c:pt>
                <c:pt idx="15">
                  <c:v>22.54</c:v>
                </c:pt>
                <c:pt idx="16">
                  <c:v>22.52</c:v>
                </c:pt>
                <c:pt idx="17">
                  <c:v>22.5</c:v>
                </c:pt>
                <c:pt idx="18">
                  <c:v>22.359999999999996</c:v>
                </c:pt>
                <c:pt idx="19">
                  <c:v>22.34</c:v>
                </c:pt>
                <c:pt idx="20">
                  <c:v>22.3</c:v>
                </c:pt>
                <c:pt idx="21">
                  <c:v>22</c:v>
                </c:pt>
                <c:pt idx="22">
                  <c:v>21.72</c:v>
                </c:pt>
                <c:pt idx="23">
                  <c:v>20.966666666666665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A-4037-A3A0-A7666C89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0216"/>
        <c:axId val="560379232"/>
      </c:barChart>
      <c:catAx>
        <c:axId val="56038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9232"/>
        <c:crosses val="autoZero"/>
        <c:auto val="1"/>
        <c:lblAlgn val="ctr"/>
        <c:lblOffset val="100"/>
        <c:noMultiLvlLbl val="0"/>
      </c:catAx>
      <c:valAx>
        <c:axId val="560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Dissolved 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'Field Data Graphs'!$AF$82:$AF$105</c:f>
                <c:numCache>
                  <c:formatCode>General</c:formatCode>
                  <c:ptCount val="24"/>
                  <c:pt idx="0">
                    <c:v>1.9105836804495113</c:v>
                  </c:pt>
                  <c:pt idx="1">
                    <c:v>1.582476961391013</c:v>
                  </c:pt>
                  <c:pt idx="2">
                    <c:v>2.8784492352654052</c:v>
                  </c:pt>
                  <c:pt idx="3">
                    <c:v>3.1817448043487087</c:v>
                  </c:pt>
                  <c:pt idx="4">
                    <c:v>3.5262770736287856</c:v>
                  </c:pt>
                  <c:pt idx="5">
                    <c:v>4.6305759181049311</c:v>
                  </c:pt>
                  <c:pt idx="6">
                    <c:v>3.5218413744327912</c:v>
                  </c:pt>
                  <c:pt idx="7">
                    <c:v>4.436229630365558</c:v>
                  </c:pt>
                  <c:pt idx="8">
                    <c:v>1.1703717358172951</c:v>
                  </c:pt>
                  <c:pt idx="9">
                    <c:v>2.0500000000000003</c:v>
                  </c:pt>
                  <c:pt idx="10">
                    <c:v>2.205168927769483</c:v>
                  </c:pt>
                  <c:pt idx="11">
                    <c:v>1.0095147349097915</c:v>
                  </c:pt>
                  <c:pt idx="12">
                    <c:v>1.8308003714222931</c:v>
                  </c:pt>
                  <c:pt idx="13">
                    <c:v>0.70611613775638882</c:v>
                  </c:pt>
                  <c:pt idx="14">
                    <c:v>1.1121600604229553</c:v>
                  </c:pt>
                  <c:pt idx="15">
                    <c:v>2.1200306601556456</c:v>
                  </c:pt>
                  <c:pt idx="16">
                    <c:v>0.94854098488151795</c:v>
                  </c:pt>
                  <c:pt idx="17">
                    <c:v>1.4220161743102657</c:v>
                  </c:pt>
                  <c:pt idx="18">
                    <c:v>1.3158381359422606</c:v>
                  </c:pt>
                  <c:pt idx="19">
                    <c:v>5.9300421583661613</c:v>
                  </c:pt>
                  <c:pt idx="20">
                    <c:v>2.8114711451480368</c:v>
                  </c:pt>
                  <c:pt idx="21">
                    <c:v>1.8416378579948938</c:v>
                  </c:pt>
                  <c:pt idx="22">
                    <c:v>1.0511184519358416</c:v>
                  </c:pt>
                  <c:pt idx="23">
                    <c:v>6.7469301661323486</c:v>
                  </c:pt>
                </c:numCache>
              </c:numRef>
            </c:plus>
            <c:minus>
              <c:numRef>
                <c:f>'Field Data Graphs'!$AF$82:$AF$105</c:f>
                <c:numCache>
                  <c:formatCode>General</c:formatCode>
                  <c:ptCount val="24"/>
                  <c:pt idx="0">
                    <c:v>1.9105836804495113</c:v>
                  </c:pt>
                  <c:pt idx="1">
                    <c:v>1.582476961391013</c:v>
                  </c:pt>
                  <c:pt idx="2">
                    <c:v>2.8784492352654052</c:v>
                  </c:pt>
                  <c:pt idx="3">
                    <c:v>3.1817448043487087</c:v>
                  </c:pt>
                  <c:pt idx="4">
                    <c:v>3.5262770736287856</c:v>
                  </c:pt>
                  <c:pt idx="5">
                    <c:v>4.6305759181049311</c:v>
                  </c:pt>
                  <c:pt idx="6">
                    <c:v>3.5218413744327912</c:v>
                  </c:pt>
                  <c:pt idx="7">
                    <c:v>4.436229630365558</c:v>
                  </c:pt>
                  <c:pt idx="8">
                    <c:v>1.1703717358172951</c:v>
                  </c:pt>
                  <c:pt idx="9">
                    <c:v>2.0500000000000003</c:v>
                  </c:pt>
                  <c:pt idx="10">
                    <c:v>2.205168927769483</c:v>
                  </c:pt>
                  <c:pt idx="11">
                    <c:v>1.0095147349097915</c:v>
                  </c:pt>
                  <c:pt idx="12">
                    <c:v>1.8308003714222931</c:v>
                  </c:pt>
                  <c:pt idx="13">
                    <c:v>0.70611613775638882</c:v>
                  </c:pt>
                  <c:pt idx="14">
                    <c:v>1.1121600604229553</c:v>
                  </c:pt>
                  <c:pt idx="15">
                    <c:v>2.1200306601556456</c:v>
                  </c:pt>
                  <c:pt idx="16">
                    <c:v>0.94854098488151795</c:v>
                  </c:pt>
                  <c:pt idx="17">
                    <c:v>1.4220161743102657</c:v>
                  </c:pt>
                  <c:pt idx="18">
                    <c:v>1.3158381359422606</c:v>
                  </c:pt>
                  <c:pt idx="19">
                    <c:v>5.9300421583661613</c:v>
                  </c:pt>
                  <c:pt idx="20">
                    <c:v>2.8114711451480368</c:v>
                  </c:pt>
                  <c:pt idx="21">
                    <c:v>1.8416378579948938</c:v>
                  </c:pt>
                  <c:pt idx="22">
                    <c:v>1.0511184519358416</c:v>
                  </c:pt>
                  <c:pt idx="23">
                    <c:v>6.7469301661323486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'Field Data Graphs'!$AD$82:$AD$105</c:f>
              <c:strCache>
                <c:ptCount val="24"/>
                <c:pt idx="0">
                  <c:v>Lizard Lake</c:v>
                </c:pt>
                <c:pt idx="1">
                  <c:v>Garlock Slough</c:v>
                </c:pt>
                <c:pt idx="2">
                  <c:v>Pickerel Lake</c:v>
                </c:pt>
                <c:pt idx="3">
                  <c:v>Four Mile Lake</c:v>
                </c:pt>
                <c:pt idx="4">
                  <c:v>Virgin Lake</c:v>
                </c:pt>
                <c:pt idx="5">
                  <c:v>Mud Lake</c:v>
                </c:pt>
                <c:pt idx="6">
                  <c:v>Diamond Lake</c:v>
                </c:pt>
                <c:pt idx="7">
                  <c:v>Little Clear Lake</c:v>
                </c:pt>
                <c:pt idx="8">
                  <c:v>High Lake</c:v>
                </c:pt>
                <c:pt idx="9">
                  <c:v>West Hottes Lake</c:v>
                </c:pt>
                <c:pt idx="10">
                  <c:v>Twelve Mile Lake</c:v>
                </c:pt>
                <c:pt idx="11">
                  <c:v>Morse Lake</c:v>
                </c:pt>
                <c:pt idx="12">
                  <c:v>Trumball Lake</c:v>
                </c:pt>
                <c:pt idx="13">
                  <c:v>Elm Lake</c:v>
                </c:pt>
                <c:pt idx="14">
                  <c:v>Cunningham Slough</c:v>
                </c:pt>
                <c:pt idx="15">
                  <c:v>Elk Lake</c:v>
                </c:pt>
                <c:pt idx="16">
                  <c:v>West Swan Lake</c:v>
                </c:pt>
                <c:pt idx="17">
                  <c:v>South Twin Lake</c:v>
                </c:pt>
                <c:pt idx="18">
                  <c:v>West Twin Lake</c:v>
                </c:pt>
                <c:pt idx="19">
                  <c:v>Big Wall Lake</c:v>
                </c:pt>
                <c:pt idx="20">
                  <c:v>Silver Lake</c:v>
                </c:pt>
                <c:pt idx="21">
                  <c:v>Rice Lake</c:v>
                </c:pt>
                <c:pt idx="22">
                  <c:v>Tuttle Lake</c:v>
                </c:pt>
                <c:pt idx="23">
                  <c:v>Sunken Grove Lake</c:v>
                </c:pt>
              </c:strCache>
            </c:strRef>
          </c:cat>
          <c:val>
            <c:numRef>
              <c:f>'Field Data Graphs'!$AE$82:$AE$105</c:f>
              <c:numCache>
                <c:formatCode>0.00</c:formatCode>
                <c:ptCount val="24"/>
                <c:pt idx="0">
                  <c:v>2.5859999999999999</c:v>
                </c:pt>
                <c:pt idx="1">
                  <c:v>3.0233333333333334</c:v>
                </c:pt>
                <c:pt idx="2">
                  <c:v>3.0320000000000005</c:v>
                </c:pt>
                <c:pt idx="3">
                  <c:v>3.4950000000000001</c:v>
                </c:pt>
                <c:pt idx="4">
                  <c:v>5.266</c:v>
                </c:pt>
                <c:pt idx="5">
                  <c:v>5.8266666666666671</c:v>
                </c:pt>
                <c:pt idx="6">
                  <c:v>6.7950000000000008</c:v>
                </c:pt>
                <c:pt idx="7">
                  <c:v>7.09</c:v>
                </c:pt>
                <c:pt idx="8">
                  <c:v>7.1380000000000008</c:v>
                </c:pt>
                <c:pt idx="9">
                  <c:v>7.2299999999999995</c:v>
                </c:pt>
                <c:pt idx="10">
                  <c:v>7.2319999999999993</c:v>
                </c:pt>
                <c:pt idx="11">
                  <c:v>7.4420000000000019</c:v>
                </c:pt>
                <c:pt idx="12">
                  <c:v>7.6859999999999999</c:v>
                </c:pt>
                <c:pt idx="13">
                  <c:v>7.78</c:v>
                </c:pt>
                <c:pt idx="14">
                  <c:v>8.57</c:v>
                </c:pt>
                <c:pt idx="15">
                  <c:v>8.5839999999999996</c:v>
                </c:pt>
                <c:pt idx="16">
                  <c:v>9.0359999999999996</c:v>
                </c:pt>
                <c:pt idx="17">
                  <c:v>9.1059999999999999</c:v>
                </c:pt>
                <c:pt idx="18">
                  <c:v>9.1140000000000008</c:v>
                </c:pt>
                <c:pt idx="19">
                  <c:v>9.24</c:v>
                </c:pt>
                <c:pt idx="20">
                  <c:v>9.2880000000000003</c:v>
                </c:pt>
                <c:pt idx="21">
                  <c:v>9.3360000000000003</c:v>
                </c:pt>
                <c:pt idx="22">
                  <c:v>9.75</c:v>
                </c:pt>
                <c:pt idx="23">
                  <c:v>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7-4B88-B8A8-D52159AC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01680"/>
        <c:axId val="565902008"/>
      </c:barChart>
      <c:catAx>
        <c:axId val="5659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2008"/>
        <c:crosses val="autoZero"/>
        <c:auto val="1"/>
        <c:lblAlgn val="ctr"/>
        <c:lblOffset val="100"/>
        <c:noMultiLvlLbl val="0"/>
      </c:catAx>
      <c:valAx>
        <c:axId val="5659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</a:t>
                </a:r>
                <a:r>
                  <a:rPr lang="en-US" baseline="0"/>
                  <a:t> Oxygen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'Field Data Graphs'!$AF$108:$AF$130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4.0824829046386291E-2</c:v>
                  </c:pt>
                  <c:pt idx="2">
                    <c:v>4.472135954999585E-2</c:v>
                  </c:pt>
                  <c:pt idx="3">
                    <c:v>0.10606601717798217</c:v>
                  </c:pt>
                  <c:pt idx="4">
                    <c:v>4.472135954999585E-2</c:v>
                  </c:pt>
                  <c:pt idx="5">
                    <c:v>0.11523888232710347</c:v>
                  </c:pt>
                  <c:pt idx="6">
                    <c:v>0.12247448713915896</c:v>
                  </c:pt>
                  <c:pt idx="7">
                    <c:v>3.5355339059327369E-2</c:v>
                  </c:pt>
                  <c:pt idx="8">
                    <c:v>0.25836021365527639</c:v>
                  </c:pt>
                  <c:pt idx="9">
                    <c:v>0.19999999999999996</c:v>
                  </c:pt>
                  <c:pt idx="10">
                    <c:v>0.57771100041456713</c:v>
                  </c:pt>
                  <c:pt idx="11">
                    <c:v>0.30550504633038938</c:v>
                  </c:pt>
                  <c:pt idx="12">
                    <c:v>0.49497474683058329</c:v>
                  </c:pt>
                  <c:pt idx="13">
                    <c:v>0.32242570203588489</c:v>
                  </c:pt>
                  <c:pt idx="14">
                    <c:v>0.30550504633038938</c:v>
                  </c:pt>
                  <c:pt idx="15">
                    <c:v>0.17320508075688748</c:v>
                  </c:pt>
                  <c:pt idx="16">
                    <c:v>0.41593268686170859</c:v>
                  </c:pt>
                  <c:pt idx="17">
                    <c:v>0.94445751624940755</c:v>
                  </c:pt>
                  <c:pt idx="18">
                    <c:v>0.38160843806184375</c:v>
                  </c:pt>
                  <c:pt idx="19">
                    <c:v>0.91350971532874226</c:v>
                  </c:pt>
                  <c:pt idx="20">
                    <c:v>0.25495097567963915</c:v>
                  </c:pt>
                  <c:pt idx="21">
                    <c:v>0.5890670590009256</c:v>
                  </c:pt>
                  <c:pt idx="22">
                    <c:v>0.35118845842842678</c:v>
                  </c:pt>
                </c:numCache>
              </c:numRef>
            </c:plus>
            <c:minus>
              <c:numRef>
                <c:f>'Field Data Graphs'!$AF$108:$AF$130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4.0824829046386291E-2</c:v>
                  </c:pt>
                  <c:pt idx="2">
                    <c:v>4.472135954999585E-2</c:v>
                  </c:pt>
                  <c:pt idx="3">
                    <c:v>0.10606601717798217</c:v>
                  </c:pt>
                  <c:pt idx="4">
                    <c:v>4.472135954999585E-2</c:v>
                  </c:pt>
                  <c:pt idx="5">
                    <c:v>0.11523888232710347</c:v>
                  </c:pt>
                  <c:pt idx="6">
                    <c:v>0.12247448713915896</c:v>
                  </c:pt>
                  <c:pt idx="7">
                    <c:v>3.5355339059327369E-2</c:v>
                  </c:pt>
                  <c:pt idx="8">
                    <c:v>0.25836021365527639</c:v>
                  </c:pt>
                  <c:pt idx="9">
                    <c:v>0.19999999999999996</c:v>
                  </c:pt>
                  <c:pt idx="10">
                    <c:v>0.57771100041456713</c:v>
                  </c:pt>
                  <c:pt idx="11">
                    <c:v>0.30550504633038938</c:v>
                  </c:pt>
                  <c:pt idx="12">
                    <c:v>0.49497474683058329</c:v>
                  </c:pt>
                  <c:pt idx="13">
                    <c:v>0.32242570203588489</c:v>
                  </c:pt>
                  <c:pt idx="14">
                    <c:v>0.30550504633038938</c:v>
                  </c:pt>
                  <c:pt idx="15">
                    <c:v>0.17320508075688748</c:v>
                  </c:pt>
                  <c:pt idx="16">
                    <c:v>0.41593268686170859</c:v>
                  </c:pt>
                  <c:pt idx="17">
                    <c:v>0.94445751624940755</c:v>
                  </c:pt>
                  <c:pt idx="18">
                    <c:v>0.38160843806184375</c:v>
                  </c:pt>
                  <c:pt idx="19">
                    <c:v>0.91350971532874226</c:v>
                  </c:pt>
                  <c:pt idx="20">
                    <c:v>0.25495097567963915</c:v>
                  </c:pt>
                  <c:pt idx="21">
                    <c:v>0.5890670590009256</c:v>
                  </c:pt>
                  <c:pt idx="22">
                    <c:v>0.35118845842842678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'Field Data Graphs'!$AD$108:$AD$130</c:f>
              <c:strCache>
                <c:ptCount val="23"/>
                <c:pt idx="0">
                  <c:v>Cunningham Slough</c:v>
                </c:pt>
                <c:pt idx="1">
                  <c:v>South Twin Lake</c:v>
                </c:pt>
                <c:pt idx="2">
                  <c:v>West Twin Lake</c:v>
                </c:pt>
                <c:pt idx="3">
                  <c:v>Twelve Mile Lake</c:v>
                </c:pt>
                <c:pt idx="4">
                  <c:v>Elm Lake</c:v>
                </c:pt>
                <c:pt idx="5">
                  <c:v>Elk Lake</c:v>
                </c:pt>
                <c:pt idx="6">
                  <c:v>West Swan Lake</c:v>
                </c:pt>
                <c:pt idx="7">
                  <c:v>Pickerel Lake</c:v>
                </c:pt>
                <c:pt idx="8">
                  <c:v>Morse Lake</c:v>
                </c:pt>
                <c:pt idx="9">
                  <c:v>Four Mile Lake</c:v>
                </c:pt>
                <c:pt idx="10">
                  <c:v>Tuttle Lake</c:v>
                </c:pt>
                <c:pt idx="11">
                  <c:v>Mud Lake</c:v>
                </c:pt>
                <c:pt idx="12">
                  <c:v>Little Clear Lake</c:v>
                </c:pt>
                <c:pt idx="13">
                  <c:v>Sunken Grove Lake</c:v>
                </c:pt>
                <c:pt idx="14">
                  <c:v>Diamond Lake</c:v>
                </c:pt>
                <c:pt idx="15">
                  <c:v>Big Wall Lake</c:v>
                </c:pt>
                <c:pt idx="16">
                  <c:v>Trumball Lake</c:v>
                </c:pt>
                <c:pt idx="17">
                  <c:v>High Lake</c:v>
                </c:pt>
                <c:pt idx="18">
                  <c:v>West Hottes Lake</c:v>
                </c:pt>
                <c:pt idx="19">
                  <c:v>Silver Lake</c:v>
                </c:pt>
                <c:pt idx="20">
                  <c:v>Lizard Lake</c:v>
                </c:pt>
                <c:pt idx="21">
                  <c:v>Rice Lake</c:v>
                </c:pt>
                <c:pt idx="22">
                  <c:v>Virgin Lake</c:v>
                </c:pt>
              </c:strCache>
            </c:strRef>
          </c:cat>
          <c:val>
            <c:numRef>
              <c:f>'Field Data Graphs'!$AE$108:$AE$130</c:f>
              <c:numCache>
                <c:formatCode>0.00</c:formatCode>
                <c:ptCount val="23"/>
                <c:pt idx="0">
                  <c:v>0.1</c:v>
                </c:pt>
                <c:pt idx="1">
                  <c:v>0.1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0.16600000000000001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0.33999999999999997</c:v>
                </c:pt>
                <c:pt idx="9">
                  <c:v>0.5</c:v>
                </c:pt>
                <c:pt idx="10">
                  <c:v>0.5</c:v>
                </c:pt>
                <c:pt idx="11">
                  <c:v>0.63333333333333341</c:v>
                </c:pt>
                <c:pt idx="12">
                  <c:v>0.65</c:v>
                </c:pt>
                <c:pt idx="13">
                  <c:v>0.6875</c:v>
                </c:pt>
                <c:pt idx="14">
                  <c:v>0.73333333333333339</c:v>
                </c:pt>
                <c:pt idx="15">
                  <c:v>0.8</c:v>
                </c:pt>
                <c:pt idx="16">
                  <c:v>0.80999999999999994</c:v>
                </c:pt>
                <c:pt idx="17">
                  <c:v>0.82</c:v>
                </c:pt>
                <c:pt idx="18">
                  <c:v>0.83750000000000002</c:v>
                </c:pt>
                <c:pt idx="19">
                  <c:v>0.97000000000000008</c:v>
                </c:pt>
                <c:pt idx="20">
                  <c:v>1</c:v>
                </c:pt>
                <c:pt idx="21">
                  <c:v>1.3299999999999998</c:v>
                </c:pt>
                <c:pt idx="22">
                  <c:v>1.8666666666666665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2-4532-8787-10B33B3C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03320"/>
        <c:axId val="567508240"/>
      </c:barChart>
      <c:catAx>
        <c:axId val="5675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Waterbody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8240"/>
        <c:crosses val="autoZero"/>
        <c:auto val="1"/>
        <c:lblAlgn val="ctr"/>
        <c:lblOffset val="100"/>
        <c:noMultiLvlLbl val="0"/>
      </c:catAx>
      <c:valAx>
        <c:axId val="56750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Secchi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33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Chlorophyll a (µg/L)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15207360567894"/>
          <c:y val="2.118294659724787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Analyte'!$D$240:$D$263</c:f>
                <c:numCache>
                  <c:formatCode>General</c:formatCode>
                  <c:ptCount val="24"/>
                  <c:pt idx="0">
                    <c:v>2</c:v>
                  </c:pt>
                  <c:pt idx="1">
                    <c:v>47.28</c:v>
                  </c:pt>
                  <c:pt idx="2">
                    <c:v>7.89</c:v>
                  </c:pt>
                  <c:pt idx="3">
                    <c:v>17.489999999999998</c:v>
                  </c:pt>
                  <c:pt idx="4">
                    <c:v>40.130000000000003</c:v>
                  </c:pt>
                  <c:pt idx="5">
                    <c:v>3.88</c:v>
                  </c:pt>
                  <c:pt idx="6">
                    <c:v>88.37</c:v>
                  </c:pt>
                  <c:pt idx="7">
                    <c:v>2.41</c:v>
                  </c:pt>
                  <c:pt idx="8">
                    <c:v>2.77</c:v>
                  </c:pt>
                  <c:pt idx="9">
                    <c:v>2.2799999999999998</c:v>
                  </c:pt>
                  <c:pt idx="10">
                    <c:v>16.88</c:v>
                  </c:pt>
                  <c:pt idx="11">
                    <c:v>9.44</c:v>
                  </c:pt>
                  <c:pt idx="12">
                    <c:v>18.28</c:v>
                  </c:pt>
                  <c:pt idx="13">
                    <c:v>0</c:v>
                  </c:pt>
                  <c:pt idx="14">
                    <c:v>8.1300000000000008</c:v>
                  </c:pt>
                  <c:pt idx="15">
                    <c:v>33.28</c:v>
                  </c:pt>
                  <c:pt idx="16">
                    <c:v>7.24</c:v>
                  </c:pt>
                  <c:pt idx="17">
                    <c:v>12.57</c:v>
                  </c:pt>
                  <c:pt idx="18">
                    <c:v>33.799999999999997</c:v>
                  </c:pt>
                  <c:pt idx="19">
                    <c:v>80.47</c:v>
                  </c:pt>
                  <c:pt idx="20">
                    <c:v>19.45</c:v>
                  </c:pt>
                  <c:pt idx="21">
                    <c:v>1.51</c:v>
                  </c:pt>
                  <c:pt idx="22">
                    <c:v>16.18</c:v>
                  </c:pt>
                  <c:pt idx="23">
                    <c:v>20.87</c:v>
                  </c:pt>
                </c:numCache>
              </c:numRef>
            </c:plus>
            <c:minus>
              <c:numRef>
                <c:f>'Lake Average by Analyte'!$D$240:$D$263</c:f>
                <c:numCache>
                  <c:formatCode>General</c:formatCode>
                  <c:ptCount val="24"/>
                  <c:pt idx="0">
                    <c:v>2</c:v>
                  </c:pt>
                  <c:pt idx="1">
                    <c:v>47.28</c:v>
                  </c:pt>
                  <c:pt idx="2">
                    <c:v>7.89</c:v>
                  </c:pt>
                  <c:pt idx="3">
                    <c:v>17.489999999999998</c:v>
                  </c:pt>
                  <c:pt idx="4">
                    <c:v>40.130000000000003</c:v>
                  </c:pt>
                  <c:pt idx="5">
                    <c:v>3.88</c:v>
                  </c:pt>
                  <c:pt idx="6">
                    <c:v>88.37</c:v>
                  </c:pt>
                  <c:pt idx="7">
                    <c:v>2.41</c:v>
                  </c:pt>
                  <c:pt idx="8">
                    <c:v>2.77</c:v>
                  </c:pt>
                  <c:pt idx="9">
                    <c:v>2.2799999999999998</c:v>
                  </c:pt>
                  <c:pt idx="10">
                    <c:v>16.88</c:v>
                  </c:pt>
                  <c:pt idx="11">
                    <c:v>9.44</c:v>
                  </c:pt>
                  <c:pt idx="12">
                    <c:v>18.28</c:v>
                  </c:pt>
                  <c:pt idx="13">
                    <c:v>0</c:v>
                  </c:pt>
                  <c:pt idx="14">
                    <c:v>8.1300000000000008</c:v>
                  </c:pt>
                  <c:pt idx="15">
                    <c:v>33.28</c:v>
                  </c:pt>
                  <c:pt idx="16">
                    <c:v>7.24</c:v>
                  </c:pt>
                  <c:pt idx="17">
                    <c:v>12.57</c:v>
                  </c:pt>
                  <c:pt idx="18">
                    <c:v>33.799999999999997</c:v>
                  </c:pt>
                  <c:pt idx="19">
                    <c:v>80.47</c:v>
                  </c:pt>
                  <c:pt idx="20">
                    <c:v>19.45</c:v>
                  </c:pt>
                  <c:pt idx="21">
                    <c:v>1.51</c:v>
                  </c:pt>
                  <c:pt idx="22">
                    <c:v>16.18</c:v>
                  </c:pt>
                  <c:pt idx="23">
                    <c:v>20.87</c:v>
                  </c:pt>
                </c:numCache>
              </c:numRef>
            </c:minus>
          </c:errBars>
          <c:cat>
            <c:strRef>
              <c:f>'Lake Average by Analyte'!$B$240:$B$263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Analyte'!$C$240:$C$263</c:f>
              <c:numCache>
                <c:formatCode>0.00</c:formatCode>
                <c:ptCount val="24"/>
                <c:pt idx="0">
                  <c:v>2</c:v>
                </c:pt>
                <c:pt idx="1">
                  <c:v>45</c:v>
                </c:pt>
                <c:pt idx="2">
                  <c:v>8</c:v>
                </c:pt>
                <c:pt idx="3">
                  <c:v>19</c:v>
                </c:pt>
                <c:pt idx="4">
                  <c:v>50</c:v>
                </c:pt>
                <c:pt idx="5">
                  <c:v>4</c:v>
                </c:pt>
                <c:pt idx="6">
                  <c:v>45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25</c:v>
                </c:pt>
                <c:pt idx="11">
                  <c:v>7</c:v>
                </c:pt>
                <c:pt idx="12">
                  <c:v>16</c:v>
                </c:pt>
                <c:pt idx="13">
                  <c:v>2</c:v>
                </c:pt>
                <c:pt idx="14">
                  <c:v>7</c:v>
                </c:pt>
                <c:pt idx="15">
                  <c:v>32</c:v>
                </c:pt>
                <c:pt idx="16">
                  <c:v>7</c:v>
                </c:pt>
                <c:pt idx="17">
                  <c:v>15</c:v>
                </c:pt>
                <c:pt idx="18">
                  <c:v>25</c:v>
                </c:pt>
                <c:pt idx="19">
                  <c:v>74</c:v>
                </c:pt>
                <c:pt idx="20">
                  <c:v>13</c:v>
                </c:pt>
                <c:pt idx="21">
                  <c:v>3</c:v>
                </c:pt>
                <c:pt idx="22">
                  <c:v>24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3-4BE8-9E56-619A56F3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91168"/>
        <c:axId val="147997440"/>
      </c:barChart>
      <c:lineChart>
        <c:grouping val="standard"/>
        <c:varyColors val="0"/>
        <c:ser>
          <c:idx val="1"/>
          <c:order val="1"/>
          <c:tx>
            <c:v>Standard+'Lake Average by Analyte'!$B$240:$B$263</c:v>
          </c:tx>
          <c:marker>
            <c:symbol val="none"/>
          </c:marker>
          <c:val>
            <c:numRef>
              <c:f>'Lake Average by Analyte'!$E$240:$E$263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4BE8-9E56-619A56F3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91168"/>
        <c:axId val="147997440"/>
      </c:lineChart>
      <c:catAx>
        <c:axId val="1479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Body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 vert="horz" anchor="ctr" anchorCtr="1"/>
          <a:lstStyle/>
          <a:p>
            <a:pPr>
              <a:defRPr/>
            </a:pPr>
            <a:endParaRPr lang="en-US"/>
          </a:p>
        </c:txPr>
        <c:crossAx val="147997440"/>
        <c:crosses val="autoZero"/>
        <c:auto val="0"/>
        <c:lblAlgn val="ctr"/>
        <c:lblOffset val="100"/>
        <c:noMultiLvlLbl val="0"/>
      </c:catAx>
      <c:valAx>
        <c:axId val="147997440"/>
        <c:scaling>
          <c:orientation val="minMax"/>
          <c:max val="1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ug/L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79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TSS (mg/L)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Analyte'!$L$240:$L$263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44.45</c:v>
                  </c:pt>
                  <c:pt idx="2">
                    <c:v>9.5500000000000007</c:v>
                  </c:pt>
                  <c:pt idx="3">
                    <c:v>50.1</c:v>
                  </c:pt>
                  <c:pt idx="4">
                    <c:v>24.64</c:v>
                  </c:pt>
                  <c:pt idx="5">
                    <c:v>9.18</c:v>
                  </c:pt>
                  <c:pt idx="6">
                    <c:v>33.1</c:v>
                  </c:pt>
                  <c:pt idx="7">
                    <c:v>13.01</c:v>
                  </c:pt>
                  <c:pt idx="8">
                    <c:v>0.96</c:v>
                  </c:pt>
                  <c:pt idx="9">
                    <c:v>2.97</c:v>
                  </c:pt>
                  <c:pt idx="10">
                    <c:v>14.45</c:v>
                  </c:pt>
                  <c:pt idx="11">
                    <c:v>55.19</c:v>
                  </c:pt>
                  <c:pt idx="12">
                    <c:v>44.98</c:v>
                  </c:pt>
                  <c:pt idx="13">
                    <c:v>3.54</c:v>
                  </c:pt>
                  <c:pt idx="14">
                    <c:v>6.97</c:v>
                  </c:pt>
                  <c:pt idx="15">
                    <c:v>16.46</c:v>
                  </c:pt>
                  <c:pt idx="16">
                    <c:v>12.88</c:v>
                  </c:pt>
                  <c:pt idx="17">
                    <c:v>11.28</c:v>
                  </c:pt>
                  <c:pt idx="18">
                    <c:v>12.17</c:v>
                  </c:pt>
                  <c:pt idx="19">
                    <c:v>19.190000000000001</c:v>
                  </c:pt>
                  <c:pt idx="20">
                    <c:v>53.38</c:v>
                  </c:pt>
                  <c:pt idx="21">
                    <c:v>2.61</c:v>
                  </c:pt>
                  <c:pt idx="22">
                    <c:v>10.83</c:v>
                  </c:pt>
                  <c:pt idx="23">
                    <c:v>54.25</c:v>
                  </c:pt>
                </c:numCache>
              </c:numRef>
            </c:plus>
            <c:minus>
              <c:numRef>
                <c:f>'Lake Average by Analyte'!$L$240:$L$263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44.45</c:v>
                  </c:pt>
                  <c:pt idx="2">
                    <c:v>9.5500000000000007</c:v>
                  </c:pt>
                  <c:pt idx="3">
                    <c:v>50.1</c:v>
                  </c:pt>
                  <c:pt idx="4">
                    <c:v>24.64</c:v>
                  </c:pt>
                  <c:pt idx="5">
                    <c:v>9.18</c:v>
                  </c:pt>
                  <c:pt idx="6">
                    <c:v>33.1</c:v>
                  </c:pt>
                  <c:pt idx="7">
                    <c:v>13.01</c:v>
                  </c:pt>
                  <c:pt idx="8">
                    <c:v>0.96</c:v>
                  </c:pt>
                  <c:pt idx="9">
                    <c:v>2.97</c:v>
                  </c:pt>
                  <c:pt idx="10">
                    <c:v>14.45</c:v>
                  </c:pt>
                  <c:pt idx="11">
                    <c:v>55.19</c:v>
                  </c:pt>
                  <c:pt idx="12">
                    <c:v>44.98</c:v>
                  </c:pt>
                  <c:pt idx="13">
                    <c:v>3.54</c:v>
                  </c:pt>
                  <c:pt idx="14">
                    <c:v>6.97</c:v>
                  </c:pt>
                  <c:pt idx="15">
                    <c:v>16.46</c:v>
                  </c:pt>
                  <c:pt idx="16">
                    <c:v>12.88</c:v>
                  </c:pt>
                  <c:pt idx="17">
                    <c:v>11.28</c:v>
                  </c:pt>
                  <c:pt idx="18">
                    <c:v>12.17</c:v>
                  </c:pt>
                  <c:pt idx="19">
                    <c:v>19.190000000000001</c:v>
                  </c:pt>
                  <c:pt idx="20">
                    <c:v>53.38</c:v>
                  </c:pt>
                  <c:pt idx="21">
                    <c:v>2.61</c:v>
                  </c:pt>
                  <c:pt idx="22">
                    <c:v>10.83</c:v>
                  </c:pt>
                  <c:pt idx="23">
                    <c:v>54.25</c:v>
                  </c:pt>
                </c:numCache>
              </c:numRef>
            </c:minus>
          </c:errBars>
          <c:cat>
            <c:strRef>
              <c:f>'Lake Average by Analyte'!$J$240:$J$263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Analyte'!$K$240:$K$263</c:f>
              <c:numCache>
                <c:formatCode>0.00</c:formatCode>
                <c:ptCount val="24"/>
                <c:pt idx="0">
                  <c:v>3</c:v>
                </c:pt>
                <c:pt idx="1">
                  <c:v>72</c:v>
                </c:pt>
                <c:pt idx="2">
                  <c:v>12</c:v>
                </c:pt>
                <c:pt idx="3">
                  <c:v>92</c:v>
                </c:pt>
                <c:pt idx="4">
                  <c:v>44</c:v>
                </c:pt>
                <c:pt idx="5">
                  <c:v>13</c:v>
                </c:pt>
                <c:pt idx="6">
                  <c:v>36</c:v>
                </c:pt>
                <c:pt idx="7">
                  <c:v>24</c:v>
                </c:pt>
                <c:pt idx="8">
                  <c:v>10</c:v>
                </c:pt>
                <c:pt idx="9">
                  <c:v>4</c:v>
                </c:pt>
                <c:pt idx="10">
                  <c:v>22</c:v>
                </c:pt>
                <c:pt idx="11">
                  <c:v>55</c:v>
                </c:pt>
                <c:pt idx="12">
                  <c:v>29</c:v>
                </c:pt>
                <c:pt idx="13">
                  <c:v>5</c:v>
                </c:pt>
                <c:pt idx="14">
                  <c:v>10</c:v>
                </c:pt>
                <c:pt idx="15">
                  <c:v>73</c:v>
                </c:pt>
                <c:pt idx="16">
                  <c:v>16</c:v>
                </c:pt>
                <c:pt idx="17">
                  <c:v>11</c:v>
                </c:pt>
                <c:pt idx="18">
                  <c:v>37</c:v>
                </c:pt>
                <c:pt idx="19">
                  <c:v>50</c:v>
                </c:pt>
                <c:pt idx="20">
                  <c:v>41</c:v>
                </c:pt>
                <c:pt idx="21">
                  <c:v>9</c:v>
                </c:pt>
                <c:pt idx="22">
                  <c:v>39</c:v>
                </c:pt>
                <c:pt idx="2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5-46D1-9A0B-D896DD63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2000"/>
        <c:axId val="151490560"/>
      </c:barChart>
      <c:lineChart>
        <c:grouping val="standard"/>
        <c:varyColors val="0"/>
        <c:ser>
          <c:idx val="1"/>
          <c:order val="1"/>
          <c:tx>
            <c:strRef>
              <c:f>'Lake Average by Analyte'!$J$240:$J$263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tx>
          <c:marker>
            <c:symbol val="none"/>
          </c:marker>
          <c:val>
            <c:numRef>
              <c:f>'Lake Average by Analyte'!$M$240:$M$263</c:f>
              <c:numCache>
                <c:formatCode>0.00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5-46D1-9A0B-D896DD63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72000"/>
        <c:axId val="151490560"/>
      </c:lineChart>
      <c:catAx>
        <c:axId val="1514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1490560"/>
        <c:crosses val="autoZero"/>
        <c:auto val="1"/>
        <c:lblAlgn val="ctr"/>
        <c:lblOffset val="100"/>
        <c:noMultiLvlLbl val="0"/>
      </c:catAx>
      <c:valAx>
        <c:axId val="1514905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4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TVSS</a:t>
            </a:r>
            <a:r>
              <a:rPr lang="en-US" baseline="0"/>
              <a:t> 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Analyte'!$P$240:$P$263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4.18</c:v>
                  </c:pt>
                  <c:pt idx="2">
                    <c:v>6.04</c:v>
                  </c:pt>
                  <c:pt idx="3">
                    <c:v>30.87</c:v>
                  </c:pt>
                  <c:pt idx="4">
                    <c:v>10.43</c:v>
                  </c:pt>
                  <c:pt idx="5">
                    <c:v>4.24</c:v>
                  </c:pt>
                  <c:pt idx="6">
                    <c:v>29.3</c:v>
                  </c:pt>
                  <c:pt idx="7">
                    <c:v>7.89</c:v>
                  </c:pt>
                  <c:pt idx="8">
                    <c:v>4.24</c:v>
                  </c:pt>
                  <c:pt idx="9">
                    <c:v>2.2999999999999998</c:v>
                  </c:pt>
                  <c:pt idx="10">
                    <c:v>8.26</c:v>
                  </c:pt>
                  <c:pt idx="11">
                    <c:v>12.12</c:v>
                  </c:pt>
                  <c:pt idx="12">
                    <c:v>19.25</c:v>
                  </c:pt>
                  <c:pt idx="13">
                    <c:v>2.19</c:v>
                  </c:pt>
                  <c:pt idx="14">
                    <c:v>4.68</c:v>
                  </c:pt>
                  <c:pt idx="15">
                    <c:v>19.95</c:v>
                  </c:pt>
                  <c:pt idx="16">
                    <c:v>6.81</c:v>
                  </c:pt>
                  <c:pt idx="17">
                    <c:v>5.7</c:v>
                  </c:pt>
                  <c:pt idx="18">
                    <c:v>8.2200000000000006</c:v>
                  </c:pt>
                  <c:pt idx="19">
                    <c:v>15.53</c:v>
                  </c:pt>
                  <c:pt idx="20">
                    <c:v>32.96</c:v>
                  </c:pt>
                  <c:pt idx="21">
                    <c:v>2.4500000000000002</c:v>
                  </c:pt>
                  <c:pt idx="22">
                    <c:v>5.27</c:v>
                  </c:pt>
                  <c:pt idx="23">
                    <c:v>28.92</c:v>
                  </c:pt>
                </c:numCache>
              </c:numRef>
            </c:plus>
            <c:minus>
              <c:numRef>
                <c:f>'Lake Average by Analyte'!$P$240:$P$263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4.18</c:v>
                  </c:pt>
                  <c:pt idx="2">
                    <c:v>6.04</c:v>
                  </c:pt>
                  <c:pt idx="3">
                    <c:v>30.87</c:v>
                  </c:pt>
                  <c:pt idx="4">
                    <c:v>10.43</c:v>
                  </c:pt>
                  <c:pt idx="5">
                    <c:v>4.24</c:v>
                  </c:pt>
                  <c:pt idx="6">
                    <c:v>29.3</c:v>
                  </c:pt>
                  <c:pt idx="7">
                    <c:v>7.89</c:v>
                  </c:pt>
                  <c:pt idx="8">
                    <c:v>4.24</c:v>
                  </c:pt>
                  <c:pt idx="9">
                    <c:v>2.2999999999999998</c:v>
                  </c:pt>
                  <c:pt idx="10">
                    <c:v>8.26</c:v>
                  </c:pt>
                  <c:pt idx="11">
                    <c:v>12.12</c:v>
                  </c:pt>
                  <c:pt idx="12">
                    <c:v>19.25</c:v>
                  </c:pt>
                  <c:pt idx="13">
                    <c:v>2.19</c:v>
                  </c:pt>
                  <c:pt idx="14">
                    <c:v>4.68</c:v>
                  </c:pt>
                  <c:pt idx="15">
                    <c:v>19.95</c:v>
                  </c:pt>
                  <c:pt idx="16">
                    <c:v>6.81</c:v>
                  </c:pt>
                  <c:pt idx="17">
                    <c:v>5.7</c:v>
                  </c:pt>
                  <c:pt idx="18">
                    <c:v>8.2200000000000006</c:v>
                  </c:pt>
                  <c:pt idx="19">
                    <c:v>15.53</c:v>
                  </c:pt>
                  <c:pt idx="20">
                    <c:v>32.96</c:v>
                  </c:pt>
                  <c:pt idx="21">
                    <c:v>2.4500000000000002</c:v>
                  </c:pt>
                  <c:pt idx="22">
                    <c:v>5.27</c:v>
                  </c:pt>
                  <c:pt idx="23">
                    <c:v>28.92</c:v>
                  </c:pt>
                </c:numCache>
              </c:numRef>
            </c:minus>
          </c:errBars>
          <c:cat>
            <c:strRef>
              <c:f>'Lake Average by Analyte'!$N$240:$N$263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Analyte'!$O$240:$O$263</c:f>
              <c:numCache>
                <c:formatCode>General</c:formatCode>
                <c:ptCount val="24"/>
                <c:pt idx="0">
                  <c:v>2</c:v>
                </c:pt>
                <c:pt idx="1">
                  <c:v>32</c:v>
                </c:pt>
                <c:pt idx="2">
                  <c:v>6</c:v>
                </c:pt>
                <c:pt idx="3">
                  <c:v>57</c:v>
                </c:pt>
                <c:pt idx="4">
                  <c:v>23</c:v>
                </c:pt>
                <c:pt idx="5">
                  <c:v>6</c:v>
                </c:pt>
                <c:pt idx="6">
                  <c:v>21</c:v>
                </c:pt>
                <c:pt idx="7">
                  <c:v>16</c:v>
                </c:pt>
                <c:pt idx="8">
                  <c:v>7</c:v>
                </c:pt>
                <c:pt idx="9">
                  <c:v>2</c:v>
                </c:pt>
                <c:pt idx="10">
                  <c:v>11</c:v>
                </c:pt>
                <c:pt idx="11">
                  <c:v>23</c:v>
                </c:pt>
                <c:pt idx="12">
                  <c:v>16</c:v>
                </c:pt>
                <c:pt idx="13">
                  <c:v>3</c:v>
                </c:pt>
                <c:pt idx="14">
                  <c:v>8</c:v>
                </c:pt>
                <c:pt idx="15">
                  <c:v>45</c:v>
                </c:pt>
                <c:pt idx="16">
                  <c:v>5</c:v>
                </c:pt>
                <c:pt idx="17">
                  <c:v>6</c:v>
                </c:pt>
                <c:pt idx="18">
                  <c:v>27</c:v>
                </c:pt>
                <c:pt idx="19">
                  <c:v>40</c:v>
                </c:pt>
                <c:pt idx="20">
                  <c:v>22</c:v>
                </c:pt>
                <c:pt idx="21">
                  <c:v>4</c:v>
                </c:pt>
                <c:pt idx="22">
                  <c:v>17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7D2-9AFD-244F2B4A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13408"/>
        <c:axId val="152915328"/>
      </c:barChart>
      <c:catAx>
        <c:axId val="152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Body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2915328"/>
        <c:crosses val="autoZero"/>
        <c:auto val="1"/>
        <c:lblAlgn val="ctr"/>
        <c:lblOffset val="100"/>
        <c:noMultiLvlLbl val="0"/>
      </c:catAx>
      <c:valAx>
        <c:axId val="1529153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NVSS</a:t>
            </a:r>
            <a:r>
              <a:rPr lang="en-US" baseline="0"/>
              <a:t> (mg/L)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'Lake Average by Analyte'!$T$240:$T$263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42.36</c:v>
                  </c:pt>
                  <c:pt idx="2">
                    <c:v>7.47</c:v>
                  </c:pt>
                  <c:pt idx="3">
                    <c:v>25.95</c:v>
                  </c:pt>
                  <c:pt idx="4">
                    <c:v>14.45</c:v>
                  </c:pt>
                  <c:pt idx="5">
                    <c:v>5.56</c:v>
                  </c:pt>
                  <c:pt idx="6">
                    <c:v>7.63</c:v>
                  </c:pt>
                  <c:pt idx="7">
                    <c:v>5.29</c:v>
                  </c:pt>
                  <c:pt idx="8">
                    <c:v>2.84</c:v>
                  </c:pt>
                  <c:pt idx="9">
                    <c:v>3</c:v>
                  </c:pt>
                  <c:pt idx="10">
                    <c:v>7.03</c:v>
                  </c:pt>
                  <c:pt idx="11">
                    <c:v>43.18</c:v>
                  </c:pt>
                  <c:pt idx="12">
                    <c:v>26.71</c:v>
                  </c:pt>
                  <c:pt idx="13">
                    <c:v>3</c:v>
                  </c:pt>
                  <c:pt idx="14">
                    <c:v>3.57</c:v>
                  </c:pt>
                  <c:pt idx="15">
                    <c:v>25.04</c:v>
                  </c:pt>
                  <c:pt idx="16">
                    <c:v>6.35</c:v>
                  </c:pt>
                  <c:pt idx="17">
                    <c:v>7.31</c:v>
                  </c:pt>
                  <c:pt idx="18">
                    <c:v>7.11</c:v>
                  </c:pt>
                  <c:pt idx="19">
                    <c:v>7.95</c:v>
                  </c:pt>
                  <c:pt idx="20">
                    <c:v>25.03</c:v>
                  </c:pt>
                  <c:pt idx="21">
                    <c:v>4.41</c:v>
                  </c:pt>
                  <c:pt idx="22">
                    <c:v>6.6</c:v>
                  </c:pt>
                  <c:pt idx="23">
                    <c:v>26</c:v>
                  </c:pt>
                </c:numCache>
              </c:numRef>
            </c:plus>
            <c:minus>
              <c:numRef>
                <c:f>'Lake Average by Analyte'!$T$240:$T$263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42.36</c:v>
                  </c:pt>
                  <c:pt idx="2">
                    <c:v>7.47</c:v>
                  </c:pt>
                  <c:pt idx="3">
                    <c:v>25.95</c:v>
                  </c:pt>
                  <c:pt idx="4">
                    <c:v>14.45</c:v>
                  </c:pt>
                  <c:pt idx="5">
                    <c:v>5.56</c:v>
                  </c:pt>
                  <c:pt idx="6">
                    <c:v>7.63</c:v>
                  </c:pt>
                  <c:pt idx="7">
                    <c:v>5.29</c:v>
                  </c:pt>
                  <c:pt idx="8">
                    <c:v>2.84</c:v>
                  </c:pt>
                  <c:pt idx="9">
                    <c:v>3</c:v>
                  </c:pt>
                  <c:pt idx="10">
                    <c:v>7.03</c:v>
                  </c:pt>
                  <c:pt idx="11">
                    <c:v>43.18</c:v>
                  </c:pt>
                  <c:pt idx="12">
                    <c:v>26.71</c:v>
                  </c:pt>
                  <c:pt idx="13">
                    <c:v>3</c:v>
                  </c:pt>
                  <c:pt idx="14">
                    <c:v>3.57</c:v>
                  </c:pt>
                  <c:pt idx="15">
                    <c:v>25.04</c:v>
                  </c:pt>
                  <c:pt idx="16">
                    <c:v>6.35</c:v>
                  </c:pt>
                  <c:pt idx="17">
                    <c:v>7.31</c:v>
                  </c:pt>
                  <c:pt idx="18">
                    <c:v>7.11</c:v>
                  </c:pt>
                  <c:pt idx="19">
                    <c:v>7.95</c:v>
                  </c:pt>
                  <c:pt idx="20">
                    <c:v>25.03</c:v>
                  </c:pt>
                  <c:pt idx="21">
                    <c:v>4.41</c:v>
                  </c:pt>
                  <c:pt idx="22">
                    <c:v>6.6</c:v>
                  </c:pt>
                  <c:pt idx="23">
                    <c:v>26</c:v>
                  </c:pt>
                </c:numCache>
              </c:numRef>
            </c:minus>
          </c:errBars>
          <c:cat>
            <c:strRef>
              <c:f>'Lake Average by Analyte'!$R$240:$R$263</c:f>
              <c:strCache>
                <c:ptCount val="24"/>
                <c:pt idx="0">
                  <c:v>Big Wall Lake</c:v>
                </c:pt>
                <c:pt idx="1">
                  <c:v>Cunningham Slough</c:v>
                </c:pt>
                <c:pt idx="2">
                  <c:v>Diamond Lake</c:v>
                </c:pt>
                <c:pt idx="3">
                  <c:v>Elk Lake</c:v>
                </c:pt>
                <c:pt idx="4">
                  <c:v>Elm Lake</c:v>
                </c:pt>
                <c:pt idx="5">
                  <c:v>Four Mile Lake</c:v>
                </c:pt>
                <c:pt idx="6">
                  <c:v>Garlock Slough</c:v>
                </c:pt>
                <c:pt idx="7">
                  <c:v>High Lake</c:v>
                </c:pt>
                <c:pt idx="8">
                  <c:v>Little Clear Lake</c:v>
                </c:pt>
                <c:pt idx="9">
                  <c:v>Lizard Lake</c:v>
                </c:pt>
                <c:pt idx="10">
                  <c:v>Morse Lake</c:v>
                </c:pt>
                <c:pt idx="11">
                  <c:v>Mud Lake</c:v>
                </c:pt>
                <c:pt idx="12">
                  <c:v>Pickerel Lake</c:v>
                </c:pt>
                <c:pt idx="13">
                  <c:v>Rice Lake</c:v>
                </c:pt>
                <c:pt idx="14">
                  <c:v>Silver Lake</c:v>
                </c:pt>
                <c:pt idx="15">
                  <c:v>South Twin Lake</c:v>
                </c:pt>
                <c:pt idx="16">
                  <c:v>Sunken Grove Lake</c:v>
                </c:pt>
                <c:pt idx="17">
                  <c:v>Trumball Lake</c:v>
                </c:pt>
                <c:pt idx="18">
                  <c:v>Tuttle Lake</c:v>
                </c:pt>
                <c:pt idx="19">
                  <c:v>Twelve Mile Lake</c:v>
                </c:pt>
                <c:pt idx="20">
                  <c:v>Virgin Lake</c:v>
                </c:pt>
                <c:pt idx="21">
                  <c:v>West Hottes Lake</c:v>
                </c:pt>
                <c:pt idx="22">
                  <c:v>West Swan Lake</c:v>
                </c:pt>
                <c:pt idx="23">
                  <c:v>West Twin Lake</c:v>
                </c:pt>
              </c:strCache>
            </c:strRef>
          </c:cat>
          <c:val>
            <c:numRef>
              <c:f>'Lake Average by Analyte'!$S$240:$S$263</c:f>
              <c:numCache>
                <c:formatCode>General</c:formatCode>
                <c:ptCount val="24"/>
                <c:pt idx="0">
                  <c:v>1</c:v>
                </c:pt>
                <c:pt idx="1">
                  <c:v>40</c:v>
                </c:pt>
                <c:pt idx="2">
                  <c:v>4</c:v>
                </c:pt>
                <c:pt idx="3">
                  <c:v>35</c:v>
                </c:pt>
                <c:pt idx="4">
                  <c:v>21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32</c:v>
                </c:pt>
                <c:pt idx="12">
                  <c:v>13</c:v>
                </c:pt>
                <c:pt idx="13">
                  <c:v>2</c:v>
                </c:pt>
                <c:pt idx="14">
                  <c:v>3</c:v>
                </c:pt>
                <c:pt idx="15">
                  <c:v>28</c:v>
                </c:pt>
                <c:pt idx="16">
                  <c:v>3</c:v>
                </c:pt>
                <c:pt idx="17">
                  <c:v>6</c:v>
                </c:pt>
                <c:pt idx="18">
                  <c:v>10</c:v>
                </c:pt>
                <c:pt idx="19">
                  <c:v>10</c:v>
                </c:pt>
                <c:pt idx="20">
                  <c:v>19</c:v>
                </c:pt>
                <c:pt idx="21">
                  <c:v>5</c:v>
                </c:pt>
                <c:pt idx="22">
                  <c:v>22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B-4F4C-A86C-82A12A97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44640"/>
        <c:axId val="152946560"/>
      </c:barChart>
      <c:catAx>
        <c:axId val="1529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Body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3900000"/>
          <a:lstStyle/>
          <a:p>
            <a:pPr>
              <a:defRPr/>
            </a:pPr>
            <a:endParaRPr lang="en-US"/>
          </a:p>
        </c:txPr>
        <c:crossAx val="152946560"/>
        <c:crosses val="autoZero"/>
        <c:auto val="1"/>
        <c:lblAlgn val="ctr"/>
        <c:lblOffset val="100"/>
        <c:noMultiLvlLbl val="0"/>
      </c:catAx>
      <c:valAx>
        <c:axId val="1529465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Concentration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95249</xdr:colOff>
      <xdr:row>2</xdr:row>
      <xdr:rowOff>180974</xdr:rowOff>
    </xdr:from>
    <xdr:to>
      <xdr:col>42</xdr:col>
      <xdr:colOff>600075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123824</xdr:colOff>
      <xdr:row>28</xdr:row>
      <xdr:rowOff>190499</xdr:rowOff>
    </xdr:from>
    <xdr:to>
      <xdr:col>42</xdr:col>
      <xdr:colOff>609599</xdr:colOff>
      <xdr:row>51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95250</xdr:colOff>
      <xdr:row>55</xdr:row>
      <xdr:rowOff>9524</xdr:rowOff>
    </xdr:from>
    <xdr:to>
      <xdr:col>43</xdr:col>
      <xdr:colOff>19050</xdr:colOff>
      <xdr:row>76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85724</xdr:colOff>
      <xdr:row>81</xdr:row>
      <xdr:rowOff>0</xdr:rowOff>
    </xdr:from>
    <xdr:to>
      <xdr:col>42</xdr:col>
      <xdr:colOff>609599</xdr:colOff>
      <xdr:row>103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123825</xdr:colOff>
      <xdr:row>107</xdr:row>
      <xdr:rowOff>9525</xdr:rowOff>
    </xdr:from>
    <xdr:to>
      <xdr:col>43</xdr:col>
      <xdr:colOff>9525</xdr:colOff>
      <xdr:row>129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263</xdr:row>
      <xdr:rowOff>161925</xdr:rowOff>
    </xdr:from>
    <xdr:to>
      <xdr:col>4</xdr:col>
      <xdr:colOff>1114425</xdr:colOff>
      <xdr:row>281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264</xdr:row>
      <xdr:rowOff>14287</xdr:rowOff>
    </xdr:from>
    <xdr:to>
      <xdr:col>12</xdr:col>
      <xdr:colOff>47625</xdr:colOff>
      <xdr:row>281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264</xdr:row>
      <xdr:rowOff>4762</xdr:rowOff>
    </xdr:from>
    <xdr:to>
      <xdr:col>16</xdr:col>
      <xdr:colOff>590549</xdr:colOff>
      <xdr:row>281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609599</xdr:colOff>
      <xdr:row>264</xdr:row>
      <xdr:rowOff>4761</xdr:rowOff>
    </xdr:from>
    <xdr:to>
      <xdr:col>21</xdr:col>
      <xdr:colOff>9525</xdr:colOff>
      <xdr:row>281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264</xdr:row>
      <xdr:rowOff>33337</xdr:rowOff>
    </xdr:from>
    <xdr:to>
      <xdr:col>25</xdr:col>
      <xdr:colOff>19050</xdr:colOff>
      <xdr:row>281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76200</xdr:colOff>
      <xdr:row>264</xdr:row>
      <xdr:rowOff>42861</xdr:rowOff>
    </xdr:from>
    <xdr:to>
      <xdr:col>29</xdr:col>
      <xdr:colOff>9525</xdr:colOff>
      <xdr:row>281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1219200</xdr:colOff>
      <xdr:row>264</xdr:row>
      <xdr:rowOff>33336</xdr:rowOff>
    </xdr:from>
    <xdr:to>
      <xdr:col>32</xdr:col>
      <xdr:colOff>1190625</xdr:colOff>
      <xdr:row>281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1200150</xdr:colOff>
      <xdr:row>264</xdr:row>
      <xdr:rowOff>14287</xdr:rowOff>
    </xdr:from>
    <xdr:to>
      <xdr:col>37</xdr:col>
      <xdr:colOff>19050</xdr:colOff>
      <xdr:row>281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38099</xdr:colOff>
      <xdr:row>264</xdr:row>
      <xdr:rowOff>23812</xdr:rowOff>
    </xdr:from>
    <xdr:to>
      <xdr:col>40</xdr:col>
      <xdr:colOff>1171574</xdr:colOff>
      <xdr:row>281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19050</xdr:colOff>
      <xdr:row>264</xdr:row>
      <xdr:rowOff>23811</xdr:rowOff>
    </xdr:from>
    <xdr:to>
      <xdr:col>45</xdr:col>
      <xdr:colOff>485775</xdr:colOff>
      <xdr:row>281</xdr:row>
      <xdr:rowOff>123824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176211</xdr:rowOff>
    </xdr:from>
    <xdr:to>
      <xdr:col>21</xdr:col>
      <xdr:colOff>466724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0.45248</cdr:x>
      <cdr:y>0.32966</cdr:y>
    </cdr:from>
    <cdr:to>
      <cdr:x>0.71987</cdr:x>
      <cdr:y>0.38953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8800" y="1565275"/>
          <a:ext cx="1831212" cy="284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Phosphorus</a:t>
          </a:r>
          <a:r>
            <a:rPr lang="en-US" sz="1100" b="1" baseline="0"/>
            <a:t> Limited</a:t>
          </a:r>
          <a:endParaRPr lang="en-US" sz="1100" b="1"/>
        </a:p>
      </cdr:txBody>
    </cdr:sp>
  </cdr:relSizeAnchor>
  <cdr:relSizeAnchor xmlns:cdr="http://schemas.openxmlformats.org/drawingml/2006/chartDrawing">
    <cdr:from>
      <cdr:x>0.47612</cdr:x>
      <cdr:y>0.64861</cdr:y>
    </cdr:from>
    <cdr:to>
      <cdr:x>0.70751</cdr:x>
      <cdr:y>0.70849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3260725" y="3079750"/>
          <a:ext cx="1584624" cy="284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Nitrogen</a:t>
          </a:r>
          <a:r>
            <a:rPr lang="en-US" sz="1100" b="1" baseline="0"/>
            <a:t> Limited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25</xdr:row>
      <xdr:rowOff>180974</xdr:rowOff>
    </xdr:from>
    <xdr:to>
      <xdr:col>16</xdr:col>
      <xdr:colOff>581024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workbookViewId="0"/>
  </sheetViews>
  <sheetFormatPr defaultColWidth="8.88671875" defaultRowHeight="13.2" x14ac:dyDescent="0.25"/>
  <cols>
    <col min="1" max="1" width="52" style="2" customWidth="1"/>
    <col min="2" max="16384" width="8.88671875" style="2"/>
  </cols>
  <sheetData>
    <row r="1" spans="1:1" ht="28.8" x14ac:dyDescent="0.3">
      <c r="A1" s="1" t="s">
        <v>73</v>
      </c>
    </row>
    <row r="2" spans="1:1" ht="12.75" customHeight="1" x14ac:dyDescent="0.25">
      <c r="A2" s="3"/>
    </row>
    <row r="3" spans="1:1" ht="12.75" customHeight="1" x14ac:dyDescent="0.25">
      <c r="A3" s="4" t="s">
        <v>70</v>
      </c>
    </row>
    <row r="4" spans="1:1" ht="12.75" customHeight="1" x14ac:dyDescent="0.25"/>
    <row r="5" spans="1:1" ht="12.75" customHeight="1" x14ac:dyDescent="0.25">
      <c r="A5" s="5" t="s">
        <v>0</v>
      </c>
    </row>
    <row r="6" spans="1:1" ht="12.75" customHeight="1" x14ac:dyDescent="0.25"/>
    <row r="7" spans="1:1" ht="12.75" customHeight="1" x14ac:dyDescent="0.25">
      <c r="A7" s="5" t="s">
        <v>1</v>
      </c>
    </row>
    <row r="8" spans="1:1" ht="12.75" customHeight="1" x14ac:dyDescent="0.35">
      <c r="A8" s="6" t="s">
        <v>2</v>
      </c>
    </row>
    <row r="9" spans="1:1" ht="12.75" customHeight="1" x14ac:dyDescent="0.25">
      <c r="A9" s="6" t="s">
        <v>3</v>
      </c>
    </row>
    <row r="10" spans="1:1" ht="12.75" customHeight="1" x14ac:dyDescent="0.25">
      <c r="A10" s="6" t="s">
        <v>4</v>
      </c>
    </row>
    <row r="11" spans="1:1" ht="12.75" customHeight="1" x14ac:dyDescent="0.25">
      <c r="A11" s="6" t="s">
        <v>5</v>
      </c>
    </row>
    <row r="12" spans="1:1" ht="12.75" customHeight="1" x14ac:dyDescent="0.25">
      <c r="A12" s="6" t="s">
        <v>6</v>
      </c>
    </row>
    <row r="13" spans="1:1" ht="12.75" customHeight="1" x14ac:dyDescent="0.25">
      <c r="A13" s="6" t="s">
        <v>7</v>
      </c>
    </row>
    <row r="14" spans="1:1" ht="12.75" customHeight="1" x14ac:dyDescent="0.25">
      <c r="A14" s="6" t="s">
        <v>8</v>
      </c>
    </row>
    <row r="15" spans="1:1" ht="12.75" customHeight="1" x14ac:dyDescent="0.25">
      <c r="A15" s="6" t="s">
        <v>9</v>
      </c>
    </row>
    <row r="16" spans="1:1" ht="12.75" customHeight="1" x14ac:dyDescent="0.25">
      <c r="A16" s="6" t="s">
        <v>10</v>
      </c>
    </row>
    <row r="17" spans="1:1" ht="12.75" customHeight="1" x14ac:dyDescent="0.25">
      <c r="A17" s="7" t="s">
        <v>11</v>
      </c>
    </row>
    <row r="18" spans="1:1" ht="12.75" customHeight="1" x14ac:dyDescent="0.25">
      <c r="A18" s="6" t="s">
        <v>12</v>
      </c>
    </row>
    <row r="19" spans="1:1" ht="12.75" customHeight="1" x14ac:dyDescent="0.25">
      <c r="A19" s="6" t="s">
        <v>13</v>
      </c>
    </row>
    <row r="20" spans="1:1" ht="12.75" customHeight="1" x14ac:dyDescent="0.25">
      <c r="A20" s="6"/>
    </row>
    <row r="21" spans="1:1" ht="12.75" customHeight="1" x14ac:dyDescent="0.25">
      <c r="A21" s="5" t="s">
        <v>14</v>
      </c>
    </row>
    <row r="22" spans="1:1" ht="12.75" customHeight="1" x14ac:dyDescent="0.25">
      <c r="A22" s="7" t="s">
        <v>15</v>
      </c>
    </row>
    <row r="23" spans="1:1" ht="12.75" customHeight="1" x14ac:dyDescent="0.25">
      <c r="A23" s="6" t="s">
        <v>16</v>
      </c>
    </row>
    <row r="24" spans="1:1" ht="12.75" customHeight="1" x14ac:dyDescent="0.25">
      <c r="A24" s="7" t="s">
        <v>17</v>
      </c>
    </row>
    <row r="25" spans="1:1" ht="12.75" customHeight="1" x14ac:dyDescent="0.25">
      <c r="A25" s="6" t="s">
        <v>18</v>
      </c>
    </row>
    <row r="26" spans="1:1" ht="12.75" customHeight="1" x14ac:dyDescent="0.25">
      <c r="A26" s="6"/>
    </row>
    <row r="27" spans="1:1" x14ac:dyDescent="0.25">
      <c r="A27" s="5"/>
    </row>
    <row r="28" spans="1:1" x14ac:dyDescent="0.25">
      <c r="A28" s="6"/>
    </row>
    <row r="29" spans="1:1" x14ac:dyDescent="0.25">
      <c r="A29" s="6"/>
    </row>
    <row r="30" spans="1:1" x14ac:dyDescent="0.25">
      <c r="A30" s="5"/>
    </row>
    <row r="31" spans="1:1" x14ac:dyDescent="0.25">
      <c r="A31" s="6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1"/>
  <sheetViews>
    <sheetView workbookViewId="0">
      <selection activeCell="M36" sqref="M36"/>
    </sheetView>
  </sheetViews>
  <sheetFormatPr defaultRowHeight="14.4" x14ac:dyDescent="0.3"/>
  <cols>
    <col min="1" max="1" width="24.6640625" customWidth="1"/>
    <col min="2" max="2" width="9.6640625" bestFit="1" customWidth="1"/>
    <col min="12" max="12" width="6" customWidth="1"/>
    <col min="13" max="13" width="12.5546875" bestFit="1" customWidth="1"/>
    <col min="14" max="15" width="12.5546875" customWidth="1"/>
  </cols>
  <sheetData>
    <row r="1" spans="1:18" ht="15" customHeight="1" x14ac:dyDescent="0.3">
      <c r="A1" s="68" t="s">
        <v>272</v>
      </c>
      <c r="B1" s="68" t="s">
        <v>274</v>
      </c>
      <c r="C1" s="68" t="s">
        <v>279</v>
      </c>
      <c r="D1" s="68" t="s">
        <v>280</v>
      </c>
      <c r="E1" s="68" t="s">
        <v>281</v>
      </c>
      <c r="F1" s="68" t="s">
        <v>282</v>
      </c>
      <c r="G1" s="68" t="s">
        <v>283</v>
      </c>
      <c r="H1" s="68" t="s">
        <v>290</v>
      </c>
      <c r="I1" s="68" t="s">
        <v>291</v>
      </c>
      <c r="J1" s="68" t="s">
        <v>292</v>
      </c>
      <c r="K1" s="68" t="s">
        <v>293</v>
      </c>
      <c r="L1" s="79"/>
      <c r="M1" s="79"/>
      <c r="N1" s="79"/>
      <c r="O1" s="79"/>
      <c r="P1" s="79"/>
      <c r="Q1" s="79"/>
    </row>
    <row r="2" spans="1:18" ht="15" customHeight="1" x14ac:dyDescent="0.3">
      <c r="A2" s="68" t="s">
        <v>245</v>
      </c>
      <c r="B2" s="69">
        <v>42870</v>
      </c>
      <c r="C2" s="68">
        <v>375</v>
      </c>
      <c r="D2" s="68">
        <v>8.1999999999999993</v>
      </c>
      <c r="E2" s="68">
        <v>21</v>
      </c>
      <c r="F2" s="68">
        <v>7.93</v>
      </c>
      <c r="G2" s="68">
        <v>1.1000000000000001</v>
      </c>
      <c r="H2" s="71">
        <v>265</v>
      </c>
      <c r="I2" s="71">
        <v>170</v>
      </c>
      <c r="J2" s="71"/>
      <c r="K2" s="71"/>
      <c r="L2" s="79"/>
      <c r="M2" s="84"/>
      <c r="N2" s="84"/>
      <c r="O2" s="84"/>
      <c r="P2" s="79"/>
      <c r="Q2" s="79"/>
      <c r="R2" s="79"/>
    </row>
    <row r="3" spans="1:18" ht="15" customHeight="1" x14ac:dyDescent="0.3">
      <c r="A3" s="68" t="s">
        <v>245</v>
      </c>
      <c r="B3" s="69">
        <v>42891</v>
      </c>
      <c r="C3" s="68" t="s">
        <v>343</v>
      </c>
      <c r="D3" s="68">
        <v>7.87</v>
      </c>
      <c r="E3" s="68">
        <v>23.4</v>
      </c>
      <c r="F3" s="68">
        <v>7.71</v>
      </c>
      <c r="G3" s="68">
        <v>0.8</v>
      </c>
      <c r="H3" s="71">
        <v>220</v>
      </c>
      <c r="I3" s="71">
        <v>170</v>
      </c>
      <c r="J3" s="71"/>
      <c r="K3" s="71"/>
      <c r="L3" s="79"/>
      <c r="M3" s="84"/>
      <c r="N3" s="84"/>
      <c r="O3" s="84"/>
      <c r="P3" s="79"/>
      <c r="Q3" s="79"/>
      <c r="R3" s="79"/>
    </row>
    <row r="4" spans="1:18" ht="15" customHeight="1" x14ac:dyDescent="0.3">
      <c r="A4" s="68" t="s">
        <v>245</v>
      </c>
      <c r="B4" s="69">
        <v>42926</v>
      </c>
      <c r="C4" s="68">
        <v>1.1599999999999999</v>
      </c>
      <c r="D4" s="68">
        <v>9.25</v>
      </c>
      <c r="E4" s="68">
        <v>25.2</v>
      </c>
      <c r="F4" s="68">
        <v>6.91</v>
      </c>
      <c r="G4" s="68">
        <v>0.7</v>
      </c>
      <c r="H4" s="71">
        <v>268</v>
      </c>
      <c r="I4" s="71"/>
      <c r="J4" s="71"/>
      <c r="K4" s="71"/>
      <c r="L4" s="79"/>
      <c r="M4" s="84"/>
      <c r="N4" s="84"/>
      <c r="O4" s="84"/>
      <c r="P4" s="79"/>
      <c r="Q4" s="79"/>
      <c r="R4" s="79"/>
    </row>
    <row r="5" spans="1:18" ht="15" customHeight="1" x14ac:dyDescent="0.3">
      <c r="A5" s="68" t="s">
        <v>245</v>
      </c>
      <c r="B5" s="78">
        <v>42971</v>
      </c>
      <c r="C5" s="71">
        <v>1.22</v>
      </c>
      <c r="D5" s="71">
        <v>9.8699999999999992</v>
      </c>
      <c r="E5" s="71">
        <v>20.5</v>
      </c>
      <c r="F5" s="71">
        <v>4.1500000000000004</v>
      </c>
      <c r="G5" s="71">
        <v>0.7</v>
      </c>
      <c r="H5" s="71">
        <v>1</v>
      </c>
      <c r="I5" s="71">
        <v>0</v>
      </c>
      <c r="J5" s="71"/>
      <c r="K5" s="71"/>
      <c r="L5" s="79"/>
      <c r="M5" s="84"/>
      <c r="N5" s="84"/>
      <c r="O5" s="84"/>
      <c r="P5" s="79"/>
      <c r="Q5" s="79"/>
      <c r="R5" s="79"/>
    </row>
    <row r="6" spans="1:18" ht="15" customHeight="1" x14ac:dyDescent="0.3">
      <c r="A6" s="68" t="s">
        <v>245</v>
      </c>
      <c r="B6" s="78">
        <v>42997</v>
      </c>
      <c r="C6" s="71" t="s">
        <v>366</v>
      </c>
      <c r="D6" s="71">
        <v>7.44</v>
      </c>
      <c r="E6" s="71">
        <v>18.5</v>
      </c>
      <c r="F6" s="71">
        <v>19.5</v>
      </c>
      <c r="G6" s="71">
        <v>0.7</v>
      </c>
      <c r="H6" s="71">
        <v>28</v>
      </c>
      <c r="I6" s="71">
        <v>0</v>
      </c>
      <c r="J6" s="71"/>
      <c r="K6" s="71"/>
      <c r="L6" s="79"/>
      <c r="M6" s="84"/>
      <c r="N6" s="84"/>
      <c r="O6" s="84"/>
      <c r="P6" s="79"/>
      <c r="Q6" s="79"/>
      <c r="R6" s="79"/>
    </row>
    <row r="7" spans="1:18" ht="15" customHeight="1" x14ac:dyDescent="0.3">
      <c r="A7" s="68" t="s">
        <v>244</v>
      </c>
      <c r="B7" s="69">
        <v>42926</v>
      </c>
      <c r="C7" s="68">
        <v>39.6</v>
      </c>
      <c r="D7" s="68">
        <v>8.2799999999999994</v>
      </c>
      <c r="E7" s="68">
        <v>27.7</v>
      </c>
      <c r="F7" s="68">
        <v>7.69</v>
      </c>
      <c r="G7" s="68" t="s">
        <v>366</v>
      </c>
      <c r="H7" s="71" t="s">
        <v>366</v>
      </c>
      <c r="I7" s="71"/>
      <c r="J7" s="71"/>
      <c r="K7" s="71"/>
      <c r="L7" s="79"/>
      <c r="M7" s="79"/>
      <c r="N7" s="79"/>
      <c r="O7" s="79"/>
      <c r="P7" s="79"/>
      <c r="Q7" s="79"/>
    </row>
    <row r="8" spans="1:18" ht="15" customHeight="1" x14ac:dyDescent="0.3">
      <c r="A8" s="68" t="s">
        <v>244</v>
      </c>
      <c r="B8" s="78">
        <v>42971</v>
      </c>
      <c r="C8" s="71">
        <v>60.2</v>
      </c>
      <c r="D8" s="71">
        <v>8.7799999999999994</v>
      </c>
      <c r="E8" s="71">
        <v>22.3</v>
      </c>
      <c r="F8" s="71">
        <v>9.82</v>
      </c>
      <c r="G8" s="71">
        <v>0.1</v>
      </c>
      <c r="H8" s="71">
        <v>0</v>
      </c>
      <c r="I8" s="71"/>
      <c r="J8" s="71"/>
      <c r="K8" s="71"/>
      <c r="L8" s="79"/>
      <c r="M8" s="79"/>
      <c r="N8" s="79"/>
      <c r="O8" s="79"/>
      <c r="P8" s="79"/>
      <c r="Q8" s="79"/>
    </row>
    <row r="9" spans="1:18" ht="15" customHeight="1" x14ac:dyDescent="0.3">
      <c r="A9" s="68" t="s">
        <v>244</v>
      </c>
      <c r="B9" s="78">
        <v>42997</v>
      </c>
      <c r="C9" s="71" t="s">
        <v>366</v>
      </c>
      <c r="D9" s="71">
        <v>8.14</v>
      </c>
      <c r="E9" s="71">
        <v>22</v>
      </c>
      <c r="F9" s="71">
        <v>8.1999999999999993</v>
      </c>
      <c r="G9" s="71" t="s">
        <v>366</v>
      </c>
      <c r="H9" s="71">
        <v>0</v>
      </c>
      <c r="I9" s="71"/>
      <c r="J9" s="71"/>
      <c r="K9" s="71"/>
      <c r="L9" s="79"/>
      <c r="M9" s="79"/>
      <c r="N9" s="79"/>
      <c r="O9" s="79"/>
      <c r="P9" s="79"/>
      <c r="Q9" s="79"/>
    </row>
    <row r="10" spans="1:18" ht="15" customHeight="1" x14ac:dyDescent="0.3">
      <c r="A10" s="68" t="s">
        <v>246</v>
      </c>
      <c r="B10" s="69">
        <v>42871</v>
      </c>
      <c r="C10" s="68">
        <v>7.35</v>
      </c>
      <c r="D10" s="68">
        <v>7.96</v>
      </c>
      <c r="E10" s="68">
        <v>19.899999999999999</v>
      </c>
      <c r="F10" s="68">
        <v>7.69</v>
      </c>
      <c r="G10" s="68">
        <v>0.8</v>
      </c>
      <c r="H10" s="71">
        <v>50</v>
      </c>
      <c r="I10" s="71">
        <v>16</v>
      </c>
      <c r="J10" s="71">
        <v>5</v>
      </c>
      <c r="K10" s="71"/>
      <c r="L10" s="79"/>
      <c r="M10" s="79"/>
      <c r="N10" s="79"/>
      <c r="O10" s="79"/>
      <c r="P10" s="79"/>
      <c r="Q10" s="79"/>
    </row>
    <row r="11" spans="1:18" ht="15" customHeight="1" x14ac:dyDescent="0.3">
      <c r="A11" s="68" t="s">
        <v>246</v>
      </c>
      <c r="B11" s="69">
        <v>42927</v>
      </c>
      <c r="C11" s="68">
        <v>1.75</v>
      </c>
      <c r="D11" s="68">
        <v>8.5</v>
      </c>
      <c r="E11" s="68">
        <v>25.8</v>
      </c>
      <c r="F11" s="68">
        <v>6.39</v>
      </c>
      <c r="G11" s="68">
        <v>0.4</v>
      </c>
      <c r="H11" s="71">
        <v>56</v>
      </c>
      <c r="I11" s="71">
        <v>6</v>
      </c>
      <c r="J11" s="71"/>
      <c r="K11" s="71"/>
      <c r="L11" s="79"/>
      <c r="M11" s="79"/>
      <c r="N11" s="79"/>
      <c r="O11" s="79"/>
      <c r="P11" s="79"/>
      <c r="Q11" s="79"/>
    </row>
    <row r="12" spans="1:18" ht="15" customHeight="1" x14ac:dyDescent="0.3">
      <c r="A12" s="68" t="s">
        <v>246</v>
      </c>
      <c r="B12" s="78">
        <v>42971</v>
      </c>
      <c r="C12" s="71">
        <v>26</v>
      </c>
      <c r="D12" s="71">
        <v>8.8000000000000007</v>
      </c>
      <c r="E12" s="71">
        <v>22.6</v>
      </c>
      <c r="F12" s="71">
        <v>10.8</v>
      </c>
      <c r="G12" s="71">
        <v>1</v>
      </c>
      <c r="H12" s="71">
        <v>28</v>
      </c>
      <c r="I12" s="71">
        <v>3</v>
      </c>
      <c r="J12" s="71">
        <v>0</v>
      </c>
      <c r="K12" s="71"/>
      <c r="L12" s="79"/>
      <c r="M12" s="79"/>
      <c r="N12" s="79"/>
      <c r="O12" s="79"/>
      <c r="P12" s="79"/>
      <c r="Q12" s="79"/>
    </row>
    <row r="13" spans="1:18" ht="15" customHeight="1" x14ac:dyDescent="0.3">
      <c r="A13" s="68" t="s">
        <v>246</v>
      </c>
      <c r="B13" s="78">
        <v>42997</v>
      </c>
      <c r="C13" s="71" t="s">
        <v>366</v>
      </c>
      <c r="D13" s="71">
        <v>7.38</v>
      </c>
      <c r="E13" s="71">
        <v>25.1</v>
      </c>
      <c r="F13" s="71">
        <v>2.2999999999999998</v>
      </c>
      <c r="G13" s="71" t="s">
        <v>366</v>
      </c>
      <c r="H13" s="71">
        <v>0</v>
      </c>
      <c r="I13" s="71"/>
      <c r="J13" s="71"/>
      <c r="K13" s="71"/>
      <c r="L13" s="79"/>
      <c r="M13" s="79"/>
      <c r="N13" s="79"/>
      <c r="O13" s="79"/>
      <c r="P13" s="79"/>
      <c r="Q13" s="79"/>
    </row>
    <row r="14" spans="1:18" ht="15" customHeight="1" x14ac:dyDescent="0.3">
      <c r="A14" s="68" t="s">
        <v>247</v>
      </c>
      <c r="B14" s="69">
        <v>42871</v>
      </c>
      <c r="C14" s="68">
        <v>33</v>
      </c>
      <c r="D14" s="68">
        <v>8.5</v>
      </c>
      <c r="E14" s="68">
        <v>22</v>
      </c>
      <c r="F14" s="68">
        <v>8</v>
      </c>
      <c r="G14" s="68">
        <v>0.3</v>
      </c>
      <c r="H14" s="71">
        <v>91</v>
      </c>
      <c r="I14" s="71">
        <v>0</v>
      </c>
      <c r="J14" s="71"/>
      <c r="K14" s="71"/>
      <c r="L14" s="79"/>
      <c r="M14" s="79"/>
      <c r="N14" s="79"/>
      <c r="O14" s="79"/>
      <c r="P14" s="79"/>
      <c r="Q14" s="79"/>
    </row>
    <row r="15" spans="1:18" ht="15" customHeight="1" x14ac:dyDescent="0.3">
      <c r="A15" s="68" t="s">
        <v>247</v>
      </c>
      <c r="B15" s="69">
        <v>42892</v>
      </c>
      <c r="C15" s="68">
        <v>35.5</v>
      </c>
      <c r="D15" s="68">
        <v>8.1300000000000008</v>
      </c>
      <c r="E15" s="68">
        <v>27.2</v>
      </c>
      <c r="F15" s="68">
        <v>12.05</v>
      </c>
      <c r="G15" s="68">
        <v>0.28000000000000003</v>
      </c>
      <c r="H15" s="71"/>
      <c r="I15" s="71"/>
      <c r="J15" s="71"/>
      <c r="K15" s="71"/>
      <c r="L15" s="79"/>
      <c r="M15" s="79"/>
      <c r="N15" s="79"/>
      <c r="O15" s="79"/>
      <c r="P15" s="79"/>
      <c r="Q15" s="79"/>
    </row>
    <row r="16" spans="1:18" ht="15" customHeight="1" x14ac:dyDescent="0.3">
      <c r="A16" s="68" t="s">
        <v>247</v>
      </c>
      <c r="B16" s="69">
        <v>42927</v>
      </c>
      <c r="C16" s="68">
        <v>135</v>
      </c>
      <c r="D16" s="68">
        <v>9.2899999999999991</v>
      </c>
      <c r="E16" s="68">
        <v>26.2</v>
      </c>
      <c r="F16" s="68">
        <v>8.7200000000000006</v>
      </c>
      <c r="G16" s="68">
        <v>0.1</v>
      </c>
      <c r="H16" s="71">
        <v>0</v>
      </c>
      <c r="I16" s="71">
        <v>0</v>
      </c>
      <c r="J16" s="71"/>
      <c r="K16" s="71"/>
      <c r="L16" s="79"/>
      <c r="M16" s="79"/>
      <c r="N16" s="79"/>
      <c r="O16" s="79"/>
      <c r="P16" s="79"/>
      <c r="Q16" s="79"/>
    </row>
    <row r="17" spans="1:17" ht="15" customHeight="1" x14ac:dyDescent="0.3">
      <c r="A17" s="68" t="s">
        <v>247</v>
      </c>
      <c r="B17" s="78">
        <v>42972</v>
      </c>
      <c r="C17" s="71">
        <v>129</v>
      </c>
      <c r="D17" s="71">
        <v>9.9</v>
      </c>
      <c r="E17" s="71">
        <v>20.7</v>
      </c>
      <c r="F17" s="71">
        <v>7.8</v>
      </c>
      <c r="G17" s="71">
        <v>0.1</v>
      </c>
      <c r="H17" s="71">
        <v>0</v>
      </c>
      <c r="I17" s="71"/>
      <c r="J17" s="71"/>
      <c r="K17" s="71"/>
      <c r="L17" s="79"/>
      <c r="M17" s="79"/>
      <c r="N17" s="79"/>
      <c r="O17" s="79"/>
      <c r="P17" s="79"/>
      <c r="Q17" s="79"/>
    </row>
    <row r="18" spans="1:17" ht="15" customHeight="1" x14ac:dyDescent="0.3">
      <c r="A18" s="68" t="s">
        <v>247</v>
      </c>
      <c r="B18" s="78">
        <v>42998</v>
      </c>
      <c r="C18" s="71" t="s">
        <v>366</v>
      </c>
      <c r="D18" s="71">
        <v>9.6999999999999993</v>
      </c>
      <c r="E18" s="71">
        <v>19</v>
      </c>
      <c r="F18" s="71">
        <v>6.35</v>
      </c>
      <c r="G18" s="71">
        <v>0.05</v>
      </c>
      <c r="H18" s="71">
        <v>0</v>
      </c>
      <c r="I18" s="71"/>
      <c r="J18" s="71"/>
      <c r="K18" s="71"/>
      <c r="L18" s="79"/>
      <c r="M18" s="79"/>
      <c r="N18" s="79"/>
      <c r="O18" s="79"/>
      <c r="P18" s="79"/>
      <c r="Q18" s="79"/>
    </row>
    <row r="19" spans="1:17" ht="15" customHeight="1" x14ac:dyDescent="0.3">
      <c r="A19" s="68" t="s">
        <v>248</v>
      </c>
      <c r="B19" s="69">
        <v>42870</v>
      </c>
      <c r="C19" s="68">
        <v>39.5</v>
      </c>
      <c r="D19" s="68">
        <v>8.06</v>
      </c>
      <c r="E19" s="68">
        <v>20.8</v>
      </c>
      <c r="F19" s="68">
        <v>8</v>
      </c>
      <c r="G19" s="68">
        <v>0.2</v>
      </c>
      <c r="H19" s="71">
        <v>3</v>
      </c>
      <c r="I19" s="71">
        <v>0</v>
      </c>
      <c r="J19" s="71"/>
      <c r="K19" s="71"/>
      <c r="L19" s="79"/>
      <c r="M19" s="79"/>
      <c r="N19" s="79"/>
      <c r="O19" s="79"/>
      <c r="P19" s="79"/>
      <c r="Q19" s="79"/>
    </row>
    <row r="20" spans="1:17" ht="15" customHeight="1" x14ac:dyDescent="0.3">
      <c r="A20" s="68" t="s">
        <v>248</v>
      </c>
      <c r="B20" s="69">
        <v>42891</v>
      </c>
      <c r="C20" s="68">
        <v>42</v>
      </c>
      <c r="D20" s="68">
        <v>7.68</v>
      </c>
      <c r="E20" s="68">
        <v>23</v>
      </c>
      <c r="F20" s="68">
        <v>6.95</v>
      </c>
      <c r="G20" s="68">
        <v>0.1</v>
      </c>
      <c r="H20" s="71">
        <v>0</v>
      </c>
      <c r="I20" s="71"/>
      <c r="J20" s="71"/>
      <c r="K20" s="71"/>
      <c r="L20" s="79"/>
      <c r="M20" s="79"/>
      <c r="N20" s="79"/>
      <c r="O20" s="79"/>
      <c r="P20" s="79"/>
      <c r="Q20" s="79"/>
    </row>
    <row r="21" spans="1:17" ht="15" customHeight="1" x14ac:dyDescent="0.3">
      <c r="A21" s="68" t="s">
        <v>248</v>
      </c>
      <c r="B21" s="69">
        <v>42926</v>
      </c>
      <c r="C21" s="68">
        <v>110</v>
      </c>
      <c r="D21" s="68">
        <v>8.9</v>
      </c>
      <c r="E21" s="68">
        <v>26.7</v>
      </c>
      <c r="F21" s="68" t="s">
        <v>366</v>
      </c>
      <c r="G21" s="68">
        <v>0.1</v>
      </c>
      <c r="H21" s="71">
        <v>0</v>
      </c>
      <c r="I21" s="71">
        <v>0</v>
      </c>
      <c r="J21" s="71"/>
      <c r="K21" s="71"/>
      <c r="L21" s="79"/>
      <c r="M21" s="79"/>
      <c r="N21" s="79"/>
      <c r="O21" s="79"/>
      <c r="P21" s="79"/>
      <c r="Q21" s="79"/>
    </row>
    <row r="22" spans="1:17" ht="15" customHeight="1" x14ac:dyDescent="0.3">
      <c r="A22" s="68" t="s">
        <v>248</v>
      </c>
      <c r="B22" s="78">
        <v>42971</v>
      </c>
      <c r="C22" s="71">
        <v>54.5</v>
      </c>
      <c r="D22" s="71">
        <v>8.98</v>
      </c>
      <c r="E22" s="71">
        <v>22</v>
      </c>
      <c r="F22" s="71">
        <v>8.6199999999999992</v>
      </c>
      <c r="G22" s="71">
        <v>0.15</v>
      </c>
      <c r="H22" s="71">
        <v>0</v>
      </c>
      <c r="I22" s="71"/>
      <c r="J22" s="71"/>
      <c r="K22" s="71"/>
      <c r="L22" s="79"/>
      <c r="M22" s="79"/>
      <c r="N22" s="79"/>
      <c r="O22" s="79"/>
      <c r="P22" s="79"/>
      <c r="Q22" s="79"/>
    </row>
    <row r="23" spans="1:17" ht="15" customHeight="1" x14ac:dyDescent="0.3">
      <c r="A23" s="68" t="s">
        <v>248</v>
      </c>
      <c r="B23" s="78">
        <v>42997</v>
      </c>
      <c r="C23" s="71" t="s">
        <v>366</v>
      </c>
      <c r="D23" s="71">
        <v>8.4</v>
      </c>
      <c r="E23" s="71">
        <v>19.2</v>
      </c>
      <c r="F23" s="71">
        <v>7.55</v>
      </c>
      <c r="G23" s="71">
        <v>0.1</v>
      </c>
      <c r="H23" s="71">
        <v>0</v>
      </c>
      <c r="I23" s="71"/>
      <c r="J23" s="71"/>
      <c r="K23" s="71"/>
      <c r="L23" s="79"/>
      <c r="M23" s="79"/>
      <c r="N23" s="79"/>
      <c r="O23" s="79"/>
      <c r="P23" s="79"/>
      <c r="Q23" s="79"/>
    </row>
    <row r="24" spans="1:17" ht="15" customHeight="1" x14ac:dyDescent="0.3">
      <c r="A24" s="68" t="s">
        <v>249</v>
      </c>
      <c r="B24" s="69">
        <v>42871</v>
      </c>
      <c r="C24" s="68">
        <v>2.7</v>
      </c>
      <c r="D24" s="68">
        <v>7.42</v>
      </c>
      <c r="E24" s="68">
        <v>20</v>
      </c>
      <c r="F24" s="68">
        <v>7.74</v>
      </c>
      <c r="G24" s="68">
        <v>0.5</v>
      </c>
      <c r="H24" s="71">
        <v>400</v>
      </c>
      <c r="I24" s="71"/>
      <c r="J24" s="71"/>
      <c r="K24" s="71"/>
      <c r="L24" s="79"/>
      <c r="M24" s="79"/>
      <c r="N24" s="79"/>
      <c r="O24" s="79"/>
      <c r="P24" s="79"/>
      <c r="Q24" s="79"/>
    </row>
    <row r="25" spans="1:17" ht="15" customHeight="1" x14ac:dyDescent="0.3">
      <c r="A25" s="68" t="s">
        <v>249</v>
      </c>
      <c r="B25" s="69">
        <v>42891</v>
      </c>
      <c r="C25" s="68">
        <v>2.66</v>
      </c>
      <c r="D25" s="68">
        <v>6.87</v>
      </c>
      <c r="E25" s="68">
        <v>24.6</v>
      </c>
      <c r="F25" s="68">
        <v>4.1100000000000003</v>
      </c>
      <c r="G25" s="68">
        <v>0.7</v>
      </c>
      <c r="H25" s="71">
        <v>200</v>
      </c>
      <c r="I25" s="71"/>
      <c r="J25" s="71"/>
      <c r="K25" s="71"/>
      <c r="L25" s="79"/>
      <c r="M25" s="79"/>
      <c r="N25" s="79"/>
      <c r="O25" s="79"/>
      <c r="P25" s="79"/>
      <c r="Q25" s="79"/>
    </row>
    <row r="26" spans="1:17" ht="15" customHeight="1" x14ac:dyDescent="0.3">
      <c r="A26" s="68" t="s">
        <v>249</v>
      </c>
      <c r="B26" s="69">
        <v>42926</v>
      </c>
      <c r="C26" s="68">
        <v>2.4500000000000002</v>
      </c>
      <c r="D26" s="68">
        <v>7.39</v>
      </c>
      <c r="E26" s="68">
        <v>26</v>
      </c>
      <c r="F26" s="68">
        <v>0.78</v>
      </c>
      <c r="G26" s="68" t="s">
        <v>366</v>
      </c>
      <c r="H26" s="71" t="s">
        <v>366</v>
      </c>
      <c r="I26" s="71"/>
      <c r="J26" s="71"/>
      <c r="K26" s="71"/>
      <c r="L26" s="79"/>
      <c r="M26" s="79"/>
      <c r="N26" s="79"/>
      <c r="O26" s="79"/>
      <c r="P26" s="79"/>
      <c r="Q26" s="79"/>
    </row>
    <row r="27" spans="1:17" ht="15" customHeight="1" x14ac:dyDescent="0.3">
      <c r="A27" s="68" t="s">
        <v>249</v>
      </c>
      <c r="B27" s="78">
        <v>42971</v>
      </c>
      <c r="C27" s="71">
        <v>10</v>
      </c>
      <c r="D27" s="71">
        <v>7.3</v>
      </c>
      <c r="E27" s="71">
        <v>20.7</v>
      </c>
      <c r="F27" s="71">
        <v>1.35</v>
      </c>
      <c r="G27" s="71">
        <v>0.3</v>
      </c>
      <c r="H27" s="71">
        <v>0</v>
      </c>
      <c r="I27" s="71"/>
      <c r="J27" s="71"/>
      <c r="K27" s="71"/>
      <c r="L27" s="79"/>
      <c r="M27" s="79"/>
      <c r="N27" s="79"/>
      <c r="O27" s="79"/>
      <c r="P27" s="79"/>
      <c r="Q27" s="79"/>
    </row>
    <row r="28" spans="1:17" ht="15" customHeight="1" x14ac:dyDescent="0.3">
      <c r="A28" s="68" t="s">
        <v>250</v>
      </c>
      <c r="B28" s="69">
        <v>42927</v>
      </c>
      <c r="C28" s="68">
        <v>5.85</v>
      </c>
      <c r="D28" s="68">
        <v>7.78</v>
      </c>
      <c r="E28" s="68">
        <v>21.4</v>
      </c>
      <c r="F28" s="68">
        <v>1.26</v>
      </c>
      <c r="G28" s="68" t="s">
        <v>366</v>
      </c>
      <c r="H28" s="71" t="s">
        <v>366</v>
      </c>
      <c r="I28" s="71"/>
      <c r="J28" s="71"/>
      <c r="K28" s="71"/>
      <c r="L28" s="79"/>
      <c r="M28" s="79"/>
      <c r="N28" s="79"/>
      <c r="O28" s="79"/>
      <c r="P28" s="79"/>
      <c r="Q28" s="79"/>
    </row>
    <row r="29" spans="1:17" ht="15" customHeight="1" x14ac:dyDescent="0.3">
      <c r="A29" s="68" t="s">
        <v>250</v>
      </c>
      <c r="B29" s="78">
        <v>42971</v>
      </c>
      <c r="C29" s="71">
        <v>23.8</v>
      </c>
      <c r="D29" s="71">
        <v>8.74</v>
      </c>
      <c r="E29" s="71">
        <v>21</v>
      </c>
      <c r="F29" s="71">
        <v>4.32</v>
      </c>
      <c r="G29" s="71" t="s">
        <v>366</v>
      </c>
      <c r="H29" s="71" t="s">
        <v>366</v>
      </c>
      <c r="I29" s="71"/>
      <c r="J29" s="71"/>
      <c r="K29" s="71"/>
      <c r="L29" s="79"/>
      <c r="M29" s="79"/>
      <c r="N29" s="79"/>
      <c r="O29" s="79"/>
      <c r="P29" s="79"/>
      <c r="Q29" s="79"/>
    </row>
    <row r="30" spans="1:17" ht="15" customHeight="1" x14ac:dyDescent="0.3">
      <c r="A30" s="68" t="s">
        <v>250</v>
      </c>
      <c r="B30" s="78">
        <v>42997</v>
      </c>
      <c r="C30" s="71" t="s">
        <v>366</v>
      </c>
      <c r="D30" s="71">
        <v>7.46</v>
      </c>
      <c r="E30" s="71">
        <v>20.5</v>
      </c>
      <c r="F30" s="71">
        <v>3.49</v>
      </c>
      <c r="G30" s="71" t="s">
        <v>366</v>
      </c>
      <c r="H30" s="71">
        <v>0</v>
      </c>
      <c r="I30" s="71"/>
      <c r="J30" s="71"/>
      <c r="K30" s="71"/>
      <c r="L30" s="79"/>
      <c r="M30" s="79"/>
      <c r="N30" s="79"/>
      <c r="O30" s="79"/>
      <c r="P30" s="79"/>
      <c r="Q30" s="79"/>
    </row>
    <row r="31" spans="1:17" ht="15" customHeight="1" x14ac:dyDescent="0.3">
      <c r="A31" s="68" t="s">
        <v>251</v>
      </c>
      <c r="B31" s="69">
        <v>42870</v>
      </c>
      <c r="C31" s="68">
        <v>4.26</v>
      </c>
      <c r="D31" s="68">
        <v>7.89</v>
      </c>
      <c r="E31" s="68">
        <v>21.7</v>
      </c>
      <c r="F31" s="68">
        <v>7.95</v>
      </c>
      <c r="G31" s="68">
        <v>1</v>
      </c>
      <c r="H31" s="71">
        <v>450</v>
      </c>
      <c r="I31" s="71">
        <v>250</v>
      </c>
      <c r="J31" s="71">
        <v>150</v>
      </c>
      <c r="K31" s="71">
        <v>93</v>
      </c>
      <c r="L31" s="79"/>
      <c r="M31" s="79"/>
      <c r="N31" s="79"/>
      <c r="O31" s="79"/>
      <c r="P31" s="79"/>
      <c r="Q31" s="79"/>
    </row>
    <row r="32" spans="1:17" ht="15" customHeight="1" x14ac:dyDescent="0.3">
      <c r="A32" s="68" t="s">
        <v>251</v>
      </c>
      <c r="B32" s="69">
        <v>42891</v>
      </c>
      <c r="C32" s="68">
        <v>4.66</v>
      </c>
      <c r="D32" s="68">
        <v>7.13</v>
      </c>
      <c r="E32" s="68">
        <v>25.6</v>
      </c>
      <c r="F32" s="68">
        <v>5.1100000000000003</v>
      </c>
      <c r="G32" s="68">
        <v>2.4</v>
      </c>
      <c r="H32" s="71">
        <v>400</v>
      </c>
      <c r="I32" s="71">
        <v>54</v>
      </c>
      <c r="J32" s="71">
        <v>26</v>
      </c>
      <c r="K32" s="71">
        <v>19</v>
      </c>
      <c r="L32" s="79"/>
      <c r="M32" s="79"/>
      <c r="N32" s="79"/>
      <c r="O32" s="79"/>
      <c r="P32" s="79"/>
      <c r="Q32" s="79"/>
    </row>
    <row r="33" spans="1:17" ht="15" customHeight="1" x14ac:dyDescent="0.3">
      <c r="A33" s="68" t="s">
        <v>251</v>
      </c>
      <c r="B33" s="69">
        <v>42926</v>
      </c>
      <c r="C33" s="68">
        <v>32</v>
      </c>
      <c r="D33" s="68">
        <v>8.3000000000000007</v>
      </c>
      <c r="E33" s="68">
        <v>26.9</v>
      </c>
      <c r="F33" s="68">
        <v>7.38</v>
      </c>
      <c r="G33" s="68">
        <v>0.3</v>
      </c>
      <c r="H33" s="71">
        <v>25</v>
      </c>
      <c r="I33" s="71">
        <v>0</v>
      </c>
      <c r="J33" s="71"/>
      <c r="K33" s="71"/>
      <c r="L33" s="79"/>
      <c r="M33" s="79"/>
      <c r="N33" s="79"/>
      <c r="O33" s="79"/>
      <c r="P33" s="79"/>
      <c r="Q33" s="79"/>
    </row>
    <row r="34" spans="1:17" ht="15" customHeight="1" x14ac:dyDescent="0.3">
      <c r="A34" s="68" t="s">
        <v>251</v>
      </c>
      <c r="B34" s="78">
        <v>42971</v>
      </c>
      <c r="C34" s="71" t="s">
        <v>366</v>
      </c>
      <c r="D34" s="71">
        <v>8.6300000000000008</v>
      </c>
      <c r="E34" s="71">
        <v>22.3</v>
      </c>
      <c r="F34" s="71">
        <v>7.33</v>
      </c>
      <c r="G34" s="71">
        <v>0.2</v>
      </c>
      <c r="H34" s="71">
        <v>3</v>
      </c>
      <c r="I34" s="71">
        <v>0</v>
      </c>
      <c r="J34" s="71"/>
      <c r="K34" s="71"/>
      <c r="L34" s="79"/>
      <c r="M34" s="79"/>
      <c r="N34" s="79"/>
      <c r="O34" s="79"/>
      <c r="P34" s="79"/>
      <c r="Q34" s="79"/>
    </row>
    <row r="35" spans="1:17" ht="15" customHeight="1" x14ac:dyDescent="0.3">
      <c r="A35" s="68" t="s">
        <v>251</v>
      </c>
      <c r="B35" s="78">
        <v>42997</v>
      </c>
      <c r="C35" s="71" t="s">
        <v>366</v>
      </c>
      <c r="D35" s="71">
        <v>8.23</v>
      </c>
      <c r="E35" s="71">
        <v>20.7</v>
      </c>
      <c r="F35" s="71">
        <v>7.92</v>
      </c>
      <c r="G35" s="71">
        <v>0.2</v>
      </c>
      <c r="H35" s="71">
        <v>0</v>
      </c>
      <c r="I35" s="71"/>
      <c r="J35" s="71"/>
      <c r="K35" s="71"/>
      <c r="L35" s="79"/>
      <c r="M35" s="79"/>
      <c r="N35" s="79"/>
      <c r="O35" s="79"/>
      <c r="P35" s="79"/>
      <c r="Q35" s="79"/>
    </row>
    <row r="36" spans="1:17" ht="15" customHeight="1" x14ac:dyDescent="0.3">
      <c r="A36" s="68" t="s">
        <v>252</v>
      </c>
      <c r="B36" s="69">
        <v>42871</v>
      </c>
      <c r="C36" s="68">
        <v>3.05</v>
      </c>
      <c r="D36" s="68">
        <v>8.82</v>
      </c>
      <c r="E36" s="68">
        <v>24</v>
      </c>
      <c r="F36" s="68">
        <v>12.36</v>
      </c>
      <c r="G36" s="68">
        <v>1</v>
      </c>
      <c r="H36" s="71">
        <v>95</v>
      </c>
      <c r="I36" s="71">
        <v>25</v>
      </c>
      <c r="J36" s="71"/>
      <c r="K36" s="71"/>
      <c r="L36" s="79"/>
      <c r="M36" s="79"/>
      <c r="N36" s="79"/>
      <c r="O36" s="79"/>
      <c r="P36" s="79"/>
      <c r="Q36" s="79"/>
    </row>
    <row r="37" spans="1:17" ht="15" customHeight="1" x14ac:dyDescent="0.3">
      <c r="A37" s="68" t="s">
        <v>252</v>
      </c>
      <c r="B37" s="69">
        <v>42892</v>
      </c>
      <c r="C37" s="68">
        <v>15.2</v>
      </c>
      <c r="D37" s="68">
        <v>8.1</v>
      </c>
      <c r="E37" s="68">
        <v>28.1</v>
      </c>
      <c r="F37" s="68">
        <v>9.14</v>
      </c>
      <c r="G37" s="68">
        <v>0.3</v>
      </c>
      <c r="H37" s="71"/>
      <c r="I37" s="71"/>
      <c r="J37" s="71"/>
      <c r="K37" s="71"/>
      <c r="L37" s="79"/>
      <c r="M37" s="79"/>
      <c r="N37" s="79"/>
      <c r="O37" s="79"/>
      <c r="P37" s="79"/>
      <c r="Q37" s="79"/>
    </row>
    <row r="38" spans="1:17" ht="15" customHeight="1" x14ac:dyDescent="0.3">
      <c r="A38" s="68" t="s">
        <v>252</v>
      </c>
      <c r="B38" s="69">
        <v>42927</v>
      </c>
      <c r="C38" s="68">
        <v>1.65</v>
      </c>
      <c r="D38" s="68">
        <v>9.32</v>
      </c>
      <c r="E38" s="68">
        <v>25.2</v>
      </c>
      <c r="F38" s="68">
        <v>3.8</v>
      </c>
      <c r="G38" s="68" t="s">
        <v>377</v>
      </c>
      <c r="H38" s="71" t="s">
        <v>366</v>
      </c>
      <c r="I38" s="71" t="s">
        <v>366</v>
      </c>
      <c r="J38" s="71"/>
      <c r="K38" s="71"/>
      <c r="L38" s="79"/>
      <c r="M38" s="79"/>
      <c r="N38" s="79"/>
      <c r="O38" s="79"/>
      <c r="P38" s="79"/>
      <c r="Q38" s="79"/>
    </row>
    <row r="39" spans="1:17" ht="15" customHeight="1" x14ac:dyDescent="0.3">
      <c r="A39" s="68" t="s">
        <v>252</v>
      </c>
      <c r="B39" s="78">
        <v>42998</v>
      </c>
      <c r="C39" s="71" t="s">
        <v>366</v>
      </c>
      <c r="D39" s="71">
        <v>7.96</v>
      </c>
      <c r="E39" s="71">
        <v>17.100000000000001</v>
      </c>
      <c r="F39" s="71">
        <v>3.06</v>
      </c>
      <c r="G39" s="71" t="s">
        <v>366</v>
      </c>
      <c r="H39" s="71">
        <v>0</v>
      </c>
      <c r="I39" s="71"/>
      <c r="J39" s="71"/>
      <c r="K39" s="71"/>
      <c r="L39" s="79"/>
      <c r="M39" s="79"/>
      <c r="N39" s="79"/>
      <c r="O39" s="79"/>
      <c r="P39" s="79"/>
      <c r="Q39" s="79"/>
    </row>
    <row r="40" spans="1:17" ht="15" customHeight="1" x14ac:dyDescent="0.3">
      <c r="A40" s="68" t="s">
        <v>253</v>
      </c>
      <c r="B40" s="69">
        <v>42871</v>
      </c>
      <c r="C40" s="68">
        <v>2.65</v>
      </c>
      <c r="D40" s="68">
        <v>7.62</v>
      </c>
      <c r="E40" s="68">
        <v>22</v>
      </c>
      <c r="F40" s="68">
        <v>5.31</v>
      </c>
      <c r="G40" s="68">
        <v>1.4</v>
      </c>
      <c r="H40" s="71">
        <v>72</v>
      </c>
      <c r="I40" s="71">
        <v>30</v>
      </c>
      <c r="J40" s="71"/>
      <c r="K40" s="71"/>
      <c r="L40" s="79"/>
      <c r="M40" s="79"/>
      <c r="N40" s="79"/>
      <c r="O40" s="79"/>
      <c r="P40" s="79"/>
      <c r="Q40" s="79"/>
    </row>
    <row r="41" spans="1:17" ht="15" customHeight="1" x14ac:dyDescent="0.3">
      <c r="A41" s="68" t="s">
        <v>253</v>
      </c>
      <c r="B41" s="69">
        <v>42892</v>
      </c>
      <c r="C41" s="68">
        <v>1.36</v>
      </c>
      <c r="D41" s="68">
        <v>7.1</v>
      </c>
      <c r="E41" s="68">
        <v>26.4</v>
      </c>
      <c r="F41" s="68">
        <v>2.2000000000000002</v>
      </c>
      <c r="G41" s="68">
        <v>0.9</v>
      </c>
      <c r="H41" s="71"/>
      <c r="I41" s="71"/>
      <c r="J41" s="71"/>
      <c r="K41" s="71"/>
      <c r="L41" s="79"/>
      <c r="M41" s="79"/>
      <c r="N41" s="79"/>
      <c r="O41" s="79"/>
      <c r="P41" s="79"/>
      <c r="Q41" s="79"/>
    </row>
    <row r="42" spans="1:17" ht="15" customHeight="1" x14ac:dyDescent="0.3">
      <c r="A42" s="68" t="s">
        <v>253</v>
      </c>
      <c r="B42" s="69">
        <v>42927</v>
      </c>
      <c r="C42" s="68">
        <v>3.3</v>
      </c>
      <c r="D42" s="68">
        <v>7.6</v>
      </c>
      <c r="E42" s="68">
        <v>23.7</v>
      </c>
      <c r="F42" s="68">
        <v>0.3</v>
      </c>
      <c r="G42" s="68">
        <v>0.7</v>
      </c>
      <c r="H42" s="71">
        <v>110</v>
      </c>
      <c r="I42" s="71">
        <v>40</v>
      </c>
      <c r="J42" s="71"/>
      <c r="K42" s="71"/>
      <c r="L42" s="79"/>
      <c r="M42" s="79"/>
      <c r="N42" s="79"/>
      <c r="O42" s="79"/>
      <c r="P42" s="79"/>
      <c r="Q42" s="79"/>
    </row>
    <row r="43" spans="1:17" ht="15" customHeight="1" x14ac:dyDescent="0.3">
      <c r="A43" s="68" t="s">
        <v>253</v>
      </c>
      <c r="B43" s="78">
        <v>42972</v>
      </c>
      <c r="C43" s="71">
        <v>4.13</v>
      </c>
      <c r="D43" s="71">
        <v>7.45</v>
      </c>
      <c r="E43" s="71">
        <v>20.7</v>
      </c>
      <c r="F43" s="71">
        <v>1.61</v>
      </c>
      <c r="G43" s="71">
        <v>1</v>
      </c>
      <c r="H43" s="71">
        <v>135</v>
      </c>
      <c r="I43" s="71">
        <v>0</v>
      </c>
      <c r="J43" s="71"/>
      <c r="K43" s="71"/>
      <c r="L43" s="79"/>
      <c r="M43" s="79"/>
      <c r="N43" s="79"/>
      <c r="O43" s="79"/>
      <c r="P43" s="79"/>
      <c r="Q43" s="79"/>
    </row>
    <row r="44" spans="1:17" ht="15" customHeight="1" x14ac:dyDescent="0.3">
      <c r="A44" s="68" t="s">
        <v>253</v>
      </c>
      <c r="B44" s="78">
        <v>42998</v>
      </c>
      <c r="C44" s="71" t="s">
        <v>366</v>
      </c>
      <c r="D44" s="71">
        <v>7.67</v>
      </c>
      <c r="E44" s="71">
        <v>20.6</v>
      </c>
      <c r="F44" s="71">
        <v>3.51</v>
      </c>
      <c r="G44" s="71">
        <v>1</v>
      </c>
      <c r="H44" s="71">
        <v>175</v>
      </c>
      <c r="I44" s="71">
        <v>130</v>
      </c>
      <c r="J44" s="71"/>
      <c r="K44" s="71"/>
      <c r="L44" s="79"/>
      <c r="M44" s="79"/>
      <c r="N44" s="79"/>
      <c r="O44" s="79"/>
      <c r="P44" s="79"/>
      <c r="Q44" s="79"/>
    </row>
    <row r="45" spans="1:17" ht="15" customHeight="1" x14ac:dyDescent="0.3">
      <c r="A45" s="68" t="s">
        <v>254</v>
      </c>
      <c r="B45" s="69">
        <v>42870</v>
      </c>
      <c r="C45" s="68">
        <v>8</v>
      </c>
      <c r="D45" s="68">
        <v>8.26</v>
      </c>
      <c r="E45" s="68">
        <v>21</v>
      </c>
      <c r="F45" s="68">
        <v>8.15</v>
      </c>
      <c r="G45" s="68">
        <v>0.8</v>
      </c>
      <c r="H45" s="71">
        <v>320</v>
      </c>
      <c r="I45" s="71">
        <v>120</v>
      </c>
      <c r="J45" s="71">
        <v>45</v>
      </c>
      <c r="K45" s="71">
        <v>15</v>
      </c>
      <c r="L45" s="79"/>
      <c r="M45" s="79"/>
      <c r="N45" s="79"/>
      <c r="O45" s="79"/>
      <c r="P45" s="79"/>
      <c r="Q45" s="79"/>
    </row>
    <row r="46" spans="1:17" ht="15" customHeight="1" x14ac:dyDescent="0.3">
      <c r="A46" s="68" t="s">
        <v>254</v>
      </c>
      <c r="B46" s="69">
        <v>42891</v>
      </c>
      <c r="C46" s="68">
        <v>30</v>
      </c>
      <c r="D46" s="68">
        <v>7.69</v>
      </c>
      <c r="E46" s="68">
        <v>23</v>
      </c>
      <c r="F46" s="68">
        <v>8.3000000000000007</v>
      </c>
      <c r="G46" s="68">
        <v>0.2</v>
      </c>
      <c r="H46" s="71">
        <v>165</v>
      </c>
      <c r="I46" s="71">
        <v>21</v>
      </c>
      <c r="J46" s="71">
        <v>1</v>
      </c>
      <c r="K46" s="71"/>
      <c r="L46" s="79"/>
      <c r="M46" s="79"/>
      <c r="N46" s="79"/>
      <c r="O46" s="79"/>
      <c r="P46" s="79"/>
      <c r="Q46" s="79"/>
    </row>
    <row r="47" spans="1:17" ht="15" customHeight="1" x14ac:dyDescent="0.3">
      <c r="A47" s="68" t="s">
        <v>254</v>
      </c>
      <c r="B47" s="69">
        <v>42926</v>
      </c>
      <c r="C47" s="68">
        <v>34.1</v>
      </c>
      <c r="D47" s="68">
        <v>8.8800000000000008</v>
      </c>
      <c r="E47" s="68">
        <v>26.5</v>
      </c>
      <c r="F47" s="68">
        <v>6.54</v>
      </c>
      <c r="G47" s="68">
        <v>0.2</v>
      </c>
      <c r="H47" s="71">
        <v>12</v>
      </c>
      <c r="I47" s="71">
        <v>0</v>
      </c>
      <c r="J47" s="71">
        <v>0</v>
      </c>
      <c r="K47" s="71">
        <v>0</v>
      </c>
      <c r="L47" s="79"/>
      <c r="M47" s="79"/>
      <c r="N47" s="79"/>
      <c r="O47" s="79"/>
      <c r="P47" s="79"/>
      <c r="Q47" s="79"/>
    </row>
    <row r="48" spans="1:17" ht="15" customHeight="1" x14ac:dyDescent="0.3">
      <c r="A48" s="68" t="s">
        <v>254</v>
      </c>
      <c r="B48" s="78">
        <v>42971</v>
      </c>
      <c r="C48" s="71">
        <v>28.6</v>
      </c>
      <c r="D48" s="71">
        <v>8.7899999999999991</v>
      </c>
      <c r="E48" s="71">
        <v>22.3</v>
      </c>
      <c r="F48" s="71">
        <v>8.06</v>
      </c>
      <c r="G48" s="71">
        <v>0.25</v>
      </c>
      <c r="H48" s="71">
        <v>15</v>
      </c>
      <c r="I48" s="71">
        <v>0</v>
      </c>
      <c r="J48" s="71"/>
      <c r="K48" s="71"/>
      <c r="L48" s="79"/>
      <c r="M48" s="79"/>
      <c r="N48" s="79"/>
      <c r="O48" s="79"/>
      <c r="P48" s="79"/>
      <c r="Q48" s="79"/>
    </row>
    <row r="49" spans="1:17" ht="15" customHeight="1" x14ac:dyDescent="0.3">
      <c r="A49" s="68" t="s">
        <v>254</v>
      </c>
      <c r="B49" s="78">
        <v>42997</v>
      </c>
      <c r="C49" s="71" t="s">
        <v>366</v>
      </c>
      <c r="D49" s="71">
        <v>8.26</v>
      </c>
      <c r="E49" s="71">
        <v>19.899999999999999</v>
      </c>
      <c r="F49" s="71">
        <v>6.16</v>
      </c>
      <c r="G49" s="71">
        <v>0.25</v>
      </c>
      <c r="H49" s="71">
        <v>0</v>
      </c>
      <c r="I49" s="71"/>
      <c r="J49" s="71"/>
      <c r="K49" s="71"/>
      <c r="L49" s="79"/>
      <c r="M49" s="79"/>
      <c r="N49" s="79"/>
      <c r="O49" s="79"/>
      <c r="P49" s="79"/>
      <c r="Q49" s="79"/>
    </row>
    <row r="50" spans="1:17" ht="15" customHeight="1" x14ac:dyDescent="0.3">
      <c r="A50" s="68" t="s">
        <v>255</v>
      </c>
      <c r="B50" s="69">
        <v>42892</v>
      </c>
      <c r="C50" s="68">
        <v>2.1</v>
      </c>
      <c r="D50" s="68">
        <v>8.09</v>
      </c>
      <c r="E50" s="68">
        <v>24.3</v>
      </c>
      <c r="F50" s="68">
        <v>10.84</v>
      </c>
      <c r="G50" s="68">
        <v>0.7</v>
      </c>
      <c r="H50" s="71"/>
      <c r="I50" s="71"/>
      <c r="J50" s="71"/>
      <c r="K50" s="71"/>
      <c r="L50" s="79"/>
      <c r="M50" s="79"/>
      <c r="N50" s="79"/>
      <c r="O50" s="79"/>
      <c r="P50" s="79"/>
      <c r="Q50" s="79"/>
    </row>
    <row r="51" spans="1:17" ht="15" customHeight="1" x14ac:dyDescent="0.3">
      <c r="A51" s="68" t="s">
        <v>255</v>
      </c>
      <c r="B51" s="69">
        <v>42927</v>
      </c>
      <c r="C51" s="68">
        <v>18</v>
      </c>
      <c r="D51" s="68">
        <v>9.16</v>
      </c>
      <c r="E51" s="68">
        <v>23.6</v>
      </c>
      <c r="F51" s="68">
        <v>1.71</v>
      </c>
      <c r="G51" s="68">
        <v>0.9</v>
      </c>
      <c r="H51" s="71" t="s">
        <v>366</v>
      </c>
      <c r="I51" s="71"/>
      <c r="J51" s="71"/>
      <c r="K51" s="71"/>
      <c r="L51" s="79"/>
      <c r="M51" s="79"/>
      <c r="N51" s="79"/>
      <c r="O51" s="79"/>
      <c r="P51" s="79"/>
      <c r="Q51" s="79"/>
    </row>
    <row r="52" spans="1:17" ht="15" customHeight="1" x14ac:dyDescent="0.3">
      <c r="A52" s="68" t="s">
        <v>255</v>
      </c>
      <c r="B52" s="78">
        <v>42998</v>
      </c>
      <c r="C52" s="71" t="s">
        <v>366</v>
      </c>
      <c r="D52" s="71">
        <v>8.1999999999999993</v>
      </c>
      <c r="E52" s="71">
        <v>19.600000000000001</v>
      </c>
      <c r="F52" s="71">
        <v>4.93</v>
      </c>
      <c r="G52" s="71">
        <v>0.3</v>
      </c>
      <c r="H52" s="71">
        <v>0</v>
      </c>
      <c r="I52" s="71"/>
      <c r="J52" s="71"/>
      <c r="K52" s="71"/>
      <c r="L52" s="79"/>
      <c r="M52" s="79"/>
      <c r="N52" s="79"/>
      <c r="O52" s="79"/>
      <c r="P52" s="79"/>
      <c r="Q52" s="79"/>
    </row>
    <row r="53" spans="1:17" ht="15" customHeight="1" x14ac:dyDescent="0.3">
      <c r="A53" s="68" t="s">
        <v>334</v>
      </c>
      <c r="B53" s="69">
        <v>42871</v>
      </c>
      <c r="C53" s="68">
        <v>2.4</v>
      </c>
      <c r="D53" s="68">
        <v>8.1199999999999992</v>
      </c>
      <c r="E53" s="68">
        <v>23.9</v>
      </c>
      <c r="F53" s="68">
        <v>7.53</v>
      </c>
      <c r="G53" s="68">
        <v>0.25</v>
      </c>
      <c r="H53" s="71" t="s">
        <v>336</v>
      </c>
      <c r="I53" s="71"/>
      <c r="J53" s="71"/>
      <c r="K53" s="71"/>
      <c r="L53" s="79"/>
      <c r="M53" s="79"/>
      <c r="N53" s="79"/>
      <c r="O53" s="79"/>
      <c r="P53" s="79"/>
      <c r="Q53" s="79"/>
    </row>
    <row r="54" spans="1:17" ht="15" customHeight="1" x14ac:dyDescent="0.3">
      <c r="A54" s="68" t="s">
        <v>334</v>
      </c>
      <c r="B54" s="69">
        <v>42892</v>
      </c>
      <c r="C54" s="68">
        <v>3.09</v>
      </c>
      <c r="D54" s="68">
        <v>7.19</v>
      </c>
      <c r="E54" s="68">
        <v>25.3</v>
      </c>
      <c r="F54" s="68">
        <v>4.18</v>
      </c>
      <c r="G54" s="68">
        <v>0.3</v>
      </c>
      <c r="H54" s="71"/>
      <c r="I54" s="71"/>
      <c r="J54" s="71"/>
      <c r="K54" s="71"/>
      <c r="L54" s="79"/>
      <c r="M54" s="79"/>
      <c r="N54" s="79"/>
      <c r="O54" s="79"/>
      <c r="P54" s="79"/>
      <c r="Q54" s="79"/>
    </row>
    <row r="55" spans="1:17" ht="15" customHeight="1" x14ac:dyDescent="0.3">
      <c r="A55" s="68" t="s">
        <v>334</v>
      </c>
      <c r="B55" s="69">
        <v>42927</v>
      </c>
      <c r="C55" s="68">
        <v>2.7</v>
      </c>
      <c r="D55" s="68">
        <v>7.83</v>
      </c>
      <c r="E55" s="68">
        <v>25.3</v>
      </c>
      <c r="F55" s="68">
        <v>0.46</v>
      </c>
      <c r="G55" s="68" t="s">
        <v>366</v>
      </c>
      <c r="H55" s="71" t="s">
        <v>366</v>
      </c>
      <c r="I55" s="71"/>
      <c r="J55" s="71"/>
      <c r="K55" s="71"/>
      <c r="L55" s="79"/>
      <c r="M55" s="79"/>
      <c r="N55" s="79"/>
      <c r="O55" s="79"/>
      <c r="P55" s="79"/>
      <c r="Q55" s="79"/>
    </row>
    <row r="56" spans="1:17" ht="15" customHeight="1" x14ac:dyDescent="0.3">
      <c r="A56" s="68" t="s">
        <v>334</v>
      </c>
      <c r="B56" s="78">
        <v>42972</v>
      </c>
      <c r="C56" s="71">
        <v>16</v>
      </c>
      <c r="D56" s="71">
        <v>7.53</v>
      </c>
      <c r="E56" s="71">
        <v>20.100000000000001</v>
      </c>
      <c r="F56" s="71">
        <v>1.1399999999999999</v>
      </c>
      <c r="G56" s="71" t="s">
        <v>366</v>
      </c>
      <c r="H56" s="71">
        <v>0</v>
      </c>
      <c r="I56" s="71"/>
      <c r="J56" s="71"/>
      <c r="K56" s="71"/>
      <c r="L56" s="79"/>
      <c r="M56" s="79"/>
      <c r="N56" s="79"/>
      <c r="O56" s="79"/>
      <c r="P56" s="79"/>
      <c r="Q56" s="79"/>
    </row>
    <row r="57" spans="1:17" ht="15" customHeight="1" x14ac:dyDescent="0.3">
      <c r="A57" s="68" t="s">
        <v>334</v>
      </c>
      <c r="B57" s="78">
        <v>42998</v>
      </c>
      <c r="C57" s="71" t="s">
        <v>366</v>
      </c>
      <c r="D57" s="71">
        <v>7.6</v>
      </c>
      <c r="E57" s="71">
        <v>19.100000000000001</v>
      </c>
      <c r="F57" s="71">
        <v>1.85</v>
      </c>
      <c r="G57" s="71" t="s">
        <v>366</v>
      </c>
      <c r="H57" s="71">
        <v>0</v>
      </c>
      <c r="I57" s="71"/>
      <c r="J57" s="71"/>
      <c r="K57" s="71"/>
      <c r="L57" s="79"/>
      <c r="M57" s="79"/>
      <c r="N57" s="79"/>
      <c r="O57" s="79"/>
      <c r="P57" s="79"/>
      <c r="Q57" s="79"/>
    </row>
    <row r="58" spans="1:17" ht="15" customHeight="1" x14ac:dyDescent="0.3">
      <c r="A58" s="68" t="s">
        <v>257</v>
      </c>
      <c r="B58" s="69">
        <v>42870</v>
      </c>
      <c r="C58" s="68">
        <v>1.72</v>
      </c>
      <c r="D58" s="68">
        <v>8</v>
      </c>
      <c r="E58" s="68">
        <v>21.1</v>
      </c>
      <c r="F58" s="68">
        <v>7.97</v>
      </c>
      <c r="G58" s="68">
        <v>1.7</v>
      </c>
      <c r="H58" s="71">
        <v>57</v>
      </c>
      <c r="I58" s="71">
        <v>36</v>
      </c>
      <c r="J58" s="71">
        <v>21</v>
      </c>
      <c r="K58" s="71"/>
      <c r="L58" s="79"/>
      <c r="M58" s="79"/>
      <c r="N58" s="79"/>
      <c r="O58" s="79"/>
      <c r="P58" s="79"/>
      <c r="Q58" s="79"/>
    </row>
    <row r="59" spans="1:17" ht="15" customHeight="1" x14ac:dyDescent="0.3">
      <c r="A59" s="68" t="s">
        <v>257</v>
      </c>
      <c r="B59" s="69">
        <v>42891</v>
      </c>
      <c r="C59" s="68">
        <v>1.3</v>
      </c>
      <c r="D59" s="68">
        <v>8.0399999999999991</v>
      </c>
      <c r="E59" s="68">
        <v>24.7</v>
      </c>
      <c r="F59" s="68">
        <v>9.2200000000000006</v>
      </c>
      <c r="G59" s="68">
        <v>1.7</v>
      </c>
      <c r="H59" s="71">
        <v>812</v>
      </c>
      <c r="I59" s="71">
        <v>617</v>
      </c>
      <c r="J59" s="71">
        <v>334</v>
      </c>
      <c r="K59" s="71"/>
      <c r="L59" s="79"/>
      <c r="M59" s="79"/>
      <c r="N59" s="79"/>
      <c r="O59" s="79"/>
      <c r="P59" s="79"/>
      <c r="Q59" s="79"/>
    </row>
    <row r="60" spans="1:17" ht="15" customHeight="1" x14ac:dyDescent="0.3">
      <c r="A60" s="68" t="s">
        <v>257</v>
      </c>
      <c r="B60" s="69">
        <v>42926</v>
      </c>
      <c r="C60" s="68">
        <v>2.5099999999999998</v>
      </c>
      <c r="D60" s="68">
        <v>9.68</v>
      </c>
      <c r="E60" s="68">
        <v>26.4</v>
      </c>
      <c r="F60" s="68">
        <v>11.88</v>
      </c>
      <c r="G60" s="68">
        <v>1.7</v>
      </c>
      <c r="H60" s="71">
        <v>385</v>
      </c>
      <c r="I60" s="71">
        <v>260</v>
      </c>
      <c r="J60" s="71">
        <v>160</v>
      </c>
      <c r="K60" s="71"/>
      <c r="L60" s="79"/>
      <c r="M60" s="79"/>
      <c r="N60" s="79"/>
      <c r="O60" s="79"/>
      <c r="P60" s="79"/>
      <c r="Q60" s="79"/>
    </row>
    <row r="61" spans="1:17" ht="15" customHeight="1" x14ac:dyDescent="0.3">
      <c r="A61" s="68" t="s">
        <v>257</v>
      </c>
      <c r="B61" s="78">
        <v>42971</v>
      </c>
      <c r="C61" s="71">
        <v>5.2</v>
      </c>
      <c r="D61" s="71">
        <v>9.76</v>
      </c>
      <c r="E61" s="71">
        <v>21.8</v>
      </c>
      <c r="F61" s="71">
        <v>10.33</v>
      </c>
      <c r="G61" s="71">
        <v>1.2</v>
      </c>
      <c r="H61" s="71">
        <v>105</v>
      </c>
      <c r="I61" s="71">
        <v>10</v>
      </c>
      <c r="J61" s="71">
        <v>0</v>
      </c>
      <c r="K61" s="71"/>
      <c r="L61" s="79"/>
      <c r="M61" s="79"/>
      <c r="N61" s="79"/>
      <c r="O61" s="79"/>
      <c r="P61" s="79"/>
      <c r="Q61" s="79"/>
    </row>
    <row r="62" spans="1:17" ht="15" customHeight="1" x14ac:dyDescent="0.3">
      <c r="A62" s="68" t="s">
        <v>257</v>
      </c>
      <c r="B62" s="78">
        <v>42997</v>
      </c>
      <c r="C62" s="71" t="s">
        <v>366</v>
      </c>
      <c r="D62" s="71">
        <v>9.3000000000000007</v>
      </c>
      <c r="E62" s="71">
        <v>19</v>
      </c>
      <c r="F62" s="71">
        <v>7.28</v>
      </c>
      <c r="G62" s="71">
        <v>0.35</v>
      </c>
      <c r="H62" s="71">
        <v>0</v>
      </c>
      <c r="I62" s="71"/>
      <c r="J62" s="71"/>
      <c r="K62" s="71"/>
      <c r="L62" s="79"/>
      <c r="M62" s="79"/>
      <c r="N62" s="79"/>
      <c r="O62" s="79"/>
      <c r="P62" s="79"/>
      <c r="Q62" s="79"/>
    </row>
    <row r="63" spans="1:17" ht="15" customHeight="1" x14ac:dyDescent="0.3">
      <c r="A63" s="68" t="s">
        <v>258</v>
      </c>
      <c r="B63" s="69">
        <v>42870</v>
      </c>
      <c r="C63" s="68">
        <v>1.7</v>
      </c>
      <c r="D63" s="68">
        <v>8</v>
      </c>
      <c r="E63" s="68">
        <v>20.8</v>
      </c>
      <c r="F63" s="68">
        <v>7.89</v>
      </c>
      <c r="G63" s="68">
        <v>2.5</v>
      </c>
      <c r="H63" s="71">
        <v>150</v>
      </c>
      <c r="I63" s="71">
        <v>80</v>
      </c>
      <c r="J63" s="71">
        <v>45</v>
      </c>
      <c r="K63" s="71">
        <v>28</v>
      </c>
      <c r="L63" s="79"/>
      <c r="M63" s="79"/>
      <c r="N63" s="79"/>
      <c r="O63" s="79"/>
      <c r="P63" s="79"/>
      <c r="Q63" s="79"/>
    </row>
    <row r="64" spans="1:17" ht="15" customHeight="1" x14ac:dyDescent="0.3">
      <c r="A64" s="77" t="s">
        <v>258</v>
      </c>
      <c r="B64" s="69">
        <v>42891</v>
      </c>
      <c r="C64" s="68">
        <v>2.6</v>
      </c>
      <c r="D64" s="68">
        <v>7.92</v>
      </c>
      <c r="E64" s="68">
        <v>23.7</v>
      </c>
      <c r="F64" s="68">
        <v>8.42</v>
      </c>
      <c r="G64" s="68">
        <v>1.1000000000000001</v>
      </c>
      <c r="H64" s="74">
        <v>1037</v>
      </c>
      <c r="I64" s="71">
        <v>655</v>
      </c>
      <c r="J64" s="71">
        <v>391</v>
      </c>
      <c r="K64" s="71">
        <v>250</v>
      </c>
      <c r="L64" s="79"/>
      <c r="M64" s="79"/>
      <c r="N64" s="79"/>
      <c r="O64" s="79"/>
      <c r="P64" s="79"/>
      <c r="Q64" s="79"/>
    </row>
    <row r="65" spans="1:17" ht="15" customHeight="1" x14ac:dyDescent="0.3">
      <c r="A65" s="68" t="s">
        <v>258</v>
      </c>
      <c r="B65" s="69">
        <v>42926</v>
      </c>
      <c r="C65" s="68">
        <v>13.2</v>
      </c>
      <c r="D65" s="68">
        <v>9.4</v>
      </c>
      <c r="E65" s="68">
        <v>26.1</v>
      </c>
      <c r="F65" s="68">
        <v>13.2</v>
      </c>
      <c r="G65" s="68">
        <v>0.6</v>
      </c>
      <c r="H65" s="71">
        <v>60</v>
      </c>
      <c r="I65" s="71">
        <v>12</v>
      </c>
      <c r="J65" s="71">
        <v>0</v>
      </c>
      <c r="K65" s="71">
        <v>0</v>
      </c>
      <c r="L65" s="79"/>
      <c r="M65" s="79"/>
      <c r="N65" s="79"/>
      <c r="O65" s="79"/>
      <c r="P65" s="79"/>
      <c r="Q65" s="79"/>
    </row>
    <row r="66" spans="1:17" ht="15" customHeight="1" x14ac:dyDescent="0.3">
      <c r="A66" s="68" t="s">
        <v>258</v>
      </c>
      <c r="B66" s="78">
        <v>42971</v>
      </c>
      <c r="C66" s="71">
        <v>20.5</v>
      </c>
      <c r="D66" s="71">
        <v>9.26</v>
      </c>
      <c r="E66" s="71">
        <v>21.9</v>
      </c>
      <c r="F66" s="71">
        <v>10.94</v>
      </c>
      <c r="G66" s="71">
        <v>0.25</v>
      </c>
      <c r="H66" s="71">
        <v>15</v>
      </c>
      <c r="I66" s="71">
        <v>0</v>
      </c>
      <c r="J66" s="71"/>
      <c r="K66" s="71"/>
      <c r="L66" s="79"/>
      <c r="M66" s="79"/>
      <c r="N66" s="79"/>
      <c r="O66" s="79"/>
      <c r="P66" s="79"/>
      <c r="Q66" s="79"/>
    </row>
    <row r="67" spans="1:17" ht="15" customHeight="1" x14ac:dyDescent="0.3">
      <c r="A67" s="68" t="s">
        <v>258</v>
      </c>
      <c r="B67" s="78">
        <v>42997</v>
      </c>
      <c r="C67" s="71" t="s">
        <v>366</v>
      </c>
      <c r="D67" s="71">
        <v>8.2200000000000006</v>
      </c>
      <c r="E67" s="71">
        <v>20.100000000000001</v>
      </c>
      <c r="F67" s="71">
        <v>5.99</v>
      </c>
      <c r="G67" s="71">
        <v>0.4</v>
      </c>
      <c r="H67" s="71">
        <v>0</v>
      </c>
      <c r="I67" s="71"/>
      <c r="J67" s="71"/>
      <c r="K67" s="71"/>
      <c r="L67" s="79"/>
      <c r="M67" s="79"/>
      <c r="N67" s="79"/>
      <c r="O67" s="79"/>
      <c r="P67" s="79"/>
      <c r="Q67" s="79"/>
    </row>
    <row r="68" spans="1:17" ht="15" customHeight="1" x14ac:dyDescent="0.3">
      <c r="A68" s="68" t="s">
        <v>259</v>
      </c>
      <c r="B68" s="69">
        <v>42871</v>
      </c>
      <c r="C68" s="68">
        <v>82</v>
      </c>
      <c r="D68" s="68">
        <v>8.3000000000000007</v>
      </c>
      <c r="E68" s="68">
        <v>23.2</v>
      </c>
      <c r="F68" s="68">
        <v>7.07</v>
      </c>
      <c r="G68" s="68">
        <v>0.05</v>
      </c>
      <c r="H68" s="71">
        <v>0</v>
      </c>
      <c r="I68" s="71"/>
      <c r="J68" s="71"/>
      <c r="K68" s="71"/>
      <c r="L68" s="79"/>
      <c r="M68" s="79"/>
      <c r="N68" s="79"/>
      <c r="O68" s="79"/>
      <c r="P68" s="79"/>
      <c r="Q68" s="79"/>
    </row>
    <row r="69" spans="1:17" ht="15" customHeight="1" x14ac:dyDescent="0.3">
      <c r="A69" s="68" t="s">
        <v>259</v>
      </c>
      <c r="B69" s="69">
        <v>42892</v>
      </c>
      <c r="C69" s="68">
        <v>75.099999999999994</v>
      </c>
      <c r="D69" s="68">
        <v>8.34</v>
      </c>
      <c r="E69" s="68">
        <v>27.9</v>
      </c>
      <c r="F69" s="68">
        <v>10.78</v>
      </c>
      <c r="G69" s="68">
        <v>0.15</v>
      </c>
      <c r="H69" s="71"/>
      <c r="I69" s="71"/>
      <c r="J69" s="71"/>
      <c r="K69" s="71"/>
      <c r="L69" s="79"/>
      <c r="M69" s="79"/>
      <c r="N69" s="79"/>
      <c r="O69" s="79"/>
      <c r="P69" s="79"/>
      <c r="Q69" s="79"/>
    </row>
    <row r="70" spans="1:17" ht="15" customHeight="1" x14ac:dyDescent="0.3">
      <c r="A70" s="68" t="s">
        <v>259</v>
      </c>
      <c r="B70" s="69">
        <v>42927</v>
      </c>
      <c r="C70" s="68">
        <v>52</v>
      </c>
      <c r="D70" s="68">
        <v>8.66</v>
      </c>
      <c r="E70" s="68">
        <v>28</v>
      </c>
      <c r="F70" s="68">
        <v>8.75</v>
      </c>
      <c r="G70" s="68">
        <v>0.1</v>
      </c>
      <c r="H70" s="71">
        <v>4</v>
      </c>
      <c r="I70" s="71">
        <v>0</v>
      </c>
      <c r="J70" s="71">
        <v>0</v>
      </c>
      <c r="K70" s="71"/>
      <c r="L70" s="79"/>
      <c r="M70" s="79"/>
      <c r="N70" s="79"/>
      <c r="O70" s="79"/>
      <c r="P70" s="79"/>
      <c r="Q70" s="79"/>
    </row>
    <row r="71" spans="1:17" ht="15" customHeight="1" x14ac:dyDescent="0.3">
      <c r="A71" s="68" t="s">
        <v>259</v>
      </c>
      <c r="B71" s="78">
        <v>42972</v>
      </c>
      <c r="C71" s="71">
        <v>64.400000000000006</v>
      </c>
      <c r="D71" s="71">
        <v>8.86</v>
      </c>
      <c r="E71" s="71">
        <v>21.4</v>
      </c>
      <c r="F71" s="71">
        <v>8.85</v>
      </c>
      <c r="G71" s="71" t="s">
        <v>366</v>
      </c>
      <c r="H71" s="71">
        <v>0</v>
      </c>
      <c r="I71" s="71"/>
      <c r="J71" s="71"/>
      <c r="K71" s="71"/>
      <c r="L71" s="79"/>
      <c r="M71" s="79"/>
      <c r="N71" s="79"/>
      <c r="O71" s="79"/>
      <c r="P71" s="79"/>
      <c r="Q71" s="79"/>
    </row>
    <row r="72" spans="1:17" ht="15" customHeight="1" x14ac:dyDescent="0.3">
      <c r="A72" s="68" t="s">
        <v>259</v>
      </c>
      <c r="B72" s="78">
        <v>42998</v>
      </c>
      <c r="C72" s="71" t="s">
        <v>366</v>
      </c>
      <c r="D72" s="71">
        <v>9.0399999999999991</v>
      </c>
      <c r="E72" s="71">
        <v>21.3</v>
      </c>
      <c r="F72" s="71">
        <v>10.08</v>
      </c>
      <c r="G72" s="71">
        <v>0.1</v>
      </c>
      <c r="H72" s="71">
        <v>0</v>
      </c>
      <c r="I72" s="71"/>
      <c r="J72" s="71"/>
      <c r="K72" s="71"/>
      <c r="L72" s="79"/>
      <c r="M72" s="79"/>
      <c r="N72" s="79"/>
      <c r="O72" s="79"/>
      <c r="P72" s="79"/>
      <c r="Q72" s="79"/>
    </row>
    <row r="73" spans="1:17" ht="15" customHeight="1" x14ac:dyDescent="0.3">
      <c r="A73" s="68" t="s">
        <v>260</v>
      </c>
      <c r="B73" s="69">
        <v>42871</v>
      </c>
      <c r="C73" s="68">
        <v>3.19</v>
      </c>
      <c r="D73" s="68">
        <v>8.81</v>
      </c>
      <c r="E73" s="68">
        <v>24.8</v>
      </c>
      <c r="F73" s="68">
        <v>14.14</v>
      </c>
      <c r="G73" s="68">
        <v>0.9</v>
      </c>
      <c r="H73" s="71">
        <v>400</v>
      </c>
      <c r="I73" s="71">
        <v>320</v>
      </c>
      <c r="J73" s="71"/>
      <c r="K73" s="71"/>
      <c r="L73" s="79"/>
      <c r="M73" s="79"/>
      <c r="N73" s="79"/>
      <c r="O73" s="79"/>
      <c r="P73" s="79"/>
      <c r="Q73" s="79"/>
    </row>
    <row r="74" spans="1:17" ht="15" customHeight="1" x14ac:dyDescent="0.3">
      <c r="A74" s="68" t="s">
        <v>260</v>
      </c>
      <c r="B74" s="69">
        <v>42892</v>
      </c>
      <c r="C74" s="68">
        <v>2.96</v>
      </c>
      <c r="D74" s="68">
        <v>8.56</v>
      </c>
      <c r="E74" s="68">
        <v>29</v>
      </c>
      <c r="F74" s="68">
        <v>15.18</v>
      </c>
      <c r="G74" s="68">
        <v>0.55000000000000004</v>
      </c>
      <c r="H74" s="71"/>
      <c r="I74" s="71"/>
      <c r="J74" s="71"/>
      <c r="K74" s="71"/>
      <c r="L74" s="79"/>
      <c r="M74" s="79"/>
      <c r="N74" s="79"/>
      <c r="O74" s="79"/>
      <c r="P74" s="79"/>
      <c r="Q74" s="79"/>
    </row>
    <row r="75" spans="1:17" ht="15" customHeight="1" x14ac:dyDescent="0.3">
      <c r="A75" s="68" t="s">
        <v>260</v>
      </c>
      <c r="B75" s="69">
        <v>42927</v>
      </c>
      <c r="C75" s="68">
        <v>4.0999999999999996</v>
      </c>
      <c r="D75" s="68">
        <v>9.4</v>
      </c>
      <c r="E75" s="68">
        <v>26.3</v>
      </c>
      <c r="F75" s="68">
        <v>9.58</v>
      </c>
      <c r="G75" s="68">
        <v>1</v>
      </c>
      <c r="H75" s="71">
        <v>166</v>
      </c>
      <c r="I75" s="71">
        <v>55</v>
      </c>
      <c r="J75" s="71"/>
      <c r="K75" s="71"/>
      <c r="L75" s="79"/>
      <c r="M75" s="79"/>
      <c r="N75" s="79"/>
      <c r="O75" s="79"/>
      <c r="P75" s="79"/>
      <c r="Q75" s="79"/>
    </row>
    <row r="76" spans="1:17" ht="15" customHeight="1" x14ac:dyDescent="0.3">
      <c r="A76" s="68" t="s">
        <v>260</v>
      </c>
      <c r="B76" s="78">
        <v>42998</v>
      </c>
      <c r="C76" s="71" t="s">
        <v>366</v>
      </c>
      <c r="D76" s="71">
        <v>7.78</v>
      </c>
      <c r="E76" s="71">
        <v>20.3</v>
      </c>
      <c r="F76" s="71">
        <v>0.38</v>
      </c>
      <c r="G76" s="71">
        <v>0.3</v>
      </c>
      <c r="H76" s="71">
        <v>0</v>
      </c>
      <c r="I76" s="71"/>
      <c r="J76" s="71"/>
      <c r="K76" s="71"/>
      <c r="L76" s="79"/>
      <c r="M76" s="79"/>
      <c r="N76" s="79"/>
      <c r="O76" s="79"/>
      <c r="P76" s="79"/>
      <c r="Q76" s="79"/>
    </row>
    <row r="77" spans="1:17" ht="15" customHeight="1" x14ac:dyDescent="0.3">
      <c r="A77" s="68" t="s">
        <v>261</v>
      </c>
      <c r="B77" s="69">
        <v>42871</v>
      </c>
      <c r="C77" s="68">
        <v>5.88</v>
      </c>
      <c r="D77" s="68">
        <v>8.08</v>
      </c>
      <c r="E77" s="68">
        <v>21.5</v>
      </c>
      <c r="F77" s="68">
        <v>8.15</v>
      </c>
      <c r="G77" s="68">
        <v>1</v>
      </c>
      <c r="H77" s="71">
        <v>253</v>
      </c>
      <c r="I77" s="71">
        <v>170</v>
      </c>
      <c r="J77" s="71"/>
      <c r="K77" s="71"/>
      <c r="L77" s="79"/>
      <c r="M77" s="79"/>
      <c r="N77" s="79"/>
      <c r="O77" s="79"/>
      <c r="P77" s="79"/>
      <c r="Q77" s="79"/>
    </row>
    <row r="78" spans="1:17" ht="15" customHeight="1" x14ac:dyDescent="0.3">
      <c r="A78" s="68" t="s">
        <v>261</v>
      </c>
      <c r="B78" s="69">
        <v>42892</v>
      </c>
      <c r="C78" s="68">
        <v>2.4</v>
      </c>
      <c r="D78" s="68">
        <v>7.2</v>
      </c>
      <c r="E78" s="68">
        <v>23.2</v>
      </c>
      <c r="F78" s="68">
        <v>5.42</v>
      </c>
      <c r="G78" s="68">
        <v>1</v>
      </c>
      <c r="H78" s="71"/>
      <c r="I78" s="71"/>
      <c r="J78" s="71"/>
      <c r="K78" s="71"/>
      <c r="L78" s="79"/>
      <c r="M78" s="79"/>
      <c r="N78" s="79"/>
      <c r="O78" s="79"/>
      <c r="P78" s="79"/>
      <c r="Q78" s="79"/>
    </row>
    <row r="79" spans="1:17" ht="15" customHeight="1" x14ac:dyDescent="0.3">
      <c r="A79" s="68" t="s">
        <v>261</v>
      </c>
      <c r="B79" s="69">
        <v>42927</v>
      </c>
      <c r="C79" s="68">
        <v>0.78</v>
      </c>
      <c r="D79" s="68">
        <v>8.9</v>
      </c>
      <c r="E79" s="68">
        <v>25.1</v>
      </c>
      <c r="F79" s="68">
        <v>10.43</v>
      </c>
      <c r="G79" s="68">
        <v>1.3</v>
      </c>
      <c r="H79" s="71">
        <v>650</v>
      </c>
      <c r="I79" s="71"/>
      <c r="J79" s="71"/>
      <c r="K79" s="71"/>
      <c r="L79" s="79"/>
      <c r="M79" s="79"/>
      <c r="N79" s="79"/>
      <c r="O79" s="79"/>
      <c r="P79" s="79"/>
      <c r="Q79" s="79"/>
    </row>
    <row r="80" spans="1:17" ht="15" customHeight="1" x14ac:dyDescent="0.3">
      <c r="A80" s="68" t="s">
        <v>261</v>
      </c>
      <c r="B80" s="78">
        <v>42972</v>
      </c>
      <c r="C80" s="71">
        <v>15.5</v>
      </c>
      <c r="D80" s="71">
        <v>8.24</v>
      </c>
      <c r="E80" s="71">
        <v>20.100000000000001</v>
      </c>
      <c r="F80" s="71">
        <v>7.42</v>
      </c>
      <c r="G80" s="71">
        <v>0.4</v>
      </c>
      <c r="H80" s="71">
        <v>0</v>
      </c>
      <c r="I80" s="71"/>
      <c r="J80" s="71"/>
      <c r="K80" s="71"/>
      <c r="L80" s="79"/>
      <c r="M80" s="79"/>
      <c r="N80" s="79"/>
      <c r="O80" s="79"/>
      <c r="P80" s="79"/>
      <c r="Q80" s="79"/>
    </row>
    <row r="81" spans="1:17" ht="15" customHeight="1" x14ac:dyDescent="0.3">
      <c r="A81" s="68" t="s">
        <v>261</v>
      </c>
      <c r="B81" s="78">
        <v>42998</v>
      </c>
      <c r="C81" s="71" t="s">
        <v>366</v>
      </c>
      <c r="D81" s="71">
        <v>8.2200000000000006</v>
      </c>
      <c r="E81" s="71">
        <v>20.100000000000001</v>
      </c>
      <c r="F81" s="71">
        <v>7.01</v>
      </c>
      <c r="G81" s="71">
        <v>0.35</v>
      </c>
      <c r="H81" s="71">
        <v>0</v>
      </c>
      <c r="I81" s="71"/>
      <c r="J81" s="71"/>
      <c r="K81" s="71"/>
      <c r="L81" s="79"/>
      <c r="M81" s="79"/>
      <c r="N81" s="79"/>
      <c r="O81" s="79"/>
      <c r="P81" s="79"/>
      <c r="Q81" s="79"/>
    </row>
    <row r="82" spans="1:17" ht="15" customHeight="1" x14ac:dyDescent="0.3">
      <c r="A82" s="68" t="s">
        <v>262</v>
      </c>
      <c r="B82" s="69">
        <v>42870</v>
      </c>
      <c r="C82" s="68">
        <v>17</v>
      </c>
      <c r="D82" s="68">
        <v>8.4</v>
      </c>
      <c r="E82" s="68">
        <v>20.399999999999999</v>
      </c>
      <c r="F82" s="68">
        <v>8.18</v>
      </c>
      <c r="G82" s="68">
        <v>0.5</v>
      </c>
      <c r="H82" s="71">
        <v>50</v>
      </c>
      <c r="I82" s="71">
        <v>5</v>
      </c>
      <c r="J82" s="71">
        <v>0</v>
      </c>
      <c r="K82" s="71"/>
      <c r="L82" s="79"/>
      <c r="M82" s="79"/>
      <c r="N82" s="79"/>
      <c r="O82" s="79"/>
      <c r="P82" s="79"/>
      <c r="Q82" s="79"/>
    </row>
    <row r="83" spans="1:17" ht="15" customHeight="1" x14ac:dyDescent="0.3">
      <c r="A83" s="68" t="s">
        <v>262</v>
      </c>
      <c r="B83" s="69">
        <v>42891</v>
      </c>
      <c r="C83" s="68">
        <v>5.5</v>
      </c>
      <c r="D83" s="68">
        <v>7.66</v>
      </c>
      <c r="E83" s="68">
        <v>25.1</v>
      </c>
      <c r="F83" s="68">
        <v>9.2799999999999994</v>
      </c>
      <c r="G83" s="68">
        <v>1.5</v>
      </c>
      <c r="H83" s="71">
        <v>610</v>
      </c>
      <c r="I83" s="71">
        <v>355</v>
      </c>
      <c r="J83" s="71">
        <v>0</v>
      </c>
      <c r="K83" s="71"/>
      <c r="L83" s="79"/>
      <c r="M83" s="79"/>
      <c r="N83" s="79"/>
      <c r="O83" s="79"/>
      <c r="P83" s="79"/>
      <c r="Q83" s="79"/>
    </row>
    <row r="84" spans="1:17" ht="15" customHeight="1" x14ac:dyDescent="0.3">
      <c r="A84" s="68" t="s">
        <v>262</v>
      </c>
      <c r="B84" s="69">
        <v>42926</v>
      </c>
      <c r="C84" s="68">
        <v>22</v>
      </c>
      <c r="D84" s="68">
        <v>8.75</v>
      </c>
      <c r="E84" s="68">
        <v>25.6</v>
      </c>
      <c r="F84" s="68">
        <v>10.65</v>
      </c>
      <c r="G84" s="68">
        <v>0.2</v>
      </c>
      <c r="H84" s="71">
        <v>30</v>
      </c>
      <c r="I84" s="71">
        <v>4</v>
      </c>
      <c r="J84" s="71">
        <v>0</v>
      </c>
      <c r="K84" s="71"/>
      <c r="L84" s="79"/>
      <c r="M84" s="79"/>
      <c r="N84" s="79"/>
      <c r="O84" s="79"/>
      <c r="P84" s="79"/>
      <c r="Q84" s="79"/>
    </row>
    <row r="85" spans="1:17" ht="15" customHeight="1" x14ac:dyDescent="0.3">
      <c r="A85" s="68" t="s">
        <v>262</v>
      </c>
      <c r="B85" s="78">
        <v>42971</v>
      </c>
      <c r="C85" s="71">
        <v>82.8</v>
      </c>
      <c r="D85" s="71">
        <v>9.1199999999999992</v>
      </c>
      <c r="E85" s="71">
        <v>21.4</v>
      </c>
      <c r="F85" s="71">
        <v>10.69</v>
      </c>
      <c r="G85" s="71">
        <v>0.15</v>
      </c>
      <c r="H85" s="71">
        <v>11</v>
      </c>
      <c r="I85" s="71">
        <v>0</v>
      </c>
      <c r="J85" s="71"/>
      <c r="K85" s="71"/>
      <c r="L85" s="79"/>
      <c r="M85" s="79"/>
      <c r="N85" s="79"/>
      <c r="O85" s="79"/>
      <c r="P85" s="79"/>
      <c r="Q85" s="79"/>
    </row>
    <row r="86" spans="1:17" ht="15" customHeight="1" x14ac:dyDescent="0.3">
      <c r="A86" s="68" t="s">
        <v>262</v>
      </c>
      <c r="B86" s="78">
        <v>42997</v>
      </c>
      <c r="C86" s="71" t="s">
        <v>366</v>
      </c>
      <c r="D86" s="71">
        <v>8.86</v>
      </c>
      <c r="E86" s="71">
        <v>20.2</v>
      </c>
      <c r="F86" s="71">
        <v>9.9499999999999993</v>
      </c>
      <c r="G86" s="71">
        <v>0.15</v>
      </c>
      <c r="H86" s="71">
        <v>0</v>
      </c>
      <c r="I86" s="71"/>
      <c r="J86" s="71"/>
      <c r="K86" s="71"/>
      <c r="L86" s="79"/>
      <c r="M86" s="79"/>
      <c r="N86" s="79"/>
      <c r="O86" s="79"/>
      <c r="P86" s="79"/>
      <c r="Q86" s="79"/>
    </row>
    <row r="87" spans="1:17" ht="15" customHeight="1" x14ac:dyDescent="0.3">
      <c r="A87" s="68" t="s">
        <v>263</v>
      </c>
      <c r="B87" s="69">
        <v>42871</v>
      </c>
      <c r="C87" s="68">
        <v>31</v>
      </c>
      <c r="D87" s="68">
        <v>9.36</v>
      </c>
      <c r="E87" s="68">
        <v>20.9</v>
      </c>
      <c r="F87" s="68">
        <v>7.71</v>
      </c>
      <c r="G87" s="68"/>
      <c r="H87" s="71"/>
      <c r="I87" s="71"/>
      <c r="J87" s="71"/>
      <c r="K87" s="71"/>
      <c r="L87" s="79"/>
      <c r="M87" s="79"/>
      <c r="N87" s="79"/>
      <c r="O87" s="79"/>
      <c r="P87" s="79"/>
      <c r="Q87" s="79"/>
    </row>
    <row r="88" spans="1:17" ht="15" customHeight="1" x14ac:dyDescent="0.3">
      <c r="A88" s="68" t="s">
        <v>263</v>
      </c>
      <c r="B88" s="69">
        <v>42892</v>
      </c>
      <c r="C88" s="68">
        <v>24.9</v>
      </c>
      <c r="D88" s="68">
        <v>8.0299999999999994</v>
      </c>
      <c r="E88" s="68">
        <v>23.1</v>
      </c>
      <c r="F88" s="68">
        <v>4.58</v>
      </c>
      <c r="G88" s="68">
        <v>0.2</v>
      </c>
      <c r="H88" s="71"/>
      <c r="I88" s="71"/>
      <c r="J88" s="71"/>
      <c r="K88" s="71"/>
      <c r="L88" s="79"/>
      <c r="M88" s="79"/>
      <c r="N88" s="79"/>
      <c r="O88" s="79"/>
      <c r="P88" s="79"/>
      <c r="Q88" s="79"/>
    </row>
    <row r="89" spans="1:17" ht="15" customHeight="1" x14ac:dyDescent="0.3">
      <c r="A89" s="68" t="s">
        <v>263</v>
      </c>
      <c r="B89" s="69">
        <v>42926</v>
      </c>
      <c r="C89" s="68">
        <v>50</v>
      </c>
      <c r="D89" s="68">
        <v>9.8000000000000007</v>
      </c>
      <c r="E89" s="68">
        <v>27.4</v>
      </c>
      <c r="F89" s="68">
        <v>10</v>
      </c>
      <c r="G89" s="68" t="s">
        <v>366</v>
      </c>
      <c r="H89" s="71" t="s">
        <v>366</v>
      </c>
      <c r="I89" s="71"/>
      <c r="J89" s="71"/>
      <c r="K89" s="71"/>
      <c r="L89" s="79"/>
      <c r="M89" s="79"/>
      <c r="N89" s="79"/>
      <c r="O89" s="79"/>
      <c r="P89" s="79"/>
      <c r="Q89" s="79"/>
    </row>
    <row r="90" spans="1:17" ht="15" customHeight="1" x14ac:dyDescent="0.3">
      <c r="A90" s="68" t="s">
        <v>263</v>
      </c>
      <c r="B90" s="78">
        <v>42971</v>
      </c>
      <c r="C90" s="71">
        <v>122</v>
      </c>
      <c r="D90" s="71">
        <v>9.3000000000000007</v>
      </c>
      <c r="E90" s="71">
        <v>22</v>
      </c>
      <c r="F90" s="71">
        <v>8.41</v>
      </c>
      <c r="G90" s="71">
        <v>0.05</v>
      </c>
      <c r="H90" s="71">
        <v>0</v>
      </c>
      <c r="I90" s="71"/>
      <c r="J90" s="71"/>
      <c r="K90" s="71"/>
      <c r="L90" s="79"/>
      <c r="M90" s="79"/>
      <c r="N90" s="79"/>
      <c r="O90" s="79"/>
      <c r="P90" s="79"/>
      <c r="Q90" s="79"/>
    </row>
    <row r="91" spans="1:17" ht="15" customHeight="1" x14ac:dyDescent="0.3">
      <c r="A91" s="68" t="s">
        <v>263</v>
      </c>
      <c r="B91" s="78">
        <v>42997</v>
      </c>
      <c r="C91" s="71" t="s">
        <v>366</v>
      </c>
      <c r="D91" s="71">
        <v>9.1300000000000008</v>
      </c>
      <c r="E91" s="71">
        <v>21.1</v>
      </c>
      <c r="F91" s="71">
        <v>5.46</v>
      </c>
      <c r="G91" s="71" t="s">
        <v>366</v>
      </c>
      <c r="H91" s="71">
        <v>0</v>
      </c>
      <c r="I91" s="71"/>
      <c r="J91" s="71"/>
      <c r="K91" s="71"/>
      <c r="L91" s="79"/>
      <c r="M91" s="79"/>
      <c r="N91" s="79"/>
      <c r="O91" s="79"/>
      <c r="P91" s="79"/>
      <c r="Q91" s="79"/>
    </row>
    <row r="92" spans="1:17" ht="15" customHeight="1" x14ac:dyDescent="0.3">
      <c r="A92" s="68" t="s">
        <v>264</v>
      </c>
      <c r="B92" s="69">
        <v>42871</v>
      </c>
      <c r="C92" s="68">
        <v>1.5</v>
      </c>
      <c r="D92" s="68">
        <v>8.3000000000000007</v>
      </c>
      <c r="E92" s="68">
        <v>21.3</v>
      </c>
      <c r="F92" s="68">
        <v>7.78</v>
      </c>
      <c r="G92" s="68">
        <v>2.2000000000000002</v>
      </c>
      <c r="H92" s="71">
        <v>784</v>
      </c>
      <c r="I92" s="71">
        <v>450</v>
      </c>
      <c r="J92" s="71">
        <v>94</v>
      </c>
      <c r="K92" s="71"/>
      <c r="L92" s="79"/>
      <c r="M92" s="79"/>
      <c r="N92" s="79"/>
      <c r="O92" s="79"/>
      <c r="P92" s="79"/>
      <c r="Q92" s="79"/>
    </row>
    <row r="93" spans="1:17" ht="15" customHeight="1" x14ac:dyDescent="0.3">
      <c r="A93" s="68" t="s">
        <v>264</v>
      </c>
      <c r="B93" s="69">
        <v>42892</v>
      </c>
      <c r="C93" s="68">
        <v>133</v>
      </c>
      <c r="D93" s="68">
        <v>7.52</v>
      </c>
      <c r="E93" s="68">
        <v>27.9</v>
      </c>
      <c r="F93" s="68">
        <v>2.09</v>
      </c>
      <c r="G93" s="68"/>
      <c r="H93" s="71"/>
      <c r="I93" s="71"/>
      <c r="J93" s="71"/>
      <c r="K93" s="71"/>
      <c r="L93" s="79"/>
      <c r="M93" s="79"/>
      <c r="N93" s="79"/>
      <c r="O93" s="79"/>
      <c r="P93" s="79"/>
      <c r="Q93" s="79"/>
    </row>
    <row r="94" spans="1:17" ht="15" customHeight="1" x14ac:dyDescent="0.3">
      <c r="A94" s="68" t="s">
        <v>264</v>
      </c>
      <c r="B94" s="69">
        <v>42927</v>
      </c>
      <c r="C94" s="68">
        <v>2.1</v>
      </c>
      <c r="D94" s="68">
        <v>8.1999999999999993</v>
      </c>
      <c r="E94" s="68">
        <v>25.8</v>
      </c>
      <c r="F94" s="68">
        <v>7.39</v>
      </c>
      <c r="G94" s="68">
        <v>1.9</v>
      </c>
      <c r="H94" s="71">
        <v>150</v>
      </c>
      <c r="I94" s="71">
        <v>84</v>
      </c>
      <c r="J94" s="71">
        <v>40</v>
      </c>
      <c r="K94" s="71"/>
      <c r="L94" s="79"/>
      <c r="M94" s="79"/>
      <c r="N94" s="79"/>
      <c r="O94" s="79"/>
      <c r="P94" s="79"/>
      <c r="Q94" s="79"/>
    </row>
    <row r="95" spans="1:17" ht="15" customHeight="1" x14ac:dyDescent="0.3">
      <c r="A95" s="68" t="s">
        <v>264</v>
      </c>
      <c r="B95" s="78">
        <v>42972</v>
      </c>
      <c r="C95" s="71">
        <v>1</v>
      </c>
      <c r="D95" s="71">
        <v>7.7</v>
      </c>
      <c r="E95" s="71">
        <v>18.2</v>
      </c>
      <c r="F95" s="71">
        <v>8.26</v>
      </c>
      <c r="G95" s="71">
        <v>1.5</v>
      </c>
      <c r="H95" s="71">
        <v>52</v>
      </c>
      <c r="I95" s="71">
        <v>0</v>
      </c>
      <c r="J95" s="71"/>
      <c r="K95" s="71"/>
      <c r="L95" s="79"/>
      <c r="M95" s="79"/>
      <c r="N95" s="79"/>
      <c r="O95" s="79"/>
      <c r="P95" s="79"/>
      <c r="Q95" s="79"/>
    </row>
    <row r="96" spans="1:17" ht="15" customHeight="1" x14ac:dyDescent="0.3">
      <c r="A96" s="68" t="s">
        <v>264</v>
      </c>
      <c r="B96" s="78">
        <v>42998</v>
      </c>
      <c r="C96" s="71" t="s">
        <v>366</v>
      </c>
      <c r="D96" s="71">
        <v>7.35</v>
      </c>
      <c r="E96" s="71">
        <v>18.3</v>
      </c>
      <c r="F96" s="71">
        <v>0.81</v>
      </c>
      <c r="G96" s="71" t="s">
        <v>366</v>
      </c>
      <c r="H96" s="71">
        <v>0</v>
      </c>
      <c r="I96" s="71"/>
      <c r="J96" s="71"/>
      <c r="K96" s="71"/>
      <c r="L96" s="79"/>
      <c r="M96" s="79"/>
      <c r="N96" s="79"/>
      <c r="O96" s="79"/>
      <c r="P96" s="79"/>
      <c r="Q96" s="79"/>
    </row>
    <row r="97" spans="1:17" ht="15" customHeight="1" x14ac:dyDescent="0.3">
      <c r="A97" s="68" t="s">
        <v>265</v>
      </c>
      <c r="B97" s="69">
        <v>42871</v>
      </c>
      <c r="C97" s="68">
        <v>6.55</v>
      </c>
      <c r="D97" s="68">
        <v>8.1</v>
      </c>
      <c r="E97" s="68">
        <v>20.100000000000001</v>
      </c>
      <c r="F97" s="68">
        <v>7.67</v>
      </c>
      <c r="G97" s="68">
        <v>1</v>
      </c>
      <c r="H97" s="71">
        <v>38</v>
      </c>
      <c r="I97" s="71">
        <v>1.3</v>
      </c>
      <c r="J97" s="71"/>
      <c r="K97" s="71"/>
      <c r="L97" s="79"/>
      <c r="M97" s="79"/>
      <c r="N97" s="79"/>
      <c r="O97" s="79"/>
      <c r="P97" s="79"/>
      <c r="Q97" s="79"/>
    </row>
    <row r="98" spans="1:17" ht="15" customHeight="1" x14ac:dyDescent="0.3">
      <c r="A98" s="68" t="s">
        <v>265</v>
      </c>
      <c r="B98" s="69">
        <v>42892</v>
      </c>
      <c r="C98" s="68">
        <v>2.33</v>
      </c>
      <c r="D98" s="68">
        <v>7.47</v>
      </c>
      <c r="E98" s="68">
        <v>23.3</v>
      </c>
      <c r="F98" s="68">
        <v>4.78</v>
      </c>
      <c r="G98" s="68">
        <v>0.55000000000000004</v>
      </c>
      <c r="H98" s="71"/>
      <c r="I98" s="71"/>
      <c r="J98" s="71"/>
      <c r="K98" s="71"/>
      <c r="L98" s="79"/>
      <c r="M98" s="79"/>
      <c r="N98" s="79"/>
      <c r="O98" s="79"/>
      <c r="P98" s="79"/>
      <c r="Q98" s="79"/>
    </row>
    <row r="99" spans="1:17" ht="15" customHeight="1" x14ac:dyDescent="0.3">
      <c r="A99" s="68" t="s">
        <v>265</v>
      </c>
      <c r="B99" s="69">
        <v>42927</v>
      </c>
      <c r="C99" s="68">
        <v>2.1</v>
      </c>
      <c r="D99" s="68">
        <v>9.6</v>
      </c>
      <c r="E99" s="68">
        <v>25.8</v>
      </c>
      <c r="F99" s="68">
        <v>10.3</v>
      </c>
      <c r="G99" s="68">
        <v>1.3</v>
      </c>
      <c r="H99" s="71">
        <v>150</v>
      </c>
      <c r="I99" s="71">
        <v>5</v>
      </c>
      <c r="J99" s="71"/>
      <c r="K99" s="71"/>
      <c r="L99" s="79"/>
      <c r="M99" s="79"/>
      <c r="N99" s="79"/>
      <c r="O99" s="79"/>
      <c r="P99" s="79"/>
      <c r="Q99" s="79"/>
    </row>
    <row r="100" spans="1:17" ht="15" customHeight="1" x14ac:dyDescent="0.3">
      <c r="A100" s="68" t="s">
        <v>265</v>
      </c>
      <c r="B100" s="78">
        <v>42971</v>
      </c>
      <c r="C100" s="71">
        <v>23</v>
      </c>
      <c r="D100" s="71">
        <v>8.25</v>
      </c>
      <c r="E100" s="71">
        <v>22.9</v>
      </c>
      <c r="F100" s="71">
        <v>7.26</v>
      </c>
      <c r="G100" s="71">
        <v>0.5</v>
      </c>
      <c r="H100" s="71">
        <v>0</v>
      </c>
      <c r="I100" s="71"/>
      <c r="J100" s="71"/>
      <c r="K100" s="71"/>
      <c r="L100" s="79"/>
      <c r="M100" s="79"/>
      <c r="N100" s="79"/>
      <c r="O100" s="79"/>
      <c r="P100" s="79"/>
      <c r="Q100" s="79"/>
    </row>
    <row r="101" spans="1:17" ht="15" customHeight="1" x14ac:dyDescent="0.3">
      <c r="A101" s="68" t="s">
        <v>265</v>
      </c>
      <c r="B101" s="78">
        <v>42997</v>
      </c>
      <c r="C101" s="71" t="s">
        <v>366</v>
      </c>
      <c r="D101" s="71">
        <v>7.85</v>
      </c>
      <c r="E101" s="71">
        <v>21.6</v>
      </c>
      <c r="F101" s="71">
        <v>6.14</v>
      </c>
      <c r="G101" s="71" t="s">
        <v>366</v>
      </c>
      <c r="H101" s="71">
        <v>0</v>
      </c>
      <c r="I101" s="71"/>
      <c r="J101" s="71"/>
      <c r="K101" s="71"/>
      <c r="L101" s="79"/>
      <c r="M101" s="79"/>
      <c r="N101" s="79"/>
      <c r="O101" s="79"/>
      <c r="P101" s="79"/>
      <c r="Q101" s="79"/>
    </row>
    <row r="102" spans="1:17" ht="15" customHeight="1" x14ac:dyDescent="0.3">
      <c r="A102" s="68" t="s">
        <v>267</v>
      </c>
      <c r="B102" s="69">
        <v>42870</v>
      </c>
      <c r="C102" s="68">
        <v>23.2</v>
      </c>
      <c r="D102" s="68">
        <v>8.3000000000000007</v>
      </c>
      <c r="E102" s="68">
        <v>21</v>
      </c>
      <c r="F102" s="68">
        <v>7.89</v>
      </c>
      <c r="G102" s="68">
        <v>0.35</v>
      </c>
      <c r="H102" s="71">
        <v>25</v>
      </c>
      <c r="I102" s="71">
        <v>2</v>
      </c>
      <c r="J102" s="71">
        <v>0</v>
      </c>
      <c r="K102" s="71"/>
      <c r="L102" s="79"/>
      <c r="M102" s="79"/>
      <c r="N102" s="79"/>
      <c r="O102" s="79"/>
      <c r="P102" s="79"/>
      <c r="Q102" s="79"/>
    </row>
    <row r="103" spans="1:17" ht="15" customHeight="1" x14ac:dyDescent="0.3">
      <c r="A103" s="68" t="s">
        <v>267</v>
      </c>
      <c r="B103" s="69">
        <v>42891</v>
      </c>
      <c r="C103" s="68">
        <v>21.3</v>
      </c>
      <c r="D103" s="68">
        <v>7.28</v>
      </c>
      <c r="E103" s="68">
        <v>25.8</v>
      </c>
      <c r="F103" s="68">
        <v>10.28</v>
      </c>
      <c r="G103" s="68">
        <v>0.4</v>
      </c>
      <c r="H103" s="71">
        <v>175</v>
      </c>
      <c r="I103" s="71">
        <v>30</v>
      </c>
      <c r="J103" s="71">
        <v>4</v>
      </c>
      <c r="K103" s="71">
        <v>0</v>
      </c>
      <c r="L103" s="79"/>
      <c r="M103" s="79"/>
      <c r="N103" s="79"/>
      <c r="O103" s="79"/>
      <c r="P103" s="79"/>
      <c r="Q103" s="79"/>
    </row>
    <row r="104" spans="1:17" ht="15" customHeight="1" x14ac:dyDescent="0.3">
      <c r="A104" s="68" t="s">
        <v>267</v>
      </c>
      <c r="B104" s="69">
        <v>42926</v>
      </c>
      <c r="C104" s="68">
        <v>39</v>
      </c>
      <c r="D104" s="68">
        <v>8.6</v>
      </c>
      <c r="E104" s="68">
        <v>26.9</v>
      </c>
      <c r="F104" s="68">
        <v>8.42</v>
      </c>
      <c r="G104" s="68">
        <v>0.1</v>
      </c>
      <c r="H104" s="71">
        <v>69</v>
      </c>
      <c r="I104" s="71">
        <v>0</v>
      </c>
      <c r="J104" s="71">
        <v>0</v>
      </c>
      <c r="K104" s="71"/>
      <c r="L104" s="79"/>
      <c r="M104" s="79"/>
      <c r="N104" s="79"/>
      <c r="O104" s="79"/>
      <c r="P104" s="79"/>
      <c r="Q104" s="79"/>
    </row>
    <row r="105" spans="1:17" ht="15" customHeight="1" x14ac:dyDescent="0.3">
      <c r="A105" s="68" t="s">
        <v>267</v>
      </c>
      <c r="B105" s="78">
        <v>42971</v>
      </c>
      <c r="C105" s="71">
        <v>43.2</v>
      </c>
      <c r="D105" s="71">
        <v>8.9600000000000009</v>
      </c>
      <c r="E105" s="71">
        <v>22.3</v>
      </c>
      <c r="F105" s="71">
        <v>9.6300000000000008</v>
      </c>
      <c r="G105" s="71">
        <v>0.2</v>
      </c>
      <c r="H105" s="71">
        <v>5</v>
      </c>
      <c r="I105" s="71">
        <v>0</v>
      </c>
      <c r="J105" s="71"/>
      <c r="K105" s="71"/>
      <c r="L105" s="79"/>
      <c r="M105" s="79"/>
      <c r="N105" s="79"/>
      <c r="O105" s="79"/>
      <c r="P105" s="79"/>
      <c r="Q105" s="79"/>
    </row>
    <row r="106" spans="1:17" ht="15" customHeight="1" x14ac:dyDescent="0.3">
      <c r="A106" s="68" t="s">
        <v>267</v>
      </c>
      <c r="B106" s="78">
        <v>42997</v>
      </c>
      <c r="C106" s="71" t="s">
        <v>366</v>
      </c>
      <c r="D106" s="71">
        <v>8.65</v>
      </c>
      <c r="E106" s="71">
        <v>20.3</v>
      </c>
      <c r="F106" s="71">
        <v>8.9600000000000009</v>
      </c>
      <c r="G106" s="71">
        <v>0.2</v>
      </c>
      <c r="H106" s="71">
        <v>0</v>
      </c>
      <c r="I106" s="71"/>
      <c r="J106" s="71"/>
      <c r="K106" s="71"/>
      <c r="L106" s="79"/>
      <c r="M106" s="79"/>
      <c r="N106" s="79"/>
      <c r="O106" s="79"/>
      <c r="P106" s="79"/>
      <c r="Q106" s="79"/>
    </row>
    <row r="107" spans="1:17" ht="15" customHeight="1" x14ac:dyDescent="0.3">
      <c r="A107" s="68" t="s">
        <v>266</v>
      </c>
      <c r="B107" s="69">
        <v>42870</v>
      </c>
      <c r="C107" s="68">
        <v>59</v>
      </c>
      <c r="D107" s="68">
        <v>8.34</v>
      </c>
      <c r="E107" s="68">
        <v>21</v>
      </c>
      <c r="F107" s="68">
        <v>8.2100000000000009</v>
      </c>
      <c r="G107" s="68">
        <v>0.2</v>
      </c>
      <c r="H107" s="71">
        <v>3</v>
      </c>
      <c r="I107" s="71">
        <v>0</v>
      </c>
      <c r="J107" s="71"/>
      <c r="K107" s="71"/>
      <c r="L107" s="79"/>
      <c r="M107" s="79"/>
      <c r="N107" s="79"/>
      <c r="O107" s="79"/>
      <c r="P107" s="79"/>
      <c r="Q107" s="79"/>
    </row>
    <row r="108" spans="1:17" ht="15" customHeight="1" x14ac:dyDescent="0.3">
      <c r="A108" s="68" t="s">
        <v>266</v>
      </c>
      <c r="B108" s="69">
        <v>42891</v>
      </c>
      <c r="C108" s="68">
        <v>85.6</v>
      </c>
      <c r="D108" s="68">
        <v>8.0399999999999991</v>
      </c>
      <c r="E108" s="68">
        <v>23.2</v>
      </c>
      <c r="F108" s="68">
        <v>10.220000000000001</v>
      </c>
      <c r="G108" s="68">
        <v>0.1</v>
      </c>
      <c r="H108" s="71">
        <v>7</v>
      </c>
      <c r="I108" s="71">
        <v>0</v>
      </c>
      <c r="J108" s="71"/>
      <c r="K108" s="71"/>
      <c r="L108" s="79"/>
      <c r="M108" s="79"/>
      <c r="N108" s="79"/>
      <c r="O108" s="79"/>
      <c r="P108" s="79"/>
      <c r="Q108" s="79"/>
    </row>
    <row r="109" spans="1:17" ht="15" customHeight="1" x14ac:dyDescent="0.3">
      <c r="A109" s="68" t="s">
        <v>266</v>
      </c>
      <c r="B109" s="69">
        <v>42926</v>
      </c>
      <c r="C109" s="68">
        <v>120</v>
      </c>
      <c r="D109" s="68">
        <v>9.5</v>
      </c>
      <c r="E109" s="68">
        <v>26.4</v>
      </c>
      <c r="F109" s="68">
        <v>8.3800000000000008</v>
      </c>
      <c r="G109" s="68">
        <v>0.1</v>
      </c>
      <c r="H109" s="71">
        <v>0</v>
      </c>
      <c r="I109" s="71">
        <v>0</v>
      </c>
      <c r="J109" s="71">
        <v>0</v>
      </c>
      <c r="K109" s="71"/>
      <c r="L109" s="79"/>
      <c r="M109" s="79"/>
      <c r="N109" s="79"/>
      <c r="O109" s="79"/>
      <c r="P109" s="79"/>
      <c r="Q109" s="79"/>
    </row>
    <row r="110" spans="1:17" ht="15" customHeight="1" x14ac:dyDescent="0.3">
      <c r="A110" s="68" t="s">
        <v>266</v>
      </c>
      <c r="B110" s="78">
        <v>42971</v>
      </c>
      <c r="C110" s="71">
        <v>73.8</v>
      </c>
      <c r="D110" s="71">
        <v>9.5299999999999994</v>
      </c>
      <c r="E110" s="71">
        <v>21.8</v>
      </c>
      <c r="F110" s="71">
        <v>10.83</v>
      </c>
      <c r="G110" s="71">
        <v>0.1</v>
      </c>
      <c r="H110" s="71">
        <v>5</v>
      </c>
      <c r="I110" s="71">
        <v>0</v>
      </c>
      <c r="J110" s="71"/>
      <c r="K110" s="71"/>
      <c r="L110" s="79"/>
      <c r="M110" s="79"/>
      <c r="N110" s="79"/>
      <c r="O110" s="79"/>
      <c r="P110" s="79"/>
      <c r="Q110" s="79"/>
    </row>
    <row r="111" spans="1:17" ht="15" customHeight="1" x14ac:dyDescent="0.3">
      <c r="A111" s="68" t="s">
        <v>266</v>
      </c>
      <c r="B111" s="78">
        <v>42997</v>
      </c>
      <c r="C111" s="71" t="s">
        <v>366</v>
      </c>
      <c r="D111" s="71">
        <v>9.4700000000000006</v>
      </c>
      <c r="E111" s="71">
        <v>19.399999999999999</v>
      </c>
      <c r="F111" s="71">
        <v>7.93</v>
      </c>
      <c r="G111" s="71">
        <v>0.1</v>
      </c>
      <c r="H111" s="71">
        <v>0</v>
      </c>
      <c r="I111" s="71"/>
      <c r="J111" s="71"/>
      <c r="K111" s="71"/>
      <c r="L111" s="79"/>
      <c r="M111" s="79"/>
      <c r="N111" s="79"/>
      <c r="O111" s="79"/>
      <c r="P111" s="79"/>
      <c r="Q111" s="79"/>
    </row>
  </sheetData>
  <sortState ref="A2:K120">
    <sortCondition ref="A2:A120"/>
    <sortCondition ref="B2:B1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topLeftCell="A29" workbookViewId="0">
      <selection activeCell="B39" sqref="B39"/>
    </sheetView>
  </sheetViews>
  <sheetFormatPr defaultColWidth="8.88671875" defaultRowHeight="13.2" x14ac:dyDescent="0.25"/>
  <cols>
    <col min="1" max="1" width="10.6640625" style="2" bestFit="1" customWidth="1"/>
    <col min="2" max="2" width="71.44140625" style="2" bestFit="1" customWidth="1"/>
    <col min="3" max="16384" width="8.88671875" style="2"/>
  </cols>
  <sheetData>
    <row r="1" spans="1:2" ht="16.2" thickBot="1" x14ac:dyDescent="0.35">
      <c r="A1" s="8" t="s">
        <v>19</v>
      </c>
      <c r="B1" s="9" t="s">
        <v>20</v>
      </c>
    </row>
    <row r="2" spans="1:2" ht="16.2" thickBot="1" x14ac:dyDescent="0.35">
      <c r="A2" s="10"/>
      <c r="B2" s="11" t="s">
        <v>21</v>
      </c>
    </row>
    <row r="3" spans="1:2" ht="16.2" thickBot="1" x14ac:dyDescent="0.35">
      <c r="A3" s="10">
        <v>5</v>
      </c>
      <c r="B3" s="12" t="s">
        <v>22</v>
      </c>
    </row>
    <row r="4" spans="1:2" ht="16.2" thickBot="1" x14ac:dyDescent="0.35">
      <c r="A4" s="10">
        <v>6</v>
      </c>
      <c r="B4" s="12" t="s">
        <v>23</v>
      </c>
    </row>
    <row r="5" spans="1:2" ht="16.2" thickBot="1" x14ac:dyDescent="0.35">
      <c r="A5" s="10">
        <v>7</v>
      </c>
      <c r="B5" s="12" t="s">
        <v>24</v>
      </c>
    </row>
    <row r="6" spans="1:2" ht="16.2" thickBot="1" x14ac:dyDescent="0.35">
      <c r="A6" s="10">
        <v>8</v>
      </c>
      <c r="B6" s="12" t="s">
        <v>25</v>
      </c>
    </row>
    <row r="7" spans="1:2" ht="16.2" thickBot="1" x14ac:dyDescent="0.35">
      <c r="A7" s="10">
        <v>20</v>
      </c>
      <c r="B7" s="12" t="s">
        <v>26</v>
      </c>
    </row>
    <row r="8" spans="1:2" ht="16.2" thickBot="1" x14ac:dyDescent="0.35">
      <c r="A8" s="10"/>
      <c r="B8" s="11"/>
    </row>
    <row r="9" spans="1:2" ht="16.2" thickBot="1" x14ac:dyDescent="0.35">
      <c r="A9" s="10"/>
      <c r="B9" s="11" t="s">
        <v>27</v>
      </c>
    </row>
    <row r="10" spans="1:2" ht="16.2" thickBot="1" x14ac:dyDescent="0.35">
      <c r="A10" s="10">
        <v>34</v>
      </c>
      <c r="B10" s="12" t="s">
        <v>28</v>
      </c>
    </row>
    <row r="11" spans="1:2" ht="16.2" thickBot="1" x14ac:dyDescent="0.35">
      <c r="A11" s="10">
        <v>35</v>
      </c>
      <c r="B11" s="12" t="s">
        <v>29</v>
      </c>
    </row>
    <row r="12" spans="1:2" ht="16.2" thickBot="1" x14ac:dyDescent="0.35">
      <c r="A12" s="10">
        <v>37</v>
      </c>
      <c r="B12" s="12" t="s">
        <v>30</v>
      </c>
    </row>
    <row r="13" spans="1:2" ht="16.2" thickBot="1" x14ac:dyDescent="0.35">
      <c r="A13" s="10">
        <v>38</v>
      </c>
      <c r="B13" s="12" t="s">
        <v>31</v>
      </c>
    </row>
    <row r="14" spans="1:2" ht="16.2" thickBot="1" x14ac:dyDescent="0.35">
      <c r="A14" s="10">
        <v>39</v>
      </c>
      <c r="B14" s="12" t="s">
        <v>32</v>
      </c>
    </row>
    <row r="15" spans="1:2" ht="16.2" thickBot="1" x14ac:dyDescent="0.35">
      <c r="A15" s="10"/>
      <c r="B15" s="12"/>
    </row>
    <row r="16" spans="1:2" ht="16.2" thickBot="1" x14ac:dyDescent="0.35">
      <c r="A16" s="10"/>
      <c r="B16" s="11" t="s">
        <v>33</v>
      </c>
    </row>
    <row r="17" spans="1:2" ht="16.2" thickBot="1" x14ac:dyDescent="0.35">
      <c r="A17" s="10">
        <v>2</v>
      </c>
      <c r="B17" s="12" t="s">
        <v>34</v>
      </c>
    </row>
    <row r="18" spans="1:2" ht="16.2" thickBot="1" x14ac:dyDescent="0.35">
      <c r="A18" s="10">
        <v>3</v>
      </c>
      <c r="B18" s="12" t="s">
        <v>35</v>
      </c>
    </row>
    <row r="19" spans="1:2" ht="16.2" thickBot="1" x14ac:dyDescent="0.35">
      <c r="A19" s="10">
        <v>4</v>
      </c>
      <c r="B19" s="12" t="s">
        <v>36</v>
      </c>
    </row>
    <row r="20" spans="1:2" ht="16.2" thickBot="1" x14ac:dyDescent="0.35">
      <c r="A20" s="10">
        <v>21</v>
      </c>
      <c r="B20" s="12" t="s">
        <v>37</v>
      </c>
    </row>
    <row r="21" spans="1:2" ht="16.2" thickBot="1" x14ac:dyDescent="0.35">
      <c r="A21" s="10">
        <v>22</v>
      </c>
      <c r="B21" s="12" t="s">
        <v>38</v>
      </c>
    </row>
    <row r="22" spans="1:2" ht="16.2" thickBot="1" x14ac:dyDescent="0.35">
      <c r="A22" s="10">
        <v>23</v>
      </c>
      <c r="B22" s="12" t="s">
        <v>39</v>
      </c>
    </row>
    <row r="23" spans="1:2" ht="16.2" thickBot="1" x14ac:dyDescent="0.35">
      <c r="A23" s="10"/>
      <c r="B23" s="12"/>
    </row>
    <row r="24" spans="1:2" ht="16.2" thickBot="1" x14ac:dyDescent="0.35">
      <c r="A24" s="10"/>
      <c r="B24" s="11" t="s">
        <v>40</v>
      </c>
    </row>
    <row r="25" spans="1:2" ht="16.2" thickBot="1" x14ac:dyDescent="0.35">
      <c r="A25" s="10">
        <v>9</v>
      </c>
      <c r="B25" s="12" t="s">
        <v>41</v>
      </c>
    </row>
    <row r="26" spans="1:2" ht="16.2" thickBot="1" x14ac:dyDescent="0.35">
      <c r="A26" s="10">
        <v>10</v>
      </c>
      <c r="B26" s="12" t="s">
        <v>42</v>
      </c>
    </row>
    <row r="27" spans="1:2" ht="16.2" thickBot="1" x14ac:dyDescent="0.35">
      <c r="A27" s="10">
        <v>11</v>
      </c>
      <c r="B27" s="12" t="s">
        <v>43</v>
      </c>
    </row>
    <row r="28" spans="1:2" ht="16.2" thickBot="1" x14ac:dyDescent="0.35">
      <c r="A28" s="10">
        <v>12</v>
      </c>
      <c r="B28" s="12" t="s">
        <v>44</v>
      </c>
    </row>
    <row r="29" spans="1:2" ht="16.2" thickBot="1" x14ac:dyDescent="0.35">
      <c r="A29" s="10">
        <v>13</v>
      </c>
      <c r="B29" s="12" t="s">
        <v>45</v>
      </c>
    </row>
    <row r="30" spans="1:2" ht="16.2" thickBot="1" x14ac:dyDescent="0.35">
      <c r="A30" s="10">
        <v>14</v>
      </c>
      <c r="B30" s="12" t="s">
        <v>46</v>
      </c>
    </row>
    <row r="31" spans="1:2" ht="16.2" thickBot="1" x14ac:dyDescent="0.35">
      <c r="A31" s="10">
        <v>15</v>
      </c>
      <c r="B31" s="12" t="s">
        <v>47</v>
      </c>
    </row>
    <row r="32" spans="1:2" ht="16.2" thickBot="1" x14ac:dyDescent="0.35">
      <c r="A32" s="10">
        <v>16</v>
      </c>
      <c r="B32" s="12" t="s">
        <v>48</v>
      </c>
    </row>
    <row r="33" spans="1:2" ht="16.2" thickBot="1" x14ac:dyDescent="0.35">
      <c r="A33" s="10">
        <v>17</v>
      </c>
      <c r="B33" s="12" t="s">
        <v>49</v>
      </c>
    </row>
    <row r="34" spans="1:2" ht="16.2" thickBot="1" x14ac:dyDescent="0.35">
      <c r="A34" s="10">
        <v>18</v>
      </c>
      <c r="B34" s="12" t="s">
        <v>50</v>
      </c>
    </row>
    <row r="35" spans="1:2" ht="16.2" thickBot="1" x14ac:dyDescent="0.35">
      <c r="A35" s="22">
        <v>19</v>
      </c>
      <c r="B35" s="23" t="s">
        <v>51</v>
      </c>
    </row>
    <row r="36" spans="1:2" ht="16.2" thickBot="1" x14ac:dyDescent="0.35">
      <c r="A36" s="24">
        <v>25</v>
      </c>
      <c r="B36" s="25" t="s">
        <v>52</v>
      </c>
    </row>
    <row r="37" spans="1:2" ht="16.2" thickBot="1" x14ac:dyDescent="0.35">
      <c r="A37" s="26">
        <v>26</v>
      </c>
      <c r="B37" s="27" t="s">
        <v>173</v>
      </c>
    </row>
    <row r="38" spans="1:2" ht="16.2" thickBot="1" x14ac:dyDescent="0.35">
      <c r="A38" s="28">
        <v>27</v>
      </c>
      <c r="B38" s="27" t="s">
        <v>174</v>
      </c>
    </row>
    <row r="39" spans="1:2" ht="16.2" thickBot="1" x14ac:dyDescent="0.35">
      <c r="A39" s="27">
        <v>28</v>
      </c>
      <c r="B39" s="27" t="s">
        <v>175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0"/>
  <sheetViews>
    <sheetView topLeftCell="A67" zoomScaleNormal="100" workbookViewId="0">
      <selection activeCell="H80" sqref="H80"/>
    </sheetView>
  </sheetViews>
  <sheetFormatPr defaultRowHeight="14.4" x14ac:dyDescent="0.3"/>
  <cols>
    <col min="3" max="3" width="9.6640625" bestFit="1" customWidth="1"/>
  </cols>
  <sheetData>
    <row r="1" spans="1:24" ht="72" x14ac:dyDescent="0.3">
      <c r="A1" s="68" t="s">
        <v>272</v>
      </c>
      <c r="B1" s="68" t="s">
        <v>273</v>
      </c>
      <c r="C1" s="68" t="s">
        <v>274</v>
      </c>
      <c r="D1" s="68" t="s">
        <v>275</v>
      </c>
      <c r="E1" s="68" t="s">
        <v>276</v>
      </c>
      <c r="F1" s="68" t="s">
        <v>277</v>
      </c>
      <c r="G1" s="68" t="s">
        <v>278</v>
      </c>
      <c r="H1" s="68" t="s">
        <v>279</v>
      </c>
      <c r="I1" s="68" t="s">
        <v>280</v>
      </c>
      <c r="J1" s="68" t="s">
        <v>281</v>
      </c>
      <c r="K1" s="68" t="s">
        <v>282</v>
      </c>
      <c r="L1" s="68" t="s">
        <v>283</v>
      </c>
      <c r="M1" s="68" t="s">
        <v>284</v>
      </c>
      <c r="N1" s="68" t="s">
        <v>285</v>
      </c>
      <c r="O1" s="68" t="s">
        <v>286</v>
      </c>
      <c r="P1" s="68" t="s">
        <v>287</v>
      </c>
      <c r="Q1" s="68" t="s">
        <v>288</v>
      </c>
      <c r="R1" s="68" t="s">
        <v>289</v>
      </c>
      <c r="S1" s="68" t="s">
        <v>290</v>
      </c>
      <c r="T1" s="68" t="s">
        <v>291</v>
      </c>
      <c r="U1" s="68" t="s">
        <v>292</v>
      </c>
      <c r="V1" s="68" t="s">
        <v>293</v>
      </c>
      <c r="W1" s="68" t="s">
        <v>294</v>
      </c>
      <c r="X1" s="68" t="s">
        <v>295</v>
      </c>
    </row>
    <row r="2" spans="1:24" ht="172.8" x14ac:dyDescent="0.3">
      <c r="A2" s="68" t="s">
        <v>245</v>
      </c>
      <c r="B2" s="68" t="s">
        <v>296</v>
      </c>
      <c r="C2" s="69">
        <v>42870</v>
      </c>
      <c r="D2" s="70">
        <v>0.33333333333333331</v>
      </c>
      <c r="E2" s="68" t="s">
        <v>297</v>
      </c>
      <c r="F2" s="68" t="s">
        <v>298</v>
      </c>
      <c r="G2" s="68" t="s">
        <v>299</v>
      </c>
      <c r="H2" s="68">
        <v>375</v>
      </c>
      <c r="I2" s="68">
        <v>8.1999999999999993</v>
      </c>
      <c r="J2" s="68">
        <v>21</v>
      </c>
      <c r="K2" s="68">
        <v>7.93</v>
      </c>
      <c r="L2" s="68">
        <v>1.1000000000000001</v>
      </c>
      <c r="M2" s="68" t="s">
        <v>300</v>
      </c>
      <c r="N2" s="68">
        <v>1.1000000000000001</v>
      </c>
      <c r="O2" s="68" t="s">
        <v>300</v>
      </c>
      <c r="P2" s="68" t="s">
        <v>300</v>
      </c>
      <c r="Q2" s="68">
        <v>15</v>
      </c>
      <c r="R2" s="68" t="s">
        <v>301</v>
      </c>
      <c r="S2" s="71">
        <v>265</v>
      </c>
      <c r="T2" s="71">
        <v>170</v>
      </c>
      <c r="U2" s="71"/>
      <c r="V2" s="71"/>
      <c r="W2" s="71"/>
      <c r="X2" s="71"/>
    </row>
    <row r="3" spans="1:24" ht="57.6" x14ac:dyDescent="0.3">
      <c r="A3" s="68" t="s">
        <v>248</v>
      </c>
      <c r="B3" s="68" t="s">
        <v>296</v>
      </c>
      <c r="C3" s="69">
        <v>42870</v>
      </c>
      <c r="D3" s="70">
        <v>0.375</v>
      </c>
      <c r="E3" s="68" t="s">
        <v>302</v>
      </c>
      <c r="F3" s="68" t="s">
        <v>303</v>
      </c>
      <c r="G3" s="68" t="s">
        <v>299</v>
      </c>
      <c r="H3" s="68">
        <v>39.5</v>
      </c>
      <c r="I3" s="68">
        <v>8.06</v>
      </c>
      <c r="J3" s="68">
        <v>20.8</v>
      </c>
      <c r="K3" s="68">
        <v>8</v>
      </c>
      <c r="L3" s="68">
        <v>0.2</v>
      </c>
      <c r="M3" s="68" t="s">
        <v>304</v>
      </c>
      <c r="N3" s="68">
        <v>1.5</v>
      </c>
      <c r="O3" s="68" t="s">
        <v>300</v>
      </c>
      <c r="P3" s="68" t="s">
        <v>300</v>
      </c>
      <c r="Q3" s="68">
        <v>15</v>
      </c>
      <c r="R3" s="68" t="s">
        <v>305</v>
      </c>
      <c r="S3" s="71">
        <v>3</v>
      </c>
      <c r="T3" s="71">
        <v>0</v>
      </c>
      <c r="U3" s="71"/>
      <c r="V3" s="71"/>
      <c r="W3" s="71"/>
      <c r="X3" s="71"/>
    </row>
    <row r="4" spans="1:24" ht="43.2" x14ac:dyDescent="0.3">
      <c r="A4" s="68" t="s">
        <v>254</v>
      </c>
      <c r="B4" s="68" t="s">
        <v>296</v>
      </c>
      <c r="C4" s="69">
        <v>42870</v>
      </c>
      <c r="D4" s="70">
        <v>0.40625</v>
      </c>
      <c r="E4" s="68" t="s">
        <v>306</v>
      </c>
      <c r="F4" s="68" t="s">
        <v>298</v>
      </c>
      <c r="G4" s="68" t="s">
        <v>307</v>
      </c>
      <c r="H4" s="68">
        <v>8</v>
      </c>
      <c r="I4" s="68">
        <v>8.26</v>
      </c>
      <c r="J4" s="68">
        <v>21</v>
      </c>
      <c r="K4" s="68">
        <v>8.15</v>
      </c>
      <c r="L4" s="68">
        <v>0.8</v>
      </c>
      <c r="M4" s="68" t="s">
        <v>304</v>
      </c>
      <c r="N4" s="68">
        <v>2.2000000000000002</v>
      </c>
      <c r="O4" s="68" t="s">
        <v>300</v>
      </c>
      <c r="P4" s="68" t="s">
        <v>300</v>
      </c>
      <c r="Q4" s="68">
        <v>15</v>
      </c>
      <c r="R4" s="68" t="s">
        <v>308</v>
      </c>
      <c r="S4" s="71">
        <v>320</v>
      </c>
      <c r="T4" s="71">
        <v>120</v>
      </c>
      <c r="U4" s="71">
        <v>45</v>
      </c>
      <c r="V4" s="71">
        <v>15</v>
      </c>
      <c r="W4" s="71"/>
      <c r="X4" s="71"/>
    </row>
    <row r="5" spans="1:24" ht="43.2" x14ac:dyDescent="0.3">
      <c r="A5" s="68" t="s">
        <v>266</v>
      </c>
      <c r="B5" s="68" t="s">
        <v>296</v>
      </c>
      <c r="C5" s="69">
        <v>42870</v>
      </c>
      <c r="D5" s="70">
        <v>0.42708333333333331</v>
      </c>
      <c r="E5" s="68" t="s">
        <v>306</v>
      </c>
      <c r="F5" s="68" t="s">
        <v>309</v>
      </c>
      <c r="G5" s="68" t="s">
        <v>310</v>
      </c>
      <c r="H5" s="68">
        <v>59</v>
      </c>
      <c r="I5" s="68">
        <v>8.34</v>
      </c>
      <c r="J5" s="68">
        <v>21</v>
      </c>
      <c r="K5" s="68">
        <v>8.2100000000000009</v>
      </c>
      <c r="L5" s="68">
        <v>0.2</v>
      </c>
      <c r="M5" s="68" t="s">
        <v>304</v>
      </c>
      <c r="N5" s="68">
        <v>1.6</v>
      </c>
      <c r="O5" s="68" t="s">
        <v>300</v>
      </c>
      <c r="P5" s="68" t="s">
        <v>300</v>
      </c>
      <c r="Q5" s="68">
        <v>15</v>
      </c>
      <c r="R5" s="68"/>
      <c r="S5" s="71">
        <v>3</v>
      </c>
      <c r="T5" s="71">
        <v>0</v>
      </c>
      <c r="U5" s="71"/>
      <c r="V5" s="71"/>
      <c r="W5" s="71"/>
      <c r="X5" s="71"/>
    </row>
    <row r="6" spans="1:24" ht="28.8" x14ac:dyDescent="0.3">
      <c r="A6" s="68" t="s">
        <v>257</v>
      </c>
      <c r="B6" s="68" t="s">
        <v>296</v>
      </c>
      <c r="C6" s="69">
        <v>42870</v>
      </c>
      <c r="D6" s="70">
        <v>0.46875</v>
      </c>
      <c r="E6" s="68" t="s">
        <v>302</v>
      </c>
      <c r="F6" s="68" t="s">
        <v>303</v>
      </c>
      <c r="G6" s="68" t="s">
        <v>311</v>
      </c>
      <c r="H6" s="68">
        <v>1.72</v>
      </c>
      <c r="I6" s="68">
        <v>8</v>
      </c>
      <c r="J6" s="68">
        <v>21.1</v>
      </c>
      <c r="K6" s="68">
        <v>7.97</v>
      </c>
      <c r="L6" s="68">
        <v>1.7</v>
      </c>
      <c r="M6" s="68" t="s">
        <v>300</v>
      </c>
      <c r="N6" s="68">
        <v>1.7</v>
      </c>
      <c r="O6" s="68" t="s">
        <v>300</v>
      </c>
      <c r="P6" s="68" t="s">
        <v>300</v>
      </c>
      <c r="Q6" s="68">
        <v>15</v>
      </c>
      <c r="R6" s="68" t="s">
        <v>312</v>
      </c>
      <c r="S6" s="71">
        <v>57</v>
      </c>
      <c r="T6" s="71">
        <v>36</v>
      </c>
      <c r="U6" s="71">
        <v>21</v>
      </c>
      <c r="V6" s="71"/>
      <c r="W6" s="71"/>
      <c r="X6" s="71"/>
    </row>
    <row r="7" spans="1:24" ht="28.8" x14ac:dyDescent="0.3">
      <c r="A7" s="68" t="s">
        <v>258</v>
      </c>
      <c r="B7" s="68" t="s">
        <v>296</v>
      </c>
      <c r="C7" s="69">
        <v>42870</v>
      </c>
      <c r="D7" s="70">
        <v>0.5625</v>
      </c>
      <c r="E7" s="68" t="s">
        <v>297</v>
      </c>
      <c r="F7" s="68" t="s">
        <v>313</v>
      </c>
      <c r="G7" s="68" t="s">
        <v>311</v>
      </c>
      <c r="H7" s="68">
        <v>1.7</v>
      </c>
      <c r="I7" s="68">
        <v>8</v>
      </c>
      <c r="J7" s="68">
        <v>20.8</v>
      </c>
      <c r="K7" s="68">
        <v>7.89</v>
      </c>
      <c r="L7" s="68">
        <v>2.5</v>
      </c>
      <c r="M7" s="68" t="s">
        <v>300</v>
      </c>
      <c r="N7" s="68">
        <v>2.5</v>
      </c>
      <c r="O7" s="68" t="s">
        <v>300</v>
      </c>
      <c r="P7" s="68" t="s">
        <v>300</v>
      </c>
      <c r="Q7" s="68">
        <v>15</v>
      </c>
      <c r="R7" s="68" t="s">
        <v>314</v>
      </c>
      <c r="S7" s="71">
        <v>150</v>
      </c>
      <c r="T7" s="71">
        <v>80</v>
      </c>
      <c r="U7" s="71">
        <v>45</v>
      </c>
      <c r="V7" s="71">
        <v>28</v>
      </c>
      <c r="W7" s="71">
        <v>0</v>
      </c>
      <c r="X7" s="71"/>
    </row>
    <row r="8" spans="1:24" ht="28.8" x14ac:dyDescent="0.3">
      <c r="A8" s="68" t="s">
        <v>262</v>
      </c>
      <c r="B8" s="68" t="s">
        <v>296</v>
      </c>
      <c r="C8" s="69">
        <v>42870</v>
      </c>
      <c r="D8" s="70">
        <v>0.64583333333333337</v>
      </c>
      <c r="E8" s="68" t="s">
        <v>297</v>
      </c>
      <c r="F8" s="68" t="s">
        <v>298</v>
      </c>
      <c r="G8" s="68" t="s">
        <v>299</v>
      </c>
      <c r="H8" s="68">
        <v>17</v>
      </c>
      <c r="I8" s="68">
        <v>8.4</v>
      </c>
      <c r="J8" s="68">
        <v>20.399999999999999</v>
      </c>
      <c r="K8" s="68">
        <v>8.18</v>
      </c>
      <c r="L8" s="68">
        <v>0.5</v>
      </c>
      <c r="M8" s="68" t="s">
        <v>304</v>
      </c>
      <c r="N8" s="68">
        <v>1.6</v>
      </c>
      <c r="O8" s="68" t="s">
        <v>300</v>
      </c>
      <c r="P8" s="68" t="s">
        <v>300</v>
      </c>
      <c r="Q8" s="68">
        <v>15</v>
      </c>
      <c r="R8" s="68"/>
      <c r="S8" s="71">
        <v>50</v>
      </c>
      <c r="T8" s="71">
        <v>5</v>
      </c>
      <c r="U8" s="71">
        <v>0</v>
      </c>
      <c r="V8" s="71"/>
      <c r="W8" s="71"/>
      <c r="X8" s="71"/>
    </row>
    <row r="9" spans="1:24" ht="72" x14ac:dyDescent="0.3">
      <c r="A9" s="68" t="s">
        <v>267</v>
      </c>
      <c r="B9" s="68" t="s">
        <v>296</v>
      </c>
      <c r="C9" s="69">
        <v>42870</v>
      </c>
      <c r="D9" s="70">
        <v>0.66666666666666663</v>
      </c>
      <c r="E9" s="68" t="s">
        <v>297</v>
      </c>
      <c r="F9" s="68" t="s">
        <v>315</v>
      </c>
      <c r="G9" s="68" t="s">
        <v>316</v>
      </c>
      <c r="H9" s="68">
        <v>23.2</v>
      </c>
      <c r="I9" s="68">
        <v>8.3000000000000007</v>
      </c>
      <c r="J9" s="68">
        <v>21</v>
      </c>
      <c r="K9" s="68">
        <v>7.89</v>
      </c>
      <c r="L9" s="68">
        <v>0.35</v>
      </c>
      <c r="M9" s="68" t="s">
        <v>304</v>
      </c>
      <c r="N9" s="68">
        <v>2</v>
      </c>
      <c r="O9" s="68" t="s">
        <v>300</v>
      </c>
      <c r="P9" s="68" t="s">
        <v>300</v>
      </c>
      <c r="Q9" s="68">
        <v>15</v>
      </c>
      <c r="R9" s="68" t="s">
        <v>317</v>
      </c>
      <c r="S9" s="71">
        <v>25</v>
      </c>
      <c r="T9" s="71">
        <v>2</v>
      </c>
      <c r="U9" s="71">
        <v>0</v>
      </c>
      <c r="V9" s="71"/>
      <c r="W9" s="71"/>
      <c r="X9" s="71"/>
    </row>
    <row r="10" spans="1:24" ht="129.6" x14ac:dyDescent="0.3">
      <c r="A10" s="68" t="s">
        <v>244</v>
      </c>
      <c r="B10" s="68" t="s">
        <v>296</v>
      </c>
      <c r="C10" s="69">
        <v>42870</v>
      </c>
      <c r="D10" s="70">
        <v>0.6875</v>
      </c>
      <c r="E10" s="68" t="s">
        <v>318</v>
      </c>
      <c r="F10" s="68" t="s">
        <v>319</v>
      </c>
      <c r="G10" s="68" t="s">
        <v>316</v>
      </c>
      <c r="H10" s="68"/>
      <c r="I10" s="68"/>
      <c r="J10" s="68"/>
      <c r="K10" s="68"/>
      <c r="L10" s="68"/>
      <c r="M10" s="68"/>
      <c r="N10" s="68"/>
      <c r="O10" s="68" t="s">
        <v>300</v>
      </c>
      <c r="P10" s="68" t="s">
        <v>300</v>
      </c>
      <c r="Q10" s="68">
        <v>15</v>
      </c>
      <c r="R10" s="68" t="s">
        <v>320</v>
      </c>
      <c r="S10" s="71"/>
      <c r="T10" s="71"/>
      <c r="U10" s="71"/>
      <c r="V10" s="71"/>
      <c r="W10" s="71"/>
      <c r="X10" s="71"/>
    </row>
    <row r="11" spans="1:24" ht="28.8" x14ac:dyDescent="0.3">
      <c r="A11" s="68" t="s">
        <v>251</v>
      </c>
      <c r="B11" s="68" t="s">
        <v>296</v>
      </c>
      <c r="C11" s="69">
        <v>42870</v>
      </c>
      <c r="D11" s="70">
        <v>0.70833333333333337</v>
      </c>
      <c r="E11" s="68" t="s">
        <v>318</v>
      </c>
      <c r="F11" s="68" t="s">
        <v>319</v>
      </c>
      <c r="G11" s="68" t="s">
        <v>321</v>
      </c>
      <c r="H11" s="68">
        <v>4.26</v>
      </c>
      <c r="I11" s="68">
        <v>7.89</v>
      </c>
      <c r="J11" s="68">
        <v>21.7</v>
      </c>
      <c r="K11" s="68">
        <v>7.95</v>
      </c>
      <c r="L11" s="68">
        <v>1</v>
      </c>
      <c r="M11" s="68" t="s">
        <v>304</v>
      </c>
      <c r="N11" s="68">
        <v>2.1</v>
      </c>
      <c r="O11" s="68" t="s">
        <v>300</v>
      </c>
      <c r="P11" s="68" t="s">
        <v>300</v>
      </c>
      <c r="Q11" s="68">
        <v>15</v>
      </c>
      <c r="R11" s="68" t="s">
        <v>322</v>
      </c>
      <c r="S11" s="71">
        <v>450</v>
      </c>
      <c r="T11" s="71">
        <v>250</v>
      </c>
      <c r="U11" s="71">
        <v>150</v>
      </c>
      <c r="V11" s="71">
        <v>93</v>
      </c>
      <c r="W11" s="71"/>
      <c r="X11" s="71"/>
    </row>
    <row r="12" spans="1:24" ht="28.8" x14ac:dyDescent="0.3">
      <c r="A12" s="68" t="s">
        <v>250</v>
      </c>
      <c r="B12" s="68" t="s">
        <v>296</v>
      </c>
      <c r="C12" s="69">
        <v>42871</v>
      </c>
      <c r="D12" s="70">
        <v>0.3125</v>
      </c>
      <c r="E12" s="68" t="s">
        <v>323</v>
      </c>
      <c r="F12" s="68" t="s">
        <v>309</v>
      </c>
      <c r="G12" s="68" t="s">
        <v>311</v>
      </c>
      <c r="H12" s="68"/>
      <c r="I12" s="68"/>
      <c r="J12" s="68"/>
      <c r="K12" s="68"/>
      <c r="L12" s="68"/>
      <c r="M12" s="68"/>
      <c r="N12" s="68"/>
      <c r="O12" s="68" t="s">
        <v>300</v>
      </c>
      <c r="P12" s="68" t="s">
        <v>300</v>
      </c>
      <c r="Q12" s="68">
        <v>15</v>
      </c>
      <c r="R12" s="68"/>
      <c r="S12" s="71"/>
      <c r="T12" s="71"/>
      <c r="U12" s="71"/>
      <c r="V12" s="71"/>
      <c r="W12" s="71"/>
      <c r="X12" s="71"/>
    </row>
    <row r="13" spans="1:24" ht="115.2" x14ac:dyDescent="0.3">
      <c r="A13" s="68" t="s">
        <v>246</v>
      </c>
      <c r="B13" s="68" t="s">
        <v>296</v>
      </c>
      <c r="C13" s="69">
        <v>42871</v>
      </c>
      <c r="D13" s="70">
        <v>0.32291666666666669</v>
      </c>
      <c r="E13" s="68" t="s">
        <v>302</v>
      </c>
      <c r="F13" s="68" t="s">
        <v>324</v>
      </c>
      <c r="G13" s="68" t="s">
        <v>299</v>
      </c>
      <c r="H13" s="68">
        <v>7.35</v>
      </c>
      <c r="I13" s="68">
        <v>7.96</v>
      </c>
      <c r="J13" s="68">
        <v>19.899999999999999</v>
      </c>
      <c r="K13" s="68">
        <v>7.69</v>
      </c>
      <c r="L13" s="68">
        <v>0.8</v>
      </c>
      <c r="M13" s="68" t="s">
        <v>304</v>
      </c>
      <c r="N13" s="68">
        <v>1.7</v>
      </c>
      <c r="O13" s="68" t="s">
        <v>300</v>
      </c>
      <c r="P13" s="68" t="s">
        <v>300</v>
      </c>
      <c r="Q13" s="68">
        <v>15</v>
      </c>
      <c r="R13" s="68" t="s">
        <v>325</v>
      </c>
      <c r="S13" s="71">
        <v>50</v>
      </c>
      <c r="T13" s="71">
        <v>16</v>
      </c>
      <c r="U13" s="71">
        <v>5</v>
      </c>
      <c r="V13" s="71"/>
      <c r="W13" s="71"/>
      <c r="X13" s="71"/>
    </row>
    <row r="14" spans="1:24" ht="57.6" x14ac:dyDescent="0.3">
      <c r="A14" s="68" t="s">
        <v>265</v>
      </c>
      <c r="B14" s="68" t="s">
        <v>296</v>
      </c>
      <c r="C14" s="69">
        <v>42871</v>
      </c>
      <c r="D14" s="70">
        <v>0.41666666666666669</v>
      </c>
      <c r="E14" s="68" t="s">
        <v>326</v>
      </c>
      <c r="F14" s="68" t="s">
        <v>324</v>
      </c>
      <c r="G14" s="68" t="s">
        <v>299</v>
      </c>
      <c r="H14" s="68">
        <v>6.55</v>
      </c>
      <c r="I14" s="68">
        <v>8.1</v>
      </c>
      <c r="J14" s="68">
        <v>20.100000000000001</v>
      </c>
      <c r="K14" s="68">
        <v>7.67</v>
      </c>
      <c r="L14" s="68">
        <v>1</v>
      </c>
      <c r="M14" s="68" t="s">
        <v>304</v>
      </c>
      <c r="N14" s="68">
        <v>1.3</v>
      </c>
      <c r="O14" s="68" t="s">
        <v>300</v>
      </c>
      <c r="P14" s="68" t="s">
        <v>300</v>
      </c>
      <c r="Q14" s="68">
        <v>15</v>
      </c>
      <c r="R14" s="68" t="s">
        <v>327</v>
      </c>
      <c r="S14" s="71">
        <v>38</v>
      </c>
      <c r="T14" s="71">
        <v>1.3</v>
      </c>
      <c r="U14" s="71"/>
      <c r="V14" s="71"/>
      <c r="W14" s="71"/>
      <c r="X14" s="71"/>
    </row>
    <row r="15" spans="1:24" ht="28.8" x14ac:dyDescent="0.3">
      <c r="A15" s="68" t="s">
        <v>249</v>
      </c>
      <c r="B15" s="68" t="s">
        <v>296</v>
      </c>
      <c r="C15" s="69">
        <v>42871</v>
      </c>
      <c r="D15" s="70">
        <v>0.47916666666666669</v>
      </c>
      <c r="E15" s="68" t="s">
        <v>297</v>
      </c>
      <c r="F15" s="68" t="s">
        <v>328</v>
      </c>
      <c r="G15" s="68" t="s">
        <v>311</v>
      </c>
      <c r="H15" s="68">
        <v>2.7</v>
      </c>
      <c r="I15" s="68">
        <v>7.42</v>
      </c>
      <c r="J15" s="68">
        <v>20</v>
      </c>
      <c r="K15" s="68">
        <v>7.74</v>
      </c>
      <c r="L15" s="68">
        <v>0.5</v>
      </c>
      <c r="M15" s="68" t="s">
        <v>300</v>
      </c>
      <c r="N15" s="68">
        <v>0.5</v>
      </c>
      <c r="O15" s="68" t="s">
        <v>300</v>
      </c>
      <c r="P15" s="68" t="s">
        <v>300</v>
      </c>
      <c r="Q15" s="68">
        <v>15</v>
      </c>
      <c r="R15" s="68"/>
      <c r="S15" s="71">
        <v>400</v>
      </c>
      <c r="T15" s="71"/>
      <c r="U15" s="71"/>
      <c r="V15" s="71"/>
      <c r="W15" s="71"/>
      <c r="X15" s="71"/>
    </row>
    <row r="16" spans="1:24" ht="28.8" x14ac:dyDescent="0.3">
      <c r="A16" s="68" t="s">
        <v>263</v>
      </c>
      <c r="B16" s="68" t="s">
        <v>296</v>
      </c>
      <c r="C16" s="69">
        <v>42871</v>
      </c>
      <c r="D16" s="70">
        <v>0.5</v>
      </c>
      <c r="E16" s="68" t="s">
        <v>302</v>
      </c>
      <c r="F16" s="68" t="s">
        <v>329</v>
      </c>
      <c r="G16" s="68" t="s">
        <v>316</v>
      </c>
      <c r="H16" s="68">
        <v>31</v>
      </c>
      <c r="I16" s="68">
        <v>9.36</v>
      </c>
      <c r="J16" s="68">
        <v>20.9</v>
      </c>
      <c r="K16" s="68">
        <v>7.71</v>
      </c>
      <c r="L16" s="68"/>
      <c r="M16" s="68"/>
      <c r="N16" s="68"/>
      <c r="O16" s="68" t="s">
        <v>300</v>
      </c>
      <c r="P16" s="68" t="s">
        <v>300</v>
      </c>
      <c r="Q16" s="68">
        <v>15</v>
      </c>
      <c r="R16" s="68" t="s">
        <v>330</v>
      </c>
      <c r="S16" s="71"/>
      <c r="T16" s="71"/>
      <c r="U16" s="71"/>
      <c r="V16" s="71"/>
      <c r="W16" s="71"/>
      <c r="X16" s="71"/>
    </row>
    <row r="17" spans="1:24" ht="172.8" x14ac:dyDescent="0.3">
      <c r="A17" s="68" t="s">
        <v>261</v>
      </c>
      <c r="B17" s="68" t="s">
        <v>296</v>
      </c>
      <c r="C17" s="69">
        <v>42871</v>
      </c>
      <c r="D17" s="70">
        <v>0.52083333333333337</v>
      </c>
      <c r="E17" s="68" t="s">
        <v>302</v>
      </c>
      <c r="F17" s="68" t="s">
        <v>329</v>
      </c>
      <c r="G17" s="68" t="s">
        <v>299</v>
      </c>
      <c r="H17" s="68">
        <v>5.88</v>
      </c>
      <c r="I17" s="68">
        <v>8.08</v>
      </c>
      <c r="J17" s="68">
        <v>21.5</v>
      </c>
      <c r="K17" s="68">
        <v>8.15</v>
      </c>
      <c r="L17" s="68">
        <v>1</v>
      </c>
      <c r="M17" s="68" t="s">
        <v>300</v>
      </c>
      <c r="N17" s="68">
        <v>1</v>
      </c>
      <c r="O17" s="68" t="s">
        <v>300</v>
      </c>
      <c r="P17" s="68" t="s">
        <v>300</v>
      </c>
      <c r="Q17" s="68">
        <v>15</v>
      </c>
      <c r="R17" s="68" t="s">
        <v>331</v>
      </c>
      <c r="S17" s="71">
        <v>253</v>
      </c>
      <c r="T17" s="71">
        <v>170</v>
      </c>
      <c r="U17" s="71"/>
      <c r="V17" s="71"/>
      <c r="W17" s="71"/>
      <c r="X17" s="71"/>
    </row>
    <row r="18" spans="1:24" ht="158.4" x14ac:dyDescent="0.3">
      <c r="A18" s="68" t="s">
        <v>264</v>
      </c>
      <c r="B18" s="68" t="s">
        <v>296</v>
      </c>
      <c r="C18" s="69">
        <v>42871</v>
      </c>
      <c r="D18" s="70">
        <v>0.57291666666666663</v>
      </c>
      <c r="E18" s="68" t="s">
        <v>302</v>
      </c>
      <c r="F18" s="68" t="s">
        <v>329</v>
      </c>
      <c r="G18" s="68" t="s">
        <v>311</v>
      </c>
      <c r="H18" s="68">
        <v>1.5</v>
      </c>
      <c r="I18" s="68">
        <v>8.3000000000000007</v>
      </c>
      <c r="J18" s="68">
        <v>21.3</v>
      </c>
      <c r="K18" s="68">
        <v>7.78</v>
      </c>
      <c r="L18" s="68">
        <v>2.2000000000000002</v>
      </c>
      <c r="M18" s="68" t="s">
        <v>300</v>
      </c>
      <c r="N18" s="68">
        <v>2.2000000000000002</v>
      </c>
      <c r="O18" s="68" t="s">
        <v>300</v>
      </c>
      <c r="P18" s="68" t="s">
        <v>300</v>
      </c>
      <c r="Q18" s="68">
        <v>15</v>
      </c>
      <c r="R18" s="68" t="s">
        <v>332</v>
      </c>
      <c r="S18" s="71">
        <v>784</v>
      </c>
      <c r="T18" s="71">
        <v>450</v>
      </c>
      <c r="U18" s="71">
        <v>94</v>
      </c>
      <c r="V18" s="71"/>
      <c r="W18" s="71"/>
      <c r="X18" s="71"/>
    </row>
    <row r="19" spans="1:24" ht="28.8" x14ac:dyDescent="0.3">
      <c r="A19" s="68" t="s">
        <v>247</v>
      </c>
      <c r="B19" s="68" t="s">
        <v>296</v>
      </c>
      <c r="C19" s="69">
        <v>42871</v>
      </c>
      <c r="D19" s="70">
        <v>0.60416666666666663</v>
      </c>
      <c r="E19" s="68" t="s">
        <v>297</v>
      </c>
      <c r="F19" s="68" t="s">
        <v>333</v>
      </c>
      <c r="G19" s="68" t="s">
        <v>316</v>
      </c>
      <c r="H19" s="68">
        <v>33</v>
      </c>
      <c r="I19" s="68">
        <v>8.5</v>
      </c>
      <c r="J19" s="68">
        <v>22</v>
      </c>
      <c r="K19" s="68">
        <v>8</v>
      </c>
      <c r="L19" s="68">
        <v>0.3</v>
      </c>
      <c r="M19" s="68" t="s">
        <v>304</v>
      </c>
      <c r="N19" s="68">
        <v>1.3</v>
      </c>
      <c r="O19" s="68" t="s">
        <v>300</v>
      </c>
      <c r="P19" s="68" t="s">
        <v>300</v>
      </c>
      <c r="Q19" s="68">
        <v>15</v>
      </c>
      <c r="R19" s="68"/>
      <c r="S19" s="71">
        <v>91</v>
      </c>
      <c r="T19" s="71">
        <v>0</v>
      </c>
      <c r="U19" s="71"/>
      <c r="V19" s="71"/>
      <c r="W19" s="71"/>
      <c r="X19" s="71"/>
    </row>
    <row r="20" spans="1:24" ht="57.6" x14ac:dyDescent="0.3">
      <c r="A20" s="68" t="s">
        <v>334</v>
      </c>
      <c r="B20" s="68" t="s">
        <v>296</v>
      </c>
      <c r="C20" s="69">
        <v>42871</v>
      </c>
      <c r="D20" s="70">
        <v>0.66666666666666663</v>
      </c>
      <c r="E20" s="68" t="s">
        <v>323</v>
      </c>
      <c r="F20" s="68" t="s">
        <v>324</v>
      </c>
      <c r="G20" s="68" t="s">
        <v>311</v>
      </c>
      <c r="H20" s="68">
        <v>2.4</v>
      </c>
      <c r="I20" s="68">
        <v>8.1199999999999992</v>
      </c>
      <c r="J20" s="68">
        <v>23.9</v>
      </c>
      <c r="K20" s="68">
        <v>7.53</v>
      </c>
      <c r="L20" s="68">
        <v>0.25</v>
      </c>
      <c r="M20" s="68" t="s">
        <v>300</v>
      </c>
      <c r="N20" s="68">
        <v>0.25</v>
      </c>
      <c r="O20" s="68" t="s">
        <v>300</v>
      </c>
      <c r="P20" s="68" t="s">
        <v>300</v>
      </c>
      <c r="Q20" s="68">
        <v>15</v>
      </c>
      <c r="R20" s="68" t="s">
        <v>335</v>
      </c>
      <c r="S20" s="71" t="s">
        <v>336</v>
      </c>
      <c r="T20" s="71"/>
      <c r="U20" s="71"/>
      <c r="V20" s="71"/>
      <c r="W20" s="71"/>
      <c r="X20" s="71"/>
    </row>
    <row r="21" spans="1:24" ht="144" x14ac:dyDescent="0.3">
      <c r="A21" s="68" t="s">
        <v>252</v>
      </c>
      <c r="B21" s="68" t="s">
        <v>296</v>
      </c>
      <c r="C21" s="69">
        <v>42871</v>
      </c>
      <c r="D21" s="70">
        <v>0.69791666666666663</v>
      </c>
      <c r="E21" s="68" t="s">
        <v>323</v>
      </c>
      <c r="F21" s="68" t="s">
        <v>333</v>
      </c>
      <c r="G21" s="68" t="s">
        <v>311</v>
      </c>
      <c r="H21" s="68">
        <v>3.05</v>
      </c>
      <c r="I21" s="68">
        <v>8.82</v>
      </c>
      <c r="J21" s="68">
        <v>24</v>
      </c>
      <c r="K21" s="68">
        <v>12.36</v>
      </c>
      <c r="L21" s="68">
        <v>1</v>
      </c>
      <c r="M21" s="68" t="s">
        <v>304</v>
      </c>
      <c r="N21" s="68">
        <v>1.5</v>
      </c>
      <c r="O21" s="68" t="s">
        <v>300</v>
      </c>
      <c r="P21" s="68" t="s">
        <v>300</v>
      </c>
      <c r="Q21" s="68">
        <v>15</v>
      </c>
      <c r="R21" s="68" t="s">
        <v>337</v>
      </c>
      <c r="S21" s="71">
        <v>95</v>
      </c>
      <c r="T21" s="71">
        <v>25</v>
      </c>
      <c r="U21" s="71"/>
      <c r="V21" s="71"/>
      <c r="W21" s="71"/>
      <c r="X21" s="71"/>
    </row>
    <row r="22" spans="1:24" ht="158.4" x14ac:dyDescent="0.3">
      <c r="A22" s="68" t="s">
        <v>260</v>
      </c>
      <c r="B22" s="68" t="s">
        <v>296</v>
      </c>
      <c r="C22" s="69">
        <v>42871</v>
      </c>
      <c r="D22" s="70">
        <v>0.72916666666666663</v>
      </c>
      <c r="E22" s="68" t="s">
        <v>306</v>
      </c>
      <c r="F22" s="68" t="s">
        <v>338</v>
      </c>
      <c r="G22" s="68" t="s">
        <v>311</v>
      </c>
      <c r="H22" s="68">
        <v>3.19</v>
      </c>
      <c r="I22" s="68">
        <v>8.81</v>
      </c>
      <c r="J22" s="68">
        <v>24.8</v>
      </c>
      <c r="K22" s="68">
        <v>14.14</v>
      </c>
      <c r="L22" s="68">
        <v>0.9</v>
      </c>
      <c r="M22" s="68" t="s">
        <v>300</v>
      </c>
      <c r="N22" s="68">
        <v>0.9</v>
      </c>
      <c r="O22" s="68" t="s">
        <v>300</v>
      </c>
      <c r="P22" s="68" t="s">
        <v>300</v>
      </c>
      <c r="Q22" s="68">
        <v>15</v>
      </c>
      <c r="R22" s="68" t="s">
        <v>339</v>
      </c>
      <c r="S22" s="71">
        <v>400</v>
      </c>
      <c r="T22" s="71">
        <v>320</v>
      </c>
      <c r="U22" s="71"/>
      <c r="V22" s="71"/>
      <c r="W22" s="71"/>
      <c r="X22" s="71"/>
    </row>
    <row r="23" spans="1:24" ht="172.8" x14ac:dyDescent="0.3">
      <c r="A23" s="68" t="s">
        <v>253</v>
      </c>
      <c r="B23" s="68" t="s">
        <v>296</v>
      </c>
      <c r="C23" s="69">
        <v>42871</v>
      </c>
      <c r="D23" s="70">
        <v>0.77083333333333337</v>
      </c>
      <c r="E23" s="68" t="s">
        <v>323</v>
      </c>
      <c r="F23" s="68" t="s">
        <v>329</v>
      </c>
      <c r="G23" s="68" t="s">
        <v>311</v>
      </c>
      <c r="H23" s="68">
        <v>2.65</v>
      </c>
      <c r="I23" s="68">
        <v>7.62</v>
      </c>
      <c r="J23" s="68">
        <v>22</v>
      </c>
      <c r="K23" s="68">
        <v>5.31</v>
      </c>
      <c r="L23" s="68">
        <v>1.4</v>
      </c>
      <c r="M23" s="68" t="s">
        <v>300</v>
      </c>
      <c r="N23" s="68">
        <v>1.4</v>
      </c>
      <c r="O23" s="68" t="s">
        <v>300</v>
      </c>
      <c r="P23" s="68" t="s">
        <v>300</v>
      </c>
      <c r="Q23" s="68">
        <v>15</v>
      </c>
      <c r="R23" s="68" t="s">
        <v>340</v>
      </c>
      <c r="S23" s="71">
        <v>72</v>
      </c>
      <c r="T23" s="71">
        <v>30</v>
      </c>
      <c r="U23" s="71"/>
      <c r="V23" s="71"/>
      <c r="W23" s="71"/>
      <c r="X23" s="71"/>
    </row>
    <row r="24" spans="1:24" ht="43.2" x14ac:dyDescent="0.3">
      <c r="A24" s="68" t="s">
        <v>259</v>
      </c>
      <c r="B24" s="68" t="s">
        <v>296</v>
      </c>
      <c r="C24" s="69">
        <v>42871</v>
      </c>
      <c r="D24" s="70">
        <v>0.80208333333333337</v>
      </c>
      <c r="E24" s="72" t="s">
        <v>306</v>
      </c>
      <c r="F24" s="68" t="s">
        <v>324</v>
      </c>
      <c r="G24" s="68" t="s">
        <v>316</v>
      </c>
      <c r="H24" s="68">
        <v>82</v>
      </c>
      <c r="I24" s="68">
        <v>8.3000000000000007</v>
      </c>
      <c r="J24" s="68">
        <v>23.2</v>
      </c>
      <c r="K24" s="68">
        <v>7.07</v>
      </c>
      <c r="L24" s="68">
        <v>0.05</v>
      </c>
      <c r="M24" s="68" t="s">
        <v>304</v>
      </c>
      <c r="N24" s="68">
        <v>1.7</v>
      </c>
      <c r="O24" s="68" t="s">
        <v>300</v>
      </c>
      <c r="P24" s="68" t="s">
        <v>300</v>
      </c>
      <c r="Q24" s="68">
        <v>15</v>
      </c>
      <c r="R24" s="68" t="s">
        <v>341</v>
      </c>
      <c r="S24" s="71">
        <v>0</v>
      </c>
      <c r="T24" s="71"/>
      <c r="U24" s="71"/>
      <c r="V24" s="71"/>
      <c r="W24" s="71"/>
      <c r="X24" s="71"/>
    </row>
    <row r="25" spans="1:24" ht="57.6" x14ac:dyDescent="0.3">
      <c r="A25" s="68" t="s">
        <v>245</v>
      </c>
      <c r="B25" s="68" t="s">
        <v>342</v>
      </c>
      <c r="C25" s="69">
        <v>42891</v>
      </c>
      <c r="D25" s="70">
        <v>0.3125</v>
      </c>
      <c r="E25" s="68" t="s">
        <v>297</v>
      </c>
      <c r="F25" s="68" t="s">
        <v>303</v>
      </c>
      <c r="G25" s="68" t="s">
        <v>311</v>
      </c>
      <c r="H25" s="68" t="s">
        <v>343</v>
      </c>
      <c r="I25" s="68">
        <v>7.87</v>
      </c>
      <c r="J25" s="68">
        <v>23.4</v>
      </c>
      <c r="K25" s="68">
        <v>7.71</v>
      </c>
      <c r="L25" s="68">
        <v>0.8</v>
      </c>
      <c r="M25" s="68" t="s">
        <v>300</v>
      </c>
      <c r="N25" s="68">
        <v>0.8</v>
      </c>
      <c r="O25" s="68" t="s">
        <v>300</v>
      </c>
      <c r="P25" s="68" t="s">
        <v>300</v>
      </c>
      <c r="Q25" s="68">
        <v>15</v>
      </c>
      <c r="R25" s="68" t="s">
        <v>344</v>
      </c>
      <c r="S25" s="71">
        <v>220</v>
      </c>
      <c r="T25" s="71">
        <v>170</v>
      </c>
      <c r="U25" s="71"/>
      <c r="V25" s="71"/>
      <c r="W25" s="71"/>
      <c r="X25" s="71"/>
    </row>
    <row r="26" spans="1:24" ht="43.2" x14ac:dyDescent="0.3">
      <c r="A26" s="68" t="s">
        <v>248</v>
      </c>
      <c r="B26" s="68" t="s">
        <v>342</v>
      </c>
      <c r="C26" s="69">
        <f>C25</f>
        <v>42891</v>
      </c>
      <c r="D26" s="70">
        <v>0.34375</v>
      </c>
      <c r="E26" s="68" t="s">
        <v>326</v>
      </c>
      <c r="F26" s="68" t="s">
        <v>303</v>
      </c>
      <c r="G26" s="68" t="s">
        <v>345</v>
      </c>
      <c r="H26" s="68">
        <v>42</v>
      </c>
      <c r="I26" s="68">
        <v>7.68</v>
      </c>
      <c r="J26" s="68">
        <v>23</v>
      </c>
      <c r="K26" s="68">
        <v>6.95</v>
      </c>
      <c r="L26" s="68">
        <v>0.1</v>
      </c>
      <c r="M26" s="68" t="s">
        <v>304</v>
      </c>
      <c r="N26" s="68">
        <v>1.2</v>
      </c>
      <c r="O26" s="68" t="s">
        <v>300</v>
      </c>
      <c r="P26" s="68" t="s">
        <v>300</v>
      </c>
      <c r="Q26" s="68">
        <v>15</v>
      </c>
      <c r="R26" s="68" t="s">
        <v>346</v>
      </c>
      <c r="S26" s="71">
        <v>0</v>
      </c>
      <c r="T26" s="71"/>
      <c r="U26" s="71"/>
      <c r="V26" s="71"/>
      <c r="W26" s="71"/>
      <c r="X26" s="71"/>
    </row>
    <row r="27" spans="1:24" ht="43.2" x14ac:dyDescent="0.3">
      <c r="A27" s="68" t="s">
        <v>254</v>
      </c>
      <c r="B27" s="68" t="s">
        <v>342</v>
      </c>
      <c r="C27" s="69">
        <f t="shared" ref="C27:C35" si="0">C26</f>
        <v>42891</v>
      </c>
      <c r="D27" s="70">
        <v>0.38541666666666669</v>
      </c>
      <c r="E27" s="68"/>
      <c r="F27" s="68"/>
      <c r="G27" s="68" t="s">
        <v>316</v>
      </c>
      <c r="H27" s="68">
        <v>30</v>
      </c>
      <c r="I27" s="68">
        <v>7.69</v>
      </c>
      <c r="J27" s="68">
        <v>23</v>
      </c>
      <c r="K27" s="68">
        <v>8.3000000000000007</v>
      </c>
      <c r="L27" s="68">
        <v>0.2</v>
      </c>
      <c r="M27" s="68" t="s">
        <v>304</v>
      </c>
      <c r="N27" s="68">
        <v>2</v>
      </c>
      <c r="O27" s="68" t="s">
        <v>300</v>
      </c>
      <c r="P27" s="68" t="s">
        <v>300</v>
      </c>
      <c r="Q27" s="68">
        <v>15</v>
      </c>
      <c r="R27" s="68" t="s">
        <v>308</v>
      </c>
      <c r="S27" s="71">
        <v>165</v>
      </c>
      <c r="T27" s="71">
        <v>21</v>
      </c>
      <c r="U27" s="71">
        <v>1</v>
      </c>
      <c r="V27" s="71"/>
      <c r="W27" s="71"/>
      <c r="X27" s="71"/>
    </row>
    <row r="28" spans="1:24" ht="43.2" x14ac:dyDescent="0.3">
      <c r="A28" s="68" t="s">
        <v>266</v>
      </c>
      <c r="B28" s="68" t="s">
        <v>342</v>
      </c>
      <c r="C28" s="69">
        <f t="shared" si="0"/>
        <v>42891</v>
      </c>
      <c r="D28" s="70">
        <v>0.41666666666666669</v>
      </c>
      <c r="E28" s="68" t="s">
        <v>347</v>
      </c>
      <c r="F28" s="68" t="s">
        <v>348</v>
      </c>
      <c r="G28" s="68" t="s">
        <v>310</v>
      </c>
      <c r="H28" s="68">
        <v>85.6</v>
      </c>
      <c r="I28" s="68">
        <v>8.0399999999999991</v>
      </c>
      <c r="J28" s="68">
        <v>23.2</v>
      </c>
      <c r="K28" s="68">
        <v>10.220000000000001</v>
      </c>
      <c r="L28" s="68">
        <v>0.1</v>
      </c>
      <c r="M28" s="68" t="s">
        <v>304</v>
      </c>
      <c r="N28" s="68">
        <v>1.75</v>
      </c>
      <c r="O28" s="68" t="s">
        <v>300</v>
      </c>
      <c r="P28" s="68" t="s">
        <v>300</v>
      </c>
      <c r="Q28" s="68">
        <v>15</v>
      </c>
      <c r="R28" s="68"/>
      <c r="S28" s="71">
        <v>7</v>
      </c>
      <c r="T28" s="71">
        <v>0</v>
      </c>
      <c r="U28" s="71"/>
      <c r="V28" s="71"/>
      <c r="W28" s="71"/>
      <c r="X28" s="71"/>
    </row>
    <row r="29" spans="1:24" ht="28.8" x14ac:dyDescent="0.3">
      <c r="A29" s="73" t="s">
        <v>258</v>
      </c>
      <c r="B29" s="68" t="s">
        <v>342</v>
      </c>
      <c r="C29" s="69">
        <f t="shared" si="0"/>
        <v>42891</v>
      </c>
      <c r="D29" s="70">
        <v>0.44791666666666669</v>
      </c>
      <c r="E29" s="72" t="s">
        <v>297</v>
      </c>
      <c r="F29" s="68" t="s">
        <v>348</v>
      </c>
      <c r="G29" s="68" t="s">
        <v>349</v>
      </c>
      <c r="H29" s="68">
        <v>2.6</v>
      </c>
      <c r="I29" s="68">
        <v>7.92</v>
      </c>
      <c r="J29" s="68">
        <v>23.7</v>
      </c>
      <c r="K29" s="68">
        <v>8.42</v>
      </c>
      <c r="L29" s="68">
        <v>1.1000000000000001</v>
      </c>
      <c r="M29" s="68" t="s">
        <v>304</v>
      </c>
      <c r="N29" s="68">
        <v>2.2000000000000002</v>
      </c>
      <c r="O29" s="68" t="s">
        <v>300</v>
      </c>
      <c r="P29" s="68" t="s">
        <v>300</v>
      </c>
      <c r="Q29" s="68">
        <v>15</v>
      </c>
      <c r="R29" s="68"/>
      <c r="S29" s="74">
        <v>1037</v>
      </c>
      <c r="T29" s="71">
        <v>655</v>
      </c>
      <c r="U29" s="71">
        <v>391</v>
      </c>
      <c r="V29" s="71">
        <v>250</v>
      </c>
      <c r="W29" s="71"/>
      <c r="X29" s="71"/>
    </row>
    <row r="30" spans="1:24" ht="28.8" x14ac:dyDescent="0.3">
      <c r="A30" s="68" t="s">
        <v>257</v>
      </c>
      <c r="B30" s="68" t="s">
        <v>342</v>
      </c>
      <c r="C30" s="69">
        <f t="shared" si="0"/>
        <v>42891</v>
      </c>
      <c r="D30" s="70">
        <v>0.59375</v>
      </c>
      <c r="E30" s="68" t="s">
        <v>306</v>
      </c>
      <c r="F30" s="68" t="s">
        <v>348</v>
      </c>
      <c r="G30" s="68" t="s">
        <v>311</v>
      </c>
      <c r="H30" s="68">
        <v>1.3</v>
      </c>
      <c r="I30" s="68">
        <v>8.0399999999999991</v>
      </c>
      <c r="J30" s="68">
        <v>24.7</v>
      </c>
      <c r="K30" s="68">
        <v>9.2200000000000006</v>
      </c>
      <c r="L30" s="68">
        <v>1.7</v>
      </c>
      <c r="M30" s="68" t="s">
        <v>300</v>
      </c>
      <c r="N30" s="68">
        <v>1.7</v>
      </c>
      <c r="O30" s="68" t="s">
        <v>300</v>
      </c>
      <c r="P30" s="68" t="s">
        <v>300</v>
      </c>
      <c r="Q30" s="68">
        <v>15</v>
      </c>
      <c r="R30" s="68"/>
      <c r="S30" s="71">
        <v>812</v>
      </c>
      <c r="T30" s="71">
        <v>617</v>
      </c>
      <c r="U30" s="71">
        <v>334</v>
      </c>
      <c r="V30" s="71"/>
      <c r="W30" s="71"/>
      <c r="X30" s="71"/>
    </row>
    <row r="31" spans="1:24" ht="28.8" x14ac:dyDescent="0.3">
      <c r="A31" s="68" t="s">
        <v>262</v>
      </c>
      <c r="B31" s="68" t="s">
        <v>342</v>
      </c>
      <c r="C31" s="69">
        <f t="shared" si="0"/>
        <v>42891</v>
      </c>
      <c r="D31" s="70">
        <v>0.65625</v>
      </c>
      <c r="E31" s="68" t="s">
        <v>297</v>
      </c>
      <c r="F31" s="68" t="s">
        <v>348</v>
      </c>
      <c r="G31" s="68" t="s">
        <v>316</v>
      </c>
      <c r="H31" s="68">
        <v>5.5</v>
      </c>
      <c r="I31" s="68">
        <v>7.66</v>
      </c>
      <c r="J31" s="68">
        <v>25.1</v>
      </c>
      <c r="K31" s="68">
        <v>9.2799999999999994</v>
      </c>
      <c r="L31" s="68">
        <v>1.5</v>
      </c>
      <c r="M31" s="68" t="s">
        <v>350</v>
      </c>
      <c r="N31" s="68">
        <v>1.5</v>
      </c>
      <c r="O31" s="68" t="s">
        <v>300</v>
      </c>
      <c r="P31" s="68" t="s">
        <v>300</v>
      </c>
      <c r="Q31" s="68">
        <v>15</v>
      </c>
      <c r="R31" s="68"/>
      <c r="S31" s="71">
        <v>610</v>
      </c>
      <c r="T31" s="71">
        <v>355</v>
      </c>
      <c r="U31" s="71">
        <v>0</v>
      </c>
      <c r="V31" s="71"/>
      <c r="W31" s="71"/>
      <c r="X31" s="71"/>
    </row>
    <row r="32" spans="1:24" ht="43.2" x14ac:dyDescent="0.3">
      <c r="A32" s="68" t="s">
        <v>267</v>
      </c>
      <c r="B32" s="68" t="s">
        <v>342</v>
      </c>
      <c r="C32" s="69">
        <f t="shared" si="0"/>
        <v>42891</v>
      </c>
      <c r="D32" s="70">
        <v>0.70833333333333337</v>
      </c>
      <c r="E32" s="68" t="s">
        <v>297</v>
      </c>
      <c r="F32" s="68" t="s">
        <v>315</v>
      </c>
      <c r="G32" s="68" t="s">
        <v>299</v>
      </c>
      <c r="H32" s="68">
        <v>21.3</v>
      </c>
      <c r="I32" s="68">
        <v>7.28</v>
      </c>
      <c r="J32" s="68">
        <v>25.8</v>
      </c>
      <c r="K32" s="68">
        <v>10.28</v>
      </c>
      <c r="L32" s="68">
        <v>0.4</v>
      </c>
      <c r="M32" s="68" t="s">
        <v>304</v>
      </c>
      <c r="N32" s="68">
        <v>2</v>
      </c>
      <c r="O32" s="68" t="s">
        <v>300</v>
      </c>
      <c r="P32" s="68" t="s">
        <v>300</v>
      </c>
      <c r="Q32" s="68">
        <v>15</v>
      </c>
      <c r="R32" s="68" t="s">
        <v>351</v>
      </c>
      <c r="S32" s="71">
        <v>175</v>
      </c>
      <c r="T32" s="71">
        <v>30</v>
      </c>
      <c r="U32" s="71">
        <v>4</v>
      </c>
      <c r="V32" s="71">
        <v>0</v>
      </c>
      <c r="W32" s="71"/>
      <c r="X32" s="71"/>
    </row>
    <row r="33" spans="1:24" ht="43.2" x14ac:dyDescent="0.3">
      <c r="A33" s="68" t="s">
        <v>244</v>
      </c>
      <c r="B33" s="68" t="s">
        <v>342</v>
      </c>
      <c r="C33" s="69">
        <f t="shared" si="0"/>
        <v>42891</v>
      </c>
      <c r="D33" s="70">
        <v>0.72916666666666663</v>
      </c>
      <c r="E33" s="68" t="s">
        <v>297</v>
      </c>
      <c r="F33" s="68" t="s">
        <v>298</v>
      </c>
      <c r="G33" s="68" t="s">
        <v>299</v>
      </c>
      <c r="H33" s="68"/>
      <c r="I33" s="68"/>
      <c r="J33" s="68"/>
      <c r="K33" s="68"/>
      <c r="L33" s="68"/>
      <c r="M33" s="68"/>
      <c r="N33" s="68"/>
      <c r="O33" s="68" t="s">
        <v>300</v>
      </c>
      <c r="P33" s="68" t="s">
        <v>300</v>
      </c>
      <c r="Q33" s="68">
        <v>15</v>
      </c>
      <c r="R33" s="68"/>
      <c r="S33" s="71"/>
      <c r="T33" s="71"/>
      <c r="U33" s="71"/>
      <c r="V33" s="71"/>
      <c r="W33" s="71"/>
      <c r="X33" s="71"/>
    </row>
    <row r="34" spans="1:24" ht="28.8" x14ac:dyDescent="0.3">
      <c r="A34" s="68" t="s">
        <v>251</v>
      </c>
      <c r="B34" s="68" t="s">
        <v>342</v>
      </c>
      <c r="C34" s="69">
        <f t="shared" si="0"/>
        <v>42891</v>
      </c>
      <c r="D34" s="70">
        <v>0.75</v>
      </c>
      <c r="E34" s="68" t="s">
        <v>297</v>
      </c>
      <c r="F34" s="68" t="s">
        <v>348</v>
      </c>
      <c r="G34" s="68" t="s">
        <v>311</v>
      </c>
      <c r="H34" s="68">
        <v>4.66</v>
      </c>
      <c r="I34" s="68">
        <v>7.13</v>
      </c>
      <c r="J34" s="68">
        <v>25.6</v>
      </c>
      <c r="K34" s="68">
        <v>5.1100000000000003</v>
      </c>
      <c r="L34" s="68">
        <v>2.4</v>
      </c>
      <c r="M34" s="68" t="s">
        <v>350</v>
      </c>
      <c r="N34" s="68">
        <v>2.4</v>
      </c>
      <c r="O34" s="68" t="s">
        <v>300</v>
      </c>
      <c r="P34" s="68" t="s">
        <v>300</v>
      </c>
      <c r="Q34" s="68">
        <v>15</v>
      </c>
      <c r="R34" s="68"/>
      <c r="S34" s="71">
        <v>400</v>
      </c>
      <c r="T34" s="71">
        <v>54</v>
      </c>
      <c r="U34" s="71">
        <v>26</v>
      </c>
      <c r="V34" s="71">
        <v>19</v>
      </c>
      <c r="W34" s="71">
        <v>0</v>
      </c>
      <c r="X34" s="71"/>
    </row>
    <row r="35" spans="1:24" ht="28.8" x14ac:dyDescent="0.3">
      <c r="A35" s="68" t="s">
        <v>249</v>
      </c>
      <c r="B35" s="68" t="s">
        <v>342</v>
      </c>
      <c r="C35" s="69">
        <f t="shared" si="0"/>
        <v>42891</v>
      </c>
      <c r="D35" s="70">
        <v>0.77083333333333337</v>
      </c>
      <c r="E35" s="68" t="s">
        <v>326</v>
      </c>
      <c r="F35" s="68" t="s">
        <v>348</v>
      </c>
      <c r="G35" s="68" t="s">
        <v>311</v>
      </c>
      <c r="H35" s="68">
        <v>2.66</v>
      </c>
      <c r="I35" s="68">
        <v>6.87</v>
      </c>
      <c r="J35" s="68">
        <v>24.6</v>
      </c>
      <c r="K35" s="68">
        <v>4.1100000000000003</v>
      </c>
      <c r="L35" s="68">
        <v>0.7</v>
      </c>
      <c r="M35" s="68" t="s">
        <v>300</v>
      </c>
      <c r="N35" s="68">
        <v>0.7</v>
      </c>
      <c r="O35" s="68" t="s">
        <v>300</v>
      </c>
      <c r="P35" s="68" t="s">
        <v>300</v>
      </c>
      <c r="Q35" s="68">
        <v>15</v>
      </c>
      <c r="R35" s="68" t="s">
        <v>352</v>
      </c>
      <c r="S35" s="71">
        <v>200</v>
      </c>
      <c r="T35" s="71"/>
      <c r="U35" s="71"/>
      <c r="V35" s="71"/>
      <c r="W35" s="71"/>
      <c r="X35" s="71"/>
    </row>
    <row r="36" spans="1:24" ht="28.8" x14ac:dyDescent="0.3">
      <c r="A36" s="68" t="s">
        <v>250</v>
      </c>
      <c r="B36" s="68" t="s">
        <v>342</v>
      </c>
      <c r="C36" s="69">
        <v>42892</v>
      </c>
      <c r="D36" s="70">
        <v>0.3125</v>
      </c>
      <c r="E36" s="68" t="s">
        <v>302</v>
      </c>
      <c r="F36" s="68" t="s">
        <v>353</v>
      </c>
      <c r="G36" s="68" t="s">
        <v>311</v>
      </c>
      <c r="H36" s="68"/>
      <c r="I36" s="68"/>
      <c r="J36" s="68"/>
      <c r="K36" s="68"/>
      <c r="L36" s="68"/>
      <c r="M36" s="68"/>
      <c r="N36" s="68"/>
      <c r="O36" s="68" t="s">
        <v>300</v>
      </c>
      <c r="P36" s="68" t="s">
        <v>300</v>
      </c>
      <c r="Q36" s="68">
        <v>15</v>
      </c>
      <c r="R36" s="68"/>
      <c r="S36" s="71"/>
      <c r="T36" s="71"/>
      <c r="U36" s="71">
        <v>5</v>
      </c>
      <c r="V36" s="71"/>
      <c r="W36" s="71"/>
      <c r="X36" s="71"/>
    </row>
    <row r="37" spans="1:24" ht="28.8" x14ac:dyDescent="0.3">
      <c r="A37" s="68" t="s">
        <v>246</v>
      </c>
      <c r="B37" s="68" t="s">
        <v>342</v>
      </c>
      <c r="C37" s="69">
        <f>C36</f>
        <v>42892</v>
      </c>
      <c r="D37" s="70">
        <v>0.32291666666666669</v>
      </c>
      <c r="E37" s="68" t="s">
        <v>302</v>
      </c>
      <c r="F37" s="68"/>
      <c r="G37" s="68" t="s">
        <v>311</v>
      </c>
      <c r="H37" s="68"/>
      <c r="I37" s="68"/>
      <c r="J37" s="68"/>
      <c r="K37" s="68"/>
      <c r="L37" s="68"/>
      <c r="M37" s="68"/>
      <c r="N37" s="68"/>
      <c r="O37" s="68" t="s">
        <v>300</v>
      </c>
      <c r="P37" s="68" t="s">
        <v>354</v>
      </c>
      <c r="Q37" s="68">
        <v>15</v>
      </c>
      <c r="R37" s="68"/>
      <c r="S37" s="71"/>
      <c r="T37" s="71"/>
      <c r="U37" s="71"/>
      <c r="V37" s="71"/>
      <c r="W37" s="71"/>
      <c r="X37" s="71"/>
    </row>
    <row r="38" spans="1:24" ht="43.2" x14ac:dyDescent="0.3">
      <c r="A38" s="68" t="s">
        <v>265</v>
      </c>
      <c r="B38" s="68" t="s">
        <v>342</v>
      </c>
      <c r="C38" s="69">
        <f t="shared" ref="C38:C48" si="1">C37</f>
        <v>42892</v>
      </c>
      <c r="D38" s="70">
        <v>0.41666666666666669</v>
      </c>
      <c r="E38" s="68" t="s">
        <v>302</v>
      </c>
      <c r="F38" s="68" t="s">
        <v>329</v>
      </c>
      <c r="G38" s="68" t="s">
        <v>311</v>
      </c>
      <c r="H38" s="68">
        <v>2.33</v>
      </c>
      <c r="I38" s="68">
        <v>7.47</v>
      </c>
      <c r="J38" s="68">
        <v>23.3</v>
      </c>
      <c r="K38" s="68">
        <v>4.78</v>
      </c>
      <c r="L38" s="68">
        <v>0.55000000000000004</v>
      </c>
      <c r="M38" s="68" t="s">
        <v>300</v>
      </c>
      <c r="N38" s="68">
        <v>0.55000000000000004</v>
      </c>
      <c r="O38" s="68" t="s">
        <v>300</v>
      </c>
      <c r="P38" s="68" t="s">
        <v>300</v>
      </c>
      <c r="Q38" s="68">
        <v>15</v>
      </c>
      <c r="R38" s="68" t="s">
        <v>355</v>
      </c>
      <c r="S38" s="71"/>
      <c r="T38" s="71"/>
      <c r="U38" s="71"/>
      <c r="V38" s="71"/>
      <c r="W38" s="71"/>
      <c r="X38" s="71"/>
    </row>
    <row r="39" spans="1:24" ht="28.8" x14ac:dyDescent="0.3">
      <c r="A39" s="68" t="s">
        <v>263</v>
      </c>
      <c r="B39" s="68" t="s">
        <v>342</v>
      </c>
      <c r="C39" s="69">
        <f t="shared" si="1"/>
        <v>42892</v>
      </c>
      <c r="D39" s="70">
        <v>0.4375</v>
      </c>
      <c r="E39" s="68" t="s">
        <v>302</v>
      </c>
      <c r="F39" s="68" t="s">
        <v>329</v>
      </c>
      <c r="G39" s="68" t="s">
        <v>316</v>
      </c>
      <c r="H39" s="68">
        <v>24.9</v>
      </c>
      <c r="I39" s="68">
        <v>8.0299999999999994</v>
      </c>
      <c r="J39" s="68">
        <v>23.1</v>
      </c>
      <c r="K39" s="68">
        <v>4.58</v>
      </c>
      <c r="L39" s="68">
        <v>0.2</v>
      </c>
      <c r="M39" s="68" t="s">
        <v>304</v>
      </c>
      <c r="N39" s="68">
        <v>0.4</v>
      </c>
      <c r="O39" s="68" t="s">
        <v>300</v>
      </c>
      <c r="P39" s="68" t="s">
        <v>300</v>
      </c>
      <c r="Q39" s="68">
        <v>15</v>
      </c>
      <c r="R39" s="68"/>
      <c r="S39" s="71"/>
      <c r="T39" s="71"/>
      <c r="U39" s="71"/>
      <c r="V39" s="71"/>
      <c r="W39" s="71"/>
      <c r="X39" s="71"/>
    </row>
    <row r="40" spans="1:24" ht="86.4" x14ac:dyDescent="0.3">
      <c r="A40" s="68" t="s">
        <v>261</v>
      </c>
      <c r="B40" s="68" t="s">
        <v>342</v>
      </c>
      <c r="C40" s="69">
        <f t="shared" si="1"/>
        <v>42892</v>
      </c>
      <c r="D40" s="70">
        <v>0.46875</v>
      </c>
      <c r="E40" s="68" t="s">
        <v>326</v>
      </c>
      <c r="F40" s="68" t="s">
        <v>348</v>
      </c>
      <c r="G40" s="68" t="s">
        <v>349</v>
      </c>
      <c r="H40" s="68">
        <v>2.4</v>
      </c>
      <c r="I40" s="68">
        <v>7.2</v>
      </c>
      <c r="J40" s="68">
        <v>23.2</v>
      </c>
      <c r="K40" s="68">
        <v>5.42</v>
      </c>
      <c r="L40" s="68">
        <v>1</v>
      </c>
      <c r="M40" s="68" t="s">
        <v>300</v>
      </c>
      <c r="N40" s="68">
        <v>1</v>
      </c>
      <c r="O40" s="68" t="s">
        <v>300</v>
      </c>
      <c r="P40" s="68" t="s">
        <v>300</v>
      </c>
      <c r="Q40" s="68">
        <v>15</v>
      </c>
      <c r="R40" s="68" t="s">
        <v>356</v>
      </c>
      <c r="S40" s="71"/>
      <c r="T40" s="71"/>
      <c r="U40" s="71"/>
      <c r="V40" s="71"/>
      <c r="W40" s="71"/>
      <c r="X40" s="71"/>
    </row>
    <row r="41" spans="1:24" ht="28.8" x14ac:dyDescent="0.3">
      <c r="A41" s="68" t="s">
        <v>255</v>
      </c>
      <c r="B41" s="68" t="s">
        <v>342</v>
      </c>
      <c r="C41" s="69">
        <f t="shared" si="1"/>
        <v>42892</v>
      </c>
      <c r="D41" s="70">
        <v>0.48958333333333331</v>
      </c>
      <c r="E41" s="68"/>
      <c r="F41" s="68"/>
      <c r="G41" s="68" t="s">
        <v>357</v>
      </c>
      <c r="H41" s="68">
        <v>2.1</v>
      </c>
      <c r="I41" s="68">
        <v>8.09</v>
      </c>
      <c r="J41" s="68">
        <v>24.3</v>
      </c>
      <c r="K41" s="68">
        <v>10.84</v>
      </c>
      <c r="L41" s="68">
        <v>0.7</v>
      </c>
      <c r="M41" s="68" t="s">
        <v>300</v>
      </c>
      <c r="N41" s="68">
        <v>0.7</v>
      </c>
      <c r="O41" s="68" t="s">
        <v>300</v>
      </c>
      <c r="P41" s="68" t="s">
        <v>300</v>
      </c>
      <c r="Q41" s="68">
        <v>15</v>
      </c>
      <c r="R41" s="68"/>
      <c r="S41" s="71"/>
      <c r="T41" s="71"/>
      <c r="U41" s="71"/>
      <c r="V41" s="71"/>
      <c r="W41" s="71"/>
      <c r="X41" s="71"/>
    </row>
    <row r="42" spans="1:24" ht="28.8" x14ac:dyDescent="0.3">
      <c r="A42" s="68" t="s">
        <v>264</v>
      </c>
      <c r="B42" s="68" t="s">
        <v>342</v>
      </c>
      <c r="C42" s="69">
        <f t="shared" si="1"/>
        <v>42892</v>
      </c>
      <c r="D42" s="70">
        <v>0.51041666666666663</v>
      </c>
      <c r="E42" s="68"/>
      <c r="F42" s="68"/>
      <c r="G42" s="68" t="s">
        <v>311</v>
      </c>
      <c r="H42" s="68">
        <v>133</v>
      </c>
      <c r="I42" s="68">
        <v>7.52</v>
      </c>
      <c r="J42" s="68">
        <v>27.9</v>
      </c>
      <c r="K42" s="68">
        <v>2.09</v>
      </c>
      <c r="L42" s="68"/>
      <c r="M42" s="68"/>
      <c r="N42" s="68"/>
      <c r="O42" s="68" t="s">
        <v>300</v>
      </c>
      <c r="P42" s="68" t="s">
        <v>304</v>
      </c>
      <c r="Q42" s="68" t="s">
        <v>358</v>
      </c>
      <c r="R42" s="68"/>
      <c r="S42" s="71"/>
      <c r="T42" s="71"/>
      <c r="U42" s="71"/>
      <c r="V42" s="71"/>
      <c r="W42" s="71"/>
      <c r="X42" s="71"/>
    </row>
    <row r="43" spans="1:24" ht="28.8" x14ac:dyDescent="0.3">
      <c r="A43" s="68" t="s">
        <v>247</v>
      </c>
      <c r="B43" s="68" t="s">
        <v>342</v>
      </c>
      <c r="C43" s="69">
        <f t="shared" si="1"/>
        <v>42892</v>
      </c>
      <c r="D43" s="70">
        <v>0.5625</v>
      </c>
      <c r="E43" s="68" t="s">
        <v>359</v>
      </c>
      <c r="F43" s="68" t="s">
        <v>333</v>
      </c>
      <c r="G43" s="68" t="s">
        <v>316</v>
      </c>
      <c r="H43" s="68">
        <v>35.5</v>
      </c>
      <c r="I43" s="68">
        <v>8.1300000000000008</v>
      </c>
      <c r="J43" s="68">
        <v>27.2</v>
      </c>
      <c r="K43" s="68">
        <v>12.05</v>
      </c>
      <c r="L43" s="68">
        <v>0.28000000000000003</v>
      </c>
      <c r="M43" s="68" t="s">
        <v>304</v>
      </c>
      <c r="N43" s="68">
        <v>0.65</v>
      </c>
      <c r="O43" s="68" t="s">
        <v>300</v>
      </c>
      <c r="P43" s="68" t="s">
        <v>300</v>
      </c>
      <c r="Q43" s="68">
        <v>15</v>
      </c>
      <c r="R43" s="68"/>
      <c r="S43" s="71"/>
      <c r="T43" s="71"/>
      <c r="U43" s="71"/>
      <c r="V43" s="71"/>
      <c r="W43" s="71"/>
      <c r="X43" s="71"/>
    </row>
    <row r="44" spans="1:24" ht="28.8" x14ac:dyDescent="0.3">
      <c r="A44" s="68" t="s">
        <v>334</v>
      </c>
      <c r="B44" s="68" t="s">
        <v>342</v>
      </c>
      <c r="C44" s="69">
        <f t="shared" si="1"/>
        <v>42892</v>
      </c>
      <c r="D44" s="70">
        <v>0.59375</v>
      </c>
      <c r="E44" s="68" t="s">
        <v>297</v>
      </c>
      <c r="F44" s="68" t="s">
        <v>360</v>
      </c>
      <c r="G44" s="68" t="s">
        <v>311</v>
      </c>
      <c r="H44" s="68">
        <v>3.09</v>
      </c>
      <c r="I44" s="68">
        <v>7.19</v>
      </c>
      <c r="J44" s="68">
        <v>25.3</v>
      </c>
      <c r="K44" s="68">
        <v>4.18</v>
      </c>
      <c r="L44" s="68">
        <v>0.3</v>
      </c>
      <c r="M44" s="68" t="s">
        <v>300</v>
      </c>
      <c r="N44" s="68">
        <v>0.3</v>
      </c>
      <c r="O44" s="68" t="s">
        <v>300</v>
      </c>
      <c r="P44" s="68" t="s">
        <v>300</v>
      </c>
      <c r="Q44" s="68">
        <v>15</v>
      </c>
      <c r="R44" s="68"/>
      <c r="S44" s="71"/>
      <c r="T44" s="71"/>
      <c r="U44" s="71"/>
      <c r="V44" s="71"/>
      <c r="W44" s="71"/>
      <c r="X44" s="71"/>
    </row>
    <row r="45" spans="1:24" ht="43.2" x14ac:dyDescent="0.3">
      <c r="A45" s="68" t="s">
        <v>252</v>
      </c>
      <c r="B45" s="68" t="s">
        <v>342</v>
      </c>
      <c r="C45" s="69">
        <f t="shared" si="1"/>
        <v>42892</v>
      </c>
      <c r="D45" s="70">
        <v>0.60416666666666663</v>
      </c>
      <c r="E45" s="68"/>
      <c r="F45" s="68"/>
      <c r="G45" s="68" t="s">
        <v>311</v>
      </c>
      <c r="H45" s="68">
        <v>15.2</v>
      </c>
      <c r="I45" s="68">
        <v>8.1</v>
      </c>
      <c r="J45" s="68">
        <v>28.1</v>
      </c>
      <c r="K45" s="68">
        <v>9.14</v>
      </c>
      <c r="L45" s="68">
        <v>0.3</v>
      </c>
      <c r="M45" s="68" t="s">
        <v>300</v>
      </c>
      <c r="N45" s="68">
        <v>0.3</v>
      </c>
      <c r="O45" s="68" t="s">
        <v>300</v>
      </c>
      <c r="P45" s="68" t="s">
        <v>300</v>
      </c>
      <c r="Q45" s="68">
        <v>15</v>
      </c>
      <c r="R45" s="68"/>
      <c r="S45" s="71"/>
      <c r="T45" s="71"/>
      <c r="U45" s="71"/>
      <c r="V45" s="71"/>
      <c r="W45" s="71"/>
      <c r="X45" s="71"/>
    </row>
    <row r="46" spans="1:24" ht="43.2" x14ac:dyDescent="0.3">
      <c r="A46" s="68" t="s">
        <v>260</v>
      </c>
      <c r="B46" s="68" t="s">
        <v>342</v>
      </c>
      <c r="C46" s="69">
        <f t="shared" si="1"/>
        <v>42892</v>
      </c>
      <c r="D46" s="70">
        <v>0.63541666666666663</v>
      </c>
      <c r="E46" s="68" t="s">
        <v>302</v>
      </c>
      <c r="F46" s="68" t="s">
        <v>303</v>
      </c>
      <c r="G46" s="68" t="s">
        <v>311</v>
      </c>
      <c r="H46" s="68">
        <v>2.96</v>
      </c>
      <c r="I46" s="68">
        <v>8.56</v>
      </c>
      <c r="J46" s="68">
        <v>29</v>
      </c>
      <c r="K46" s="68">
        <v>15.18</v>
      </c>
      <c r="L46" s="68">
        <v>0.55000000000000004</v>
      </c>
      <c r="M46" s="68" t="s">
        <v>300</v>
      </c>
      <c r="N46" s="68">
        <v>0.55000000000000004</v>
      </c>
      <c r="O46" s="68" t="s">
        <v>300</v>
      </c>
      <c r="P46" s="68" t="s">
        <v>300</v>
      </c>
      <c r="Q46" s="68">
        <v>15</v>
      </c>
      <c r="R46" s="68" t="s">
        <v>361</v>
      </c>
      <c r="S46" s="71"/>
      <c r="T46" s="71"/>
      <c r="U46" s="71"/>
      <c r="V46" s="71"/>
      <c r="W46" s="71"/>
      <c r="X46" s="71"/>
    </row>
    <row r="47" spans="1:24" ht="28.8" x14ac:dyDescent="0.3">
      <c r="A47" s="68" t="s">
        <v>253</v>
      </c>
      <c r="B47" s="68" t="s">
        <v>342</v>
      </c>
      <c r="C47" s="69">
        <f t="shared" si="1"/>
        <v>42892</v>
      </c>
      <c r="D47" s="70">
        <v>0.65625</v>
      </c>
      <c r="E47" s="68" t="s">
        <v>302</v>
      </c>
      <c r="F47" s="68" t="s">
        <v>362</v>
      </c>
      <c r="G47" s="68" t="s">
        <v>363</v>
      </c>
      <c r="H47" s="68">
        <v>1.36</v>
      </c>
      <c r="I47" s="68">
        <v>7.1</v>
      </c>
      <c r="J47" s="68">
        <v>26.4</v>
      </c>
      <c r="K47" s="68">
        <v>2.2000000000000002</v>
      </c>
      <c r="L47" s="68">
        <v>0.9</v>
      </c>
      <c r="M47" s="68" t="s">
        <v>300</v>
      </c>
      <c r="N47" s="68">
        <v>0.9</v>
      </c>
      <c r="O47" s="68" t="s">
        <v>300</v>
      </c>
      <c r="P47" s="68" t="s">
        <v>300</v>
      </c>
      <c r="Q47" s="68">
        <v>15</v>
      </c>
      <c r="R47" s="68" t="s">
        <v>355</v>
      </c>
      <c r="S47" s="71"/>
      <c r="T47" s="71"/>
      <c r="U47" s="71"/>
      <c r="V47" s="71"/>
      <c r="W47" s="71"/>
      <c r="X47" s="71"/>
    </row>
    <row r="48" spans="1:24" ht="43.2" x14ac:dyDescent="0.3">
      <c r="A48" s="68" t="s">
        <v>259</v>
      </c>
      <c r="B48" s="68" t="s">
        <v>342</v>
      </c>
      <c r="C48" s="69">
        <f t="shared" si="1"/>
        <v>42892</v>
      </c>
      <c r="D48" s="70">
        <v>0.85416666666666663</v>
      </c>
      <c r="E48" s="72" t="s">
        <v>364</v>
      </c>
      <c r="F48" s="68"/>
      <c r="G48" s="68" t="s">
        <v>316</v>
      </c>
      <c r="H48" s="68">
        <v>75.099999999999994</v>
      </c>
      <c r="I48" s="68">
        <v>8.34</v>
      </c>
      <c r="J48" s="68">
        <v>27.9</v>
      </c>
      <c r="K48" s="68">
        <v>10.78</v>
      </c>
      <c r="L48" s="68">
        <v>0.15</v>
      </c>
      <c r="M48" s="68" t="s">
        <v>304</v>
      </c>
      <c r="N48" s="68">
        <v>0.22</v>
      </c>
      <c r="O48" s="68" t="s">
        <v>300</v>
      </c>
      <c r="P48" s="68" t="s">
        <v>300</v>
      </c>
      <c r="Q48" s="68">
        <v>15</v>
      </c>
      <c r="R48" s="68"/>
      <c r="S48" s="71"/>
      <c r="T48" s="71"/>
      <c r="U48" s="71"/>
      <c r="V48" s="71"/>
      <c r="W48" s="71"/>
      <c r="X48" s="71"/>
    </row>
    <row r="49" spans="1:24" ht="28.8" x14ac:dyDescent="0.3">
      <c r="A49" s="68" t="s">
        <v>245</v>
      </c>
      <c r="B49" s="68" t="s">
        <v>296</v>
      </c>
      <c r="C49" s="69">
        <v>42926</v>
      </c>
      <c r="D49" s="70">
        <v>0.3125</v>
      </c>
      <c r="E49" s="68" t="s">
        <v>302</v>
      </c>
      <c r="F49" s="68" t="s">
        <v>360</v>
      </c>
      <c r="G49" s="68" t="s">
        <v>349</v>
      </c>
      <c r="H49" s="68">
        <v>1.1599999999999999</v>
      </c>
      <c r="I49" s="68">
        <v>9.25</v>
      </c>
      <c r="J49" s="68">
        <v>25.2</v>
      </c>
      <c r="K49" s="68">
        <v>6.91</v>
      </c>
      <c r="L49" s="68">
        <v>0.7</v>
      </c>
      <c r="M49" s="68" t="s">
        <v>300</v>
      </c>
      <c r="N49" s="68">
        <v>0.7</v>
      </c>
      <c r="O49" s="68" t="s">
        <v>300</v>
      </c>
      <c r="P49" s="68" t="s">
        <v>300</v>
      </c>
      <c r="Q49" s="68">
        <v>15</v>
      </c>
      <c r="R49" s="68" t="s">
        <v>365</v>
      </c>
      <c r="S49" s="71">
        <v>268</v>
      </c>
      <c r="T49" s="71"/>
      <c r="U49" s="71"/>
      <c r="V49" s="71"/>
      <c r="W49" s="71"/>
      <c r="X49" s="71"/>
    </row>
    <row r="50" spans="1:24" ht="28.8" x14ac:dyDescent="0.3">
      <c r="A50" s="68" t="s">
        <v>248</v>
      </c>
      <c r="B50" s="68" t="s">
        <v>296</v>
      </c>
      <c r="C50" s="69">
        <v>42926</v>
      </c>
      <c r="D50" s="70">
        <v>0.34375</v>
      </c>
      <c r="E50" s="68" t="s">
        <v>365</v>
      </c>
      <c r="F50" s="68" t="s">
        <v>366</v>
      </c>
      <c r="G50" s="68" t="s">
        <v>367</v>
      </c>
      <c r="H50" s="68">
        <v>110</v>
      </c>
      <c r="I50" s="68">
        <v>8.9</v>
      </c>
      <c r="J50" s="68">
        <v>26.7</v>
      </c>
      <c r="K50" s="68" t="s">
        <v>366</v>
      </c>
      <c r="L50" s="68">
        <v>0.1</v>
      </c>
      <c r="M50" s="68" t="s">
        <v>304</v>
      </c>
      <c r="N50" s="68">
        <v>1.4</v>
      </c>
      <c r="O50" s="68" t="s">
        <v>300</v>
      </c>
      <c r="P50" s="68" t="s">
        <v>300</v>
      </c>
      <c r="Q50" s="68">
        <v>15</v>
      </c>
      <c r="R50" s="68" t="s">
        <v>365</v>
      </c>
      <c r="S50" s="71">
        <v>0</v>
      </c>
      <c r="T50" s="71">
        <v>0</v>
      </c>
      <c r="U50" s="71"/>
      <c r="V50" s="71"/>
      <c r="W50" s="71"/>
      <c r="X50" s="71"/>
    </row>
    <row r="51" spans="1:24" ht="28.8" x14ac:dyDescent="0.3">
      <c r="A51" s="68" t="s">
        <v>254</v>
      </c>
      <c r="B51" s="68" t="s">
        <v>296</v>
      </c>
      <c r="C51" s="69">
        <v>42926</v>
      </c>
      <c r="D51" s="70">
        <v>0.36458333333333331</v>
      </c>
      <c r="E51" s="68" t="s">
        <v>297</v>
      </c>
      <c r="F51" s="68" t="s">
        <v>353</v>
      </c>
      <c r="G51" s="68" t="s">
        <v>367</v>
      </c>
      <c r="H51" s="68">
        <v>34.1</v>
      </c>
      <c r="I51" s="68">
        <v>8.8800000000000008</v>
      </c>
      <c r="J51" s="68">
        <v>26.5</v>
      </c>
      <c r="K51" s="68">
        <v>6.54</v>
      </c>
      <c r="L51" s="68">
        <v>0.2</v>
      </c>
      <c r="M51" s="68" t="s">
        <v>304</v>
      </c>
      <c r="N51" s="68">
        <v>2</v>
      </c>
      <c r="O51" s="68" t="s">
        <v>300</v>
      </c>
      <c r="P51" s="68" t="s">
        <v>300</v>
      </c>
      <c r="Q51" s="68">
        <v>15</v>
      </c>
      <c r="R51" s="68" t="s">
        <v>365</v>
      </c>
      <c r="S51" s="71">
        <v>12</v>
      </c>
      <c r="T51" s="71">
        <v>0</v>
      </c>
      <c r="U51" s="71">
        <v>0</v>
      </c>
      <c r="V51" s="71">
        <v>0</v>
      </c>
      <c r="W51" s="71"/>
      <c r="X51" s="71"/>
    </row>
    <row r="52" spans="1:24" ht="43.2" x14ac:dyDescent="0.3">
      <c r="A52" s="68" t="s">
        <v>266</v>
      </c>
      <c r="B52" s="68" t="s">
        <v>296</v>
      </c>
      <c r="C52" s="69">
        <v>42926</v>
      </c>
      <c r="D52" s="70">
        <v>0.39583333333333331</v>
      </c>
      <c r="E52" s="68" t="s">
        <v>306</v>
      </c>
      <c r="F52" s="68" t="s">
        <v>348</v>
      </c>
      <c r="G52" s="68" t="s">
        <v>310</v>
      </c>
      <c r="H52" s="68">
        <v>120</v>
      </c>
      <c r="I52" s="68">
        <v>9.5</v>
      </c>
      <c r="J52" s="68">
        <v>26.4</v>
      </c>
      <c r="K52" s="68">
        <v>8.3800000000000008</v>
      </c>
      <c r="L52" s="68">
        <v>0.1</v>
      </c>
      <c r="M52" s="68" t="s">
        <v>304</v>
      </c>
      <c r="N52" s="68">
        <v>1.8</v>
      </c>
      <c r="O52" s="68" t="s">
        <v>300</v>
      </c>
      <c r="P52" s="68" t="s">
        <v>300</v>
      </c>
      <c r="Q52" s="68">
        <v>15</v>
      </c>
      <c r="R52" s="68" t="s">
        <v>365</v>
      </c>
      <c r="S52" s="71">
        <v>0</v>
      </c>
      <c r="T52" s="71">
        <v>0</v>
      </c>
      <c r="U52" s="71">
        <v>0</v>
      </c>
      <c r="V52" s="71"/>
      <c r="W52" s="71"/>
      <c r="X52" s="71"/>
    </row>
    <row r="53" spans="1:24" ht="28.8" x14ac:dyDescent="0.3">
      <c r="A53" s="68" t="s">
        <v>257</v>
      </c>
      <c r="B53" s="68" t="s">
        <v>296</v>
      </c>
      <c r="C53" s="69">
        <v>42926</v>
      </c>
      <c r="D53" s="70">
        <v>0.45833333333333331</v>
      </c>
      <c r="E53" s="68" t="s">
        <v>347</v>
      </c>
      <c r="F53" s="68" t="s">
        <v>333</v>
      </c>
      <c r="G53" s="68" t="s">
        <v>311</v>
      </c>
      <c r="H53" s="68">
        <v>2.5099999999999998</v>
      </c>
      <c r="I53" s="68">
        <v>9.68</v>
      </c>
      <c r="J53" s="68">
        <v>26.4</v>
      </c>
      <c r="K53" s="68">
        <v>11.88</v>
      </c>
      <c r="L53" s="68">
        <v>1.7</v>
      </c>
      <c r="M53" s="68" t="s">
        <v>300</v>
      </c>
      <c r="N53" s="68">
        <v>1.7</v>
      </c>
      <c r="O53" s="68" t="s">
        <v>300</v>
      </c>
      <c r="P53" s="68" t="s">
        <v>300</v>
      </c>
      <c r="Q53" s="68">
        <v>15</v>
      </c>
      <c r="R53" s="68" t="s">
        <v>365</v>
      </c>
      <c r="S53" s="71">
        <v>385</v>
      </c>
      <c r="T53" s="71">
        <v>260</v>
      </c>
      <c r="U53" s="71">
        <v>160</v>
      </c>
      <c r="V53" s="71"/>
      <c r="W53" s="71"/>
      <c r="X53" s="71"/>
    </row>
    <row r="54" spans="1:24" ht="28.8" x14ac:dyDescent="0.3">
      <c r="A54" s="68" t="s">
        <v>258</v>
      </c>
      <c r="B54" s="68" t="s">
        <v>296</v>
      </c>
      <c r="C54" s="69">
        <v>42926</v>
      </c>
      <c r="D54" s="70">
        <v>0.52083333333333337</v>
      </c>
      <c r="E54" s="68" t="s">
        <v>297</v>
      </c>
      <c r="F54" s="68" t="s">
        <v>368</v>
      </c>
      <c r="G54" s="68" t="s">
        <v>316</v>
      </c>
      <c r="H54" s="68">
        <v>13.2</v>
      </c>
      <c r="I54" s="68">
        <v>9.4</v>
      </c>
      <c r="J54" s="68">
        <v>26.1</v>
      </c>
      <c r="K54" s="68">
        <v>13.2</v>
      </c>
      <c r="L54" s="68">
        <v>0.6</v>
      </c>
      <c r="M54" s="68" t="s">
        <v>369</v>
      </c>
      <c r="N54" s="68">
        <v>2</v>
      </c>
      <c r="O54" s="68" t="s">
        <v>300</v>
      </c>
      <c r="P54" s="68" t="s">
        <v>300</v>
      </c>
      <c r="Q54" s="68">
        <v>15</v>
      </c>
      <c r="R54" s="68" t="s">
        <v>365</v>
      </c>
      <c r="S54" s="71">
        <v>60</v>
      </c>
      <c r="T54" s="71">
        <v>12</v>
      </c>
      <c r="U54" s="71">
        <v>0</v>
      </c>
      <c r="V54" s="71">
        <v>0</v>
      </c>
      <c r="W54" s="71"/>
      <c r="X54" s="71"/>
    </row>
    <row r="55" spans="1:24" ht="28.8" x14ac:dyDescent="0.3">
      <c r="A55" s="68" t="s">
        <v>262</v>
      </c>
      <c r="B55" s="68" t="s">
        <v>296</v>
      </c>
      <c r="C55" s="69">
        <v>42926</v>
      </c>
      <c r="D55" s="70">
        <v>0.60416666666666663</v>
      </c>
      <c r="E55" s="68" t="s">
        <v>297</v>
      </c>
      <c r="F55" s="68" t="s">
        <v>319</v>
      </c>
      <c r="G55" s="68" t="s">
        <v>299</v>
      </c>
      <c r="H55" s="68">
        <v>22</v>
      </c>
      <c r="I55" s="68">
        <v>8.75</v>
      </c>
      <c r="J55" s="68">
        <v>25.6</v>
      </c>
      <c r="K55" s="68">
        <v>10.65</v>
      </c>
      <c r="L55" s="68">
        <v>0.2</v>
      </c>
      <c r="M55" s="68" t="s">
        <v>304</v>
      </c>
      <c r="N55" s="68">
        <v>1.3</v>
      </c>
      <c r="O55" s="68" t="s">
        <v>300</v>
      </c>
      <c r="P55" s="68" t="s">
        <v>300</v>
      </c>
      <c r="Q55" s="68">
        <v>15</v>
      </c>
      <c r="R55" s="68" t="s">
        <v>365</v>
      </c>
      <c r="S55" s="71">
        <v>30</v>
      </c>
      <c r="T55" s="71">
        <v>4</v>
      </c>
      <c r="U55" s="71">
        <v>0</v>
      </c>
      <c r="V55" s="71"/>
      <c r="W55" s="71"/>
      <c r="X55" s="71"/>
    </row>
    <row r="56" spans="1:24" ht="57.6" x14ac:dyDescent="0.3">
      <c r="A56" s="68" t="s">
        <v>267</v>
      </c>
      <c r="B56" s="68" t="s">
        <v>296</v>
      </c>
      <c r="C56" s="69">
        <v>42926</v>
      </c>
      <c r="D56" s="70">
        <v>0.63541666666666663</v>
      </c>
      <c r="E56" s="68" t="s">
        <v>306</v>
      </c>
      <c r="F56" s="68" t="s">
        <v>368</v>
      </c>
      <c r="G56" s="68" t="s">
        <v>316</v>
      </c>
      <c r="H56" s="68">
        <v>39</v>
      </c>
      <c r="I56" s="68">
        <v>8.6</v>
      </c>
      <c r="J56" s="68">
        <v>26.9</v>
      </c>
      <c r="K56" s="68">
        <v>8.42</v>
      </c>
      <c r="L56" s="68">
        <v>0.1</v>
      </c>
      <c r="M56" s="68" t="s">
        <v>304</v>
      </c>
      <c r="N56" s="68">
        <v>1.8</v>
      </c>
      <c r="O56" s="68" t="s">
        <v>300</v>
      </c>
      <c r="P56" s="68" t="s">
        <v>300</v>
      </c>
      <c r="Q56" s="68">
        <v>15</v>
      </c>
      <c r="R56" s="68" t="s">
        <v>370</v>
      </c>
      <c r="S56" s="71">
        <v>69</v>
      </c>
      <c r="T56" s="71">
        <v>0</v>
      </c>
      <c r="U56" s="71">
        <v>0</v>
      </c>
      <c r="V56" s="71"/>
      <c r="W56" s="71"/>
      <c r="X56" s="71"/>
    </row>
    <row r="57" spans="1:24" ht="43.2" x14ac:dyDescent="0.3">
      <c r="A57" s="68" t="s">
        <v>244</v>
      </c>
      <c r="B57" s="68" t="s">
        <v>296</v>
      </c>
      <c r="C57" s="69">
        <v>42926</v>
      </c>
      <c r="D57" s="70">
        <v>0.65625</v>
      </c>
      <c r="E57" s="68" t="s">
        <v>297</v>
      </c>
      <c r="F57" s="68" t="s">
        <v>333</v>
      </c>
      <c r="G57" s="68" t="s">
        <v>316</v>
      </c>
      <c r="H57" s="68">
        <v>39.6</v>
      </c>
      <c r="I57" s="68">
        <v>8.2799999999999994</v>
      </c>
      <c r="J57" s="68">
        <v>27.7</v>
      </c>
      <c r="K57" s="68">
        <v>7.69</v>
      </c>
      <c r="L57" s="68" t="s">
        <v>366</v>
      </c>
      <c r="M57" s="68" t="s">
        <v>366</v>
      </c>
      <c r="N57" s="68" t="s">
        <v>366</v>
      </c>
      <c r="O57" s="68" t="s">
        <v>300</v>
      </c>
      <c r="P57" s="68" t="s">
        <v>300</v>
      </c>
      <c r="Q57" s="68">
        <v>15</v>
      </c>
      <c r="R57" s="68" t="s">
        <v>365</v>
      </c>
      <c r="S57" s="71" t="s">
        <v>366</v>
      </c>
      <c r="T57" s="71"/>
      <c r="U57" s="71"/>
      <c r="V57" s="71"/>
      <c r="W57" s="71"/>
      <c r="X57" s="71"/>
    </row>
    <row r="58" spans="1:24" ht="28.8" x14ac:dyDescent="0.3">
      <c r="A58" s="68" t="s">
        <v>251</v>
      </c>
      <c r="B58" s="68" t="s">
        <v>296</v>
      </c>
      <c r="C58" s="69">
        <v>42926</v>
      </c>
      <c r="D58" s="70">
        <v>0.66666666666666663</v>
      </c>
      <c r="E58" s="68" t="s">
        <v>297</v>
      </c>
      <c r="F58" s="68" t="s">
        <v>333</v>
      </c>
      <c r="G58" s="68" t="s">
        <v>316</v>
      </c>
      <c r="H58" s="68">
        <v>32</v>
      </c>
      <c r="I58" s="68">
        <v>8.3000000000000007</v>
      </c>
      <c r="J58" s="68">
        <v>26.9</v>
      </c>
      <c r="K58" s="68">
        <v>7.38</v>
      </c>
      <c r="L58" s="68">
        <v>0.3</v>
      </c>
      <c r="M58" s="68" t="s">
        <v>304</v>
      </c>
      <c r="N58" s="68">
        <v>2</v>
      </c>
      <c r="O58" s="68" t="s">
        <v>300</v>
      </c>
      <c r="P58" s="68" t="s">
        <v>300</v>
      </c>
      <c r="Q58" s="68">
        <v>15</v>
      </c>
      <c r="R58" s="68" t="s">
        <v>322</v>
      </c>
      <c r="S58" s="71">
        <v>25</v>
      </c>
      <c r="T58" s="71">
        <v>0</v>
      </c>
      <c r="U58" s="71"/>
      <c r="V58" s="71"/>
      <c r="W58" s="71"/>
      <c r="X58" s="71"/>
    </row>
    <row r="59" spans="1:24" ht="28.8" x14ac:dyDescent="0.3">
      <c r="A59" s="68" t="s">
        <v>250</v>
      </c>
      <c r="B59" s="68" t="s">
        <v>296</v>
      </c>
      <c r="C59" s="69">
        <v>42927</v>
      </c>
      <c r="D59" s="70">
        <v>0.29166666666666669</v>
      </c>
      <c r="E59" s="68" t="s">
        <v>365</v>
      </c>
      <c r="F59" s="68" t="s">
        <v>366</v>
      </c>
      <c r="G59" s="68" t="s">
        <v>311</v>
      </c>
      <c r="H59" s="68">
        <v>5.85</v>
      </c>
      <c r="I59" s="68">
        <v>7.78</v>
      </c>
      <c r="J59" s="68">
        <v>21.4</v>
      </c>
      <c r="K59" s="68">
        <v>1.26</v>
      </c>
      <c r="L59" s="68" t="s">
        <v>366</v>
      </c>
      <c r="M59" s="68" t="s">
        <v>366</v>
      </c>
      <c r="N59" s="68" t="s">
        <v>366</v>
      </c>
      <c r="O59" s="68" t="s">
        <v>300</v>
      </c>
      <c r="P59" s="68" t="s">
        <v>300</v>
      </c>
      <c r="Q59" s="68">
        <v>15</v>
      </c>
      <c r="R59" s="68" t="s">
        <v>365</v>
      </c>
      <c r="S59" s="71" t="s">
        <v>366</v>
      </c>
      <c r="T59" s="71"/>
      <c r="U59" s="71"/>
      <c r="V59" s="71"/>
      <c r="W59" s="71"/>
      <c r="X59" s="71"/>
    </row>
    <row r="60" spans="1:24" ht="28.8" x14ac:dyDescent="0.3">
      <c r="A60" s="68" t="s">
        <v>246</v>
      </c>
      <c r="B60" s="68" t="s">
        <v>296</v>
      </c>
      <c r="C60" s="69">
        <v>42927</v>
      </c>
      <c r="D60" s="70">
        <v>0.3125</v>
      </c>
      <c r="E60" s="68" t="s">
        <v>326</v>
      </c>
      <c r="F60" s="68" t="s">
        <v>303</v>
      </c>
      <c r="G60" s="68" t="s">
        <v>311</v>
      </c>
      <c r="H60" s="68">
        <v>1.75</v>
      </c>
      <c r="I60" s="68">
        <v>8.5</v>
      </c>
      <c r="J60" s="68">
        <v>25.8</v>
      </c>
      <c r="K60" s="68">
        <v>6.39</v>
      </c>
      <c r="L60" s="68">
        <v>0.4</v>
      </c>
      <c r="M60" s="68" t="s">
        <v>304</v>
      </c>
      <c r="N60" s="68">
        <v>1.5</v>
      </c>
      <c r="O60" s="68" t="s">
        <v>300</v>
      </c>
      <c r="P60" s="68" t="s">
        <v>300</v>
      </c>
      <c r="Q60" s="68">
        <v>15</v>
      </c>
      <c r="R60" s="68" t="s">
        <v>365</v>
      </c>
      <c r="S60" s="71">
        <v>56</v>
      </c>
      <c r="T60" s="71">
        <v>6</v>
      </c>
      <c r="U60" s="71"/>
      <c r="V60" s="71"/>
      <c r="W60" s="71"/>
      <c r="X60" s="71"/>
    </row>
    <row r="61" spans="1:24" ht="43.2" x14ac:dyDescent="0.3">
      <c r="A61" s="68" t="s">
        <v>265</v>
      </c>
      <c r="B61" s="68" t="s">
        <v>296</v>
      </c>
      <c r="C61" s="69">
        <v>42927</v>
      </c>
      <c r="D61" s="70">
        <v>0.33333333333333331</v>
      </c>
      <c r="E61" s="68" t="s">
        <v>302</v>
      </c>
      <c r="F61" s="68" t="s">
        <v>324</v>
      </c>
      <c r="G61" s="68" t="s">
        <v>349</v>
      </c>
      <c r="H61" s="68">
        <v>2.1</v>
      </c>
      <c r="I61" s="68">
        <v>9.6</v>
      </c>
      <c r="J61" s="68">
        <v>25.8</v>
      </c>
      <c r="K61" s="68">
        <v>10.3</v>
      </c>
      <c r="L61" s="68">
        <v>1.3</v>
      </c>
      <c r="M61" s="68" t="s">
        <v>300</v>
      </c>
      <c r="N61" s="68">
        <v>1.3</v>
      </c>
      <c r="O61" s="68" t="s">
        <v>300</v>
      </c>
      <c r="P61" s="68" t="s">
        <v>300</v>
      </c>
      <c r="Q61" s="68">
        <v>15</v>
      </c>
      <c r="R61" s="68" t="s">
        <v>365</v>
      </c>
      <c r="S61" s="71">
        <v>150</v>
      </c>
      <c r="T61" s="71">
        <v>5</v>
      </c>
      <c r="U61" s="71"/>
      <c r="V61" s="71"/>
      <c r="W61" s="71"/>
      <c r="X61" s="71"/>
    </row>
    <row r="62" spans="1:24" ht="28.8" x14ac:dyDescent="0.3">
      <c r="A62" s="68" t="s">
        <v>249</v>
      </c>
      <c r="B62" s="68" t="s">
        <v>296</v>
      </c>
      <c r="C62" s="69">
        <v>42926</v>
      </c>
      <c r="D62" s="70">
        <v>0.6875</v>
      </c>
      <c r="E62" s="68" t="s">
        <v>297</v>
      </c>
      <c r="F62" s="68" t="s">
        <v>333</v>
      </c>
      <c r="G62" s="68" t="s">
        <v>299</v>
      </c>
      <c r="H62" s="68">
        <v>2.4500000000000002</v>
      </c>
      <c r="I62" s="68">
        <v>7.39</v>
      </c>
      <c r="J62" s="68">
        <v>26</v>
      </c>
      <c r="K62" s="68">
        <v>0.78</v>
      </c>
      <c r="L62" s="68" t="s">
        <v>366</v>
      </c>
      <c r="M62" s="68" t="s">
        <v>366</v>
      </c>
      <c r="N62" s="68" t="s">
        <v>366</v>
      </c>
      <c r="O62" s="68" t="s">
        <v>300</v>
      </c>
      <c r="P62" s="68" t="s">
        <v>300</v>
      </c>
      <c r="Q62" s="68">
        <v>15</v>
      </c>
      <c r="R62" s="68" t="s">
        <v>365</v>
      </c>
      <c r="S62" s="71" t="s">
        <v>366</v>
      </c>
      <c r="T62" s="71"/>
      <c r="U62" s="71"/>
      <c r="V62" s="71"/>
      <c r="W62" s="71"/>
      <c r="X62" s="71"/>
    </row>
    <row r="63" spans="1:24" ht="28.8" x14ac:dyDescent="0.3">
      <c r="A63" s="68" t="s">
        <v>263</v>
      </c>
      <c r="B63" s="68" t="s">
        <v>296</v>
      </c>
      <c r="C63" s="69">
        <v>42926</v>
      </c>
      <c r="D63" s="70">
        <v>0.72916666666666663</v>
      </c>
      <c r="E63" s="68" t="s">
        <v>347</v>
      </c>
      <c r="F63" s="68" t="s">
        <v>368</v>
      </c>
      <c r="G63" s="68" t="s">
        <v>316</v>
      </c>
      <c r="H63" s="68">
        <v>50</v>
      </c>
      <c r="I63" s="68">
        <v>9.8000000000000007</v>
      </c>
      <c r="J63" s="68">
        <v>27.4</v>
      </c>
      <c r="K63" s="68">
        <v>10</v>
      </c>
      <c r="L63" s="68" t="s">
        <v>366</v>
      </c>
      <c r="M63" s="68" t="s">
        <v>366</v>
      </c>
      <c r="N63" s="68" t="s">
        <v>366</v>
      </c>
      <c r="O63" s="68" t="s">
        <v>300</v>
      </c>
      <c r="P63" s="68" t="s">
        <v>300</v>
      </c>
      <c r="Q63" s="68">
        <v>15</v>
      </c>
      <c r="R63" s="68" t="s">
        <v>365</v>
      </c>
      <c r="S63" s="71" t="s">
        <v>366</v>
      </c>
      <c r="T63" s="71"/>
      <c r="U63" s="71"/>
      <c r="V63" s="71"/>
      <c r="W63" s="71"/>
      <c r="X63" s="71"/>
    </row>
    <row r="64" spans="1:24" ht="72" x14ac:dyDescent="0.3">
      <c r="A64" s="68" t="s">
        <v>261</v>
      </c>
      <c r="B64" s="68" t="s">
        <v>296</v>
      </c>
      <c r="C64" s="69">
        <v>42927</v>
      </c>
      <c r="D64" s="70">
        <v>0.375</v>
      </c>
      <c r="E64" s="68" t="s">
        <v>306</v>
      </c>
      <c r="F64" s="68" t="s">
        <v>303</v>
      </c>
      <c r="G64" s="68" t="s">
        <v>311</v>
      </c>
      <c r="H64" s="68">
        <v>0.78</v>
      </c>
      <c r="I64" s="68">
        <v>8.9</v>
      </c>
      <c r="J64" s="68">
        <v>25.1</v>
      </c>
      <c r="K64" s="68">
        <v>10.43</v>
      </c>
      <c r="L64" s="68">
        <v>1.3</v>
      </c>
      <c r="M64" s="68" t="s">
        <v>300</v>
      </c>
      <c r="N64" s="68">
        <v>1.3</v>
      </c>
      <c r="O64" s="68" t="s">
        <v>300</v>
      </c>
      <c r="P64" s="68" t="s">
        <v>300</v>
      </c>
      <c r="Q64" s="68">
        <v>15</v>
      </c>
      <c r="R64" s="68" t="s">
        <v>371</v>
      </c>
      <c r="S64" s="71">
        <v>650</v>
      </c>
      <c r="T64" s="71" t="s">
        <v>372</v>
      </c>
      <c r="U64" s="71"/>
      <c r="V64" s="71"/>
      <c r="W64" s="71"/>
      <c r="X64" s="71"/>
    </row>
    <row r="65" spans="1:24" ht="72" x14ac:dyDescent="0.3">
      <c r="A65" s="68" t="s">
        <v>264</v>
      </c>
      <c r="B65" s="68" t="s">
        <v>296</v>
      </c>
      <c r="C65" s="69">
        <v>42927</v>
      </c>
      <c r="D65" s="70">
        <v>0.45833333333333331</v>
      </c>
      <c r="E65" s="68" t="s">
        <v>297</v>
      </c>
      <c r="F65" s="68" t="s">
        <v>329</v>
      </c>
      <c r="G65" s="68" t="s">
        <v>311</v>
      </c>
      <c r="H65" s="68">
        <v>2.1</v>
      </c>
      <c r="I65" s="68">
        <v>8.1999999999999993</v>
      </c>
      <c r="J65" s="68">
        <v>25.8</v>
      </c>
      <c r="K65" s="68">
        <v>7.39</v>
      </c>
      <c r="L65" s="68">
        <v>1.9</v>
      </c>
      <c r="M65" s="68" t="s">
        <v>300</v>
      </c>
      <c r="N65" s="68">
        <v>1.9</v>
      </c>
      <c r="O65" s="68" t="s">
        <v>300</v>
      </c>
      <c r="P65" s="68" t="s">
        <v>300</v>
      </c>
      <c r="Q65" s="68">
        <v>15</v>
      </c>
      <c r="R65" s="68" t="s">
        <v>373</v>
      </c>
      <c r="S65" s="71">
        <v>150</v>
      </c>
      <c r="T65" s="71">
        <v>84</v>
      </c>
      <c r="U65" s="71">
        <v>40</v>
      </c>
      <c r="V65" s="71"/>
      <c r="W65" s="71"/>
      <c r="X65" s="71"/>
    </row>
    <row r="66" spans="1:24" ht="28.8" x14ac:dyDescent="0.3">
      <c r="A66" s="68" t="s">
        <v>255</v>
      </c>
      <c r="B66" s="68" t="s">
        <v>296</v>
      </c>
      <c r="C66" s="69">
        <v>42927</v>
      </c>
      <c r="D66" s="70">
        <v>0.40625</v>
      </c>
      <c r="E66" s="68" t="s">
        <v>297</v>
      </c>
      <c r="F66" s="68" t="s">
        <v>303</v>
      </c>
      <c r="G66" s="68" t="s">
        <v>349</v>
      </c>
      <c r="H66" s="68">
        <v>18</v>
      </c>
      <c r="I66" s="68">
        <v>9.16</v>
      </c>
      <c r="J66" s="68">
        <v>23.6</v>
      </c>
      <c r="K66" s="68">
        <v>1.71</v>
      </c>
      <c r="L66" s="68">
        <v>0.9</v>
      </c>
      <c r="M66" s="68" t="s">
        <v>374</v>
      </c>
      <c r="N66" s="68">
        <v>0.9</v>
      </c>
      <c r="O66" s="68" t="s">
        <v>374</v>
      </c>
      <c r="P66" s="68" t="s">
        <v>374</v>
      </c>
      <c r="Q66" s="68">
        <v>15</v>
      </c>
      <c r="R66" s="68" t="s">
        <v>375</v>
      </c>
      <c r="S66" s="71" t="s">
        <v>366</v>
      </c>
      <c r="T66" s="71"/>
      <c r="U66" s="71"/>
      <c r="V66" s="71"/>
      <c r="W66" s="71"/>
      <c r="X66" s="71"/>
    </row>
    <row r="67" spans="1:24" ht="28.8" x14ac:dyDescent="0.3">
      <c r="A67" s="68" t="s">
        <v>247</v>
      </c>
      <c r="B67" s="68" t="s">
        <v>296</v>
      </c>
      <c r="C67" s="69">
        <v>42927</v>
      </c>
      <c r="D67" s="70">
        <v>0.4375</v>
      </c>
      <c r="E67" s="68" t="s">
        <v>297</v>
      </c>
      <c r="F67" s="68" t="s">
        <v>329</v>
      </c>
      <c r="G67" s="68" t="s">
        <v>316</v>
      </c>
      <c r="H67" s="68">
        <v>135</v>
      </c>
      <c r="I67" s="68">
        <v>9.2899999999999991</v>
      </c>
      <c r="J67" s="68">
        <v>26.2</v>
      </c>
      <c r="K67" s="68">
        <v>8.7200000000000006</v>
      </c>
      <c r="L67" s="68">
        <v>0.1</v>
      </c>
      <c r="M67" s="68" t="s">
        <v>304</v>
      </c>
      <c r="N67" s="68">
        <v>1.4</v>
      </c>
      <c r="O67" s="68" t="s">
        <v>300</v>
      </c>
      <c r="P67" s="68" t="s">
        <v>300</v>
      </c>
      <c r="Q67" s="68">
        <v>15</v>
      </c>
      <c r="R67" s="68" t="s">
        <v>376</v>
      </c>
      <c r="S67" s="71">
        <v>0</v>
      </c>
      <c r="T67" s="71">
        <v>0</v>
      </c>
      <c r="U67" s="71"/>
      <c r="V67" s="71"/>
      <c r="W67" s="71"/>
      <c r="X67" s="71"/>
    </row>
    <row r="68" spans="1:24" ht="28.8" x14ac:dyDescent="0.3">
      <c r="A68" s="68" t="s">
        <v>334</v>
      </c>
      <c r="B68" s="68" t="s">
        <v>296</v>
      </c>
      <c r="C68" s="69">
        <v>42927</v>
      </c>
      <c r="D68" s="70">
        <v>0.52083333333333337</v>
      </c>
      <c r="E68" s="68" t="s">
        <v>302</v>
      </c>
      <c r="F68" s="68" t="s">
        <v>303</v>
      </c>
      <c r="G68" s="68" t="s">
        <v>311</v>
      </c>
      <c r="H68" s="68">
        <v>2.7</v>
      </c>
      <c r="I68" s="68">
        <v>7.83</v>
      </c>
      <c r="J68" s="68">
        <v>25.3</v>
      </c>
      <c r="K68" s="68">
        <v>0.46</v>
      </c>
      <c r="L68" s="68" t="s">
        <v>366</v>
      </c>
      <c r="M68" s="68" t="s">
        <v>377</v>
      </c>
      <c r="N68" s="68" t="s">
        <v>378</v>
      </c>
      <c r="O68" s="68" t="s">
        <v>300</v>
      </c>
      <c r="P68" s="68" t="s">
        <v>300</v>
      </c>
      <c r="Q68" s="68">
        <v>15</v>
      </c>
      <c r="R68" s="68" t="s">
        <v>365</v>
      </c>
      <c r="S68" s="71" t="s">
        <v>366</v>
      </c>
      <c r="T68" s="71"/>
      <c r="U68" s="71"/>
      <c r="V68" s="71"/>
      <c r="W68" s="71"/>
      <c r="X68" s="71"/>
    </row>
    <row r="69" spans="1:24" ht="43.2" x14ac:dyDescent="0.3">
      <c r="A69" s="68" t="s">
        <v>252</v>
      </c>
      <c r="B69" s="68" t="s">
        <v>296</v>
      </c>
      <c r="C69" s="69">
        <v>42927</v>
      </c>
      <c r="D69" s="70">
        <v>0.54166666666666663</v>
      </c>
      <c r="E69" s="68" t="s">
        <v>302</v>
      </c>
      <c r="F69" s="68" t="s">
        <v>303</v>
      </c>
      <c r="G69" s="68" t="s">
        <v>311</v>
      </c>
      <c r="H69" s="68">
        <v>1.65</v>
      </c>
      <c r="I69" s="68">
        <v>9.32</v>
      </c>
      <c r="J69" s="68">
        <v>25.2</v>
      </c>
      <c r="K69" s="68">
        <v>3.8</v>
      </c>
      <c r="L69" s="68" t="s">
        <v>377</v>
      </c>
      <c r="M69" s="68" t="s">
        <v>377</v>
      </c>
      <c r="N69" s="68" t="s">
        <v>377</v>
      </c>
      <c r="O69" s="68" t="s">
        <v>300</v>
      </c>
      <c r="P69" s="68" t="s">
        <v>300</v>
      </c>
      <c r="Q69" s="68">
        <v>15</v>
      </c>
      <c r="R69" s="68" t="s">
        <v>365</v>
      </c>
      <c r="S69" s="71" t="s">
        <v>366</v>
      </c>
      <c r="T69" s="71" t="s">
        <v>366</v>
      </c>
      <c r="U69" s="71"/>
      <c r="V69" s="71"/>
      <c r="W69" s="71"/>
      <c r="X69" s="71"/>
    </row>
    <row r="70" spans="1:24" ht="43.2" x14ac:dyDescent="0.3">
      <c r="A70" s="68" t="s">
        <v>260</v>
      </c>
      <c r="B70" s="68" t="s">
        <v>296</v>
      </c>
      <c r="C70" s="69">
        <v>42927</v>
      </c>
      <c r="D70" s="70">
        <v>0.58333333333333337</v>
      </c>
      <c r="E70" s="72" t="s">
        <v>297</v>
      </c>
      <c r="F70" s="68" t="s">
        <v>328</v>
      </c>
      <c r="G70" s="68" t="s">
        <v>311</v>
      </c>
      <c r="H70" s="68">
        <v>4.0999999999999996</v>
      </c>
      <c r="I70" s="68">
        <v>9.4</v>
      </c>
      <c r="J70" s="68">
        <v>26.3</v>
      </c>
      <c r="K70" s="68">
        <v>9.58</v>
      </c>
      <c r="L70" s="68">
        <v>1</v>
      </c>
      <c r="M70" s="68" t="s">
        <v>300</v>
      </c>
      <c r="N70" s="68">
        <v>1</v>
      </c>
      <c r="O70" s="68" t="s">
        <v>300</v>
      </c>
      <c r="P70" s="68" t="s">
        <v>300</v>
      </c>
      <c r="Q70" s="68">
        <v>15</v>
      </c>
      <c r="R70" s="68" t="s">
        <v>379</v>
      </c>
      <c r="S70" s="71">
        <v>166</v>
      </c>
      <c r="T70" s="71">
        <v>55</v>
      </c>
      <c r="U70" s="71"/>
      <c r="V70" s="71"/>
      <c r="W70" s="71"/>
      <c r="X70" s="71"/>
    </row>
    <row r="71" spans="1:24" ht="43.2" x14ac:dyDescent="0.3">
      <c r="A71" s="68" t="s">
        <v>253</v>
      </c>
      <c r="B71" s="68" t="s">
        <v>296</v>
      </c>
      <c r="C71" s="69">
        <v>42927</v>
      </c>
      <c r="D71" s="70">
        <v>0.625</v>
      </c>
      <c r="E71" s="68" t="s">
        <v>297</v>
      </c>
      <c r="F71" s="68" t="s">
        <v>360</v>
      </c>
      <c r="G71" s="68" t="s">
        <v>311</v>
      </c>
      <c r="H71" s="68">
        <v>3.3</v>
      </c>
      <c r="I71" s="68">
        <v>7.6</v>
      </c>
      <c r="J71" s="68">
        <v>23.7</v>
      </c>
      <c r="K71" s="68">
        <v>0.3</v>
      </c>
      <c r="L71" s="68">
        <v>0.7</v>
      </c>
      <c r="M71" s="68" t="s">
        <v>304</v>
      </c>
      <c r="N71" s="68">
        <v>1.1000000000000001</v>
      </c>
      <c r="O71" s="68" t="s">
        <v>300</v>
      </c>
      <c r="P71" s="68" t="s">
        <v>300</v>
      </c>
      <c r="Q71" s="68">
        <v>15</v>
      </c>
      <c r="R71" s="68" t="s">
        <v>380</v>
      </c>
      <c r="S71" s="71">
        <v>110</v>
      </c>
      <c r="T71" s="71">
        <v>40</v>
      </c>
      <c r="U71" s="71"/>
      <c r="V71" s="71"/>
      <c r="W71" s="71"/>
      <c r="X71" s="71"/>
    </row>
    <row r="72" spans="1:24" ht="43.2" x14ac:dyDescent="0.3">
      <c r="A72" s="68" t="s">
        <v>259</v>
      </c>
      <c r="B72" s="68" t="s">
        <v>296</v>
      </c>
      <c r="C72" s="69">
        <v>42927</v>
      </c>
      <c r="D72" s="70">
        <v>0.6875</v>
      </c>
      <c r="E72" s="72" t="s">
        <v>297</v>
      </c>
      <c r="F72" s="68" t="s">
        <v>303</v>
      </c>
      <c r="G72" s="68" t="s">
        <v>316</v>
      </c>
      <c r="H72" s="68">
        <v>52</v>
      </c>
      <c r="I72" s="68">
        <v>8.66</v>
      </c>
      <c r="J72" s="68">
        <v>28</v>
      </c>
      <c r="K72" s="68">
        <v>8.75</v>
      </c>
      <c r="L72" s="68">
        <v>0.1</v>
      </c>
      <c r="M72" s="68" t="s">
        <v>304</v>
      </c>
      <c r="N72" s="68">
        <v>1.5</v>
      </c>
      <c r="O72" s="68" t="s">
        <v>300</v>
      </c>
      <c r="P72" s="68" t="s">
        <v>300</v>
      </c>
      <c r="Q72" s="68">
        <v>15</v>
      </c>
      <c r="R72" s="68" t="s">
        <v>381</v>
      </c>
      <c r="S72" s="71">
        <v>4</v>
      </c>
      <c r="T72" s="71">
        <v>0</v>
      </c>
      <c r="U72" s="71">
        <v>0</v>
      </c>
      <c r="V72" s="71"/>
      <c r="W72" s="71"/>
      <c r="X72" s="71"/>
    </row>
    <row r="73" spans="1:24" ht="28.8" x14ac:dyDescent="0.3">
      <c r="A73" s="68" t="s">
        <v>245</v>
      </c>
      <c r="B73" t="s">
        <v>382</v>
      </c>
      <c r="C73" s="75">
        <v>42971</v>
      </c>
      <c r="D73" s="76">
        <v>0.33333333333333331</v>
      </c>
      <c r="E73" t="s">
        <v>365</v>
      </c>
      <c r="F73" t="s">
        <v>365</v>
      </c>
      <c r="G73" t="s">
        <v>349</v>
      </c>
      <c r="H73">
        <v>1.22</v>
      </c>
      <c r="I73">
        <v>9.8699999999999992</v>
      </c>
      <c r="J73">
        <v>20.5</v>
      </c>
      <c r="K73">
        <v>4.1500000000000004</v>
      </c>
      <c r="L73">
        <v>0.7</v>
      </c>
      <c r="M73" t="s">
        <v>374</v>
      </c>
      <c r="N73">
        <v>0.7</v>
      </c>
      <c r="O73" t="s">
        <v>374</v>
      </c>
      <c r="P73" t="s">
        <v>374</v>
      </c>
      <c r="Q73" t="s">
        <v>383</v>
      </c>
      <c r="R73" t="s">
        <v>384</v>
      </c>
      <c r="S73">
        <v>1</v>
      </c>
      <c r="T73">
        <v>0</v>
      </c>
    </row>
    <row r="74" spans="1:24" x14ac:dyDescent="0.3">
      <c r="A74" s="68" t="s">
        <v>248</v>
      </c>
      <c r="B74" t="s">
        <v>382</v>
      </c>
      <c r="C74" s="75">
        <v>42971</v>
      </c>
      <c r="D74" s="76">
        <v>0.3611111111111111</v>
      </c>
      <c r="E74">
        <v>5</v>
      </c>
      <c r="F74" t="s">
        <v>385</v>
      </c>
      <c r="G74" t="s">
        <v>367</v>
      </c>
      <c r="H74">
        <v>54.5</v>
      </c>
      <c r="I74">
        <v>8.98</v>
      </c>
      <c r="J74">
        <v>22</v>
      </c>
      <c r="K74">
        <v>8.6199999999999992</v>
      </c>
      <c r="L74">
        <v>0.15</v>
      </c>
      <c r="M74" t="s">
        <v>369</v>
      </c>
      <c r="N74">
        <v>2.4</v>
      </c>
      <c r="O74" t="s">
        <v>374</v>
      </c>
      <c r="P74" t="s">
        <v>374</v>
      </c>
      <c r="Q74" t="s">
        <v>383</v>
      </c>
      <c r="R74" t="s">
        <v>386</v>
      </c>
      <c r="S74">
        <v>0</v>
      </c>
    </row>
    <row r="75" spans="1:24" ht="28.8" x14ac:dyDescent="0.3">
      <c r="A75" s="68" t="s">
        <v>254</v>
      </c>
      <c r="B75" t="s">
        <v>382</v>
      </c>
      <c r="C75" s="75">
        <v>42971</v>
      </c>
      <c r="D75" s="76">
        <v>0.375</v>
      </c>
      <c r="E75">
        <v>5</v>
      </c>
      <c r="F75" t="s">
        <v>385</v>
      </c>
      <c r="G75" t="s">
        <v>367</v>
      </c>
      <c r="H75">
        <v>28.6</v>
      </c>
      <c r="I75">
        <v>8.7899999999999991</v>
      </c>
      <c r="J75">
        <v>22.3</v>
      </c>
      <c r="K75">
        <v>8.06</v>
      </c>
      <c r="L75">
        <v>0.25</v>
      </c>
      <c r="M75" t="s">
        <v>369</v>
      </c>
      <c r="N75">
        <v>2</v>
      </c>
      <c r="O75" t="s">
        <v>374</v>
      </c>
      <c r="P75" t="s">
        <v>374</v>
      </c>
      <c r="Q75" t="s">
        <v>383</v>
      </c>
      <c r="R75" t="s">
        <v>365</v>
      </c>
      <c r="S75">
        <v>15</v>
      </c>
      <c r="T75">
        <v>0</v>
      </c>
    </row>
    <row r="76" spans="1:24" ht="43.2" x14ac:dyDescent="0.3">
      <c r="A76" s="68" t="s">
        <v>266</v>
      </c>
      <c r="B76" t="s">
        <v>382</v>
      </c>
      <c r="C76" s="75">
        <v>42971</v>
      </c>
      <c r="D76" s="76">
        <v>0.40277777777777773</v>
      </c>
      <c r="E76">
        <v>5</v>
      </c>
      <c r="F76" t="s">
        <v>385</v>
      </c>
      <c r="G76" t="s">
        <v>367</v>
      </c>
      <c r="H76">
        <v>73.8</v>
      </c>
      <c r="I76">
        <v>9.5299999999999994</v>
      </c>
      <c r="J76">
        <v>21.8</v>
      </c>
      <c r="K76">
        <v>10.83</v>
      </c>
      <c r="L76">
        <v>0.1</v>
      </c>
      <c r="M76" t="s">
        <v>369</v>
      </c>
      <c r="N76">
        <v>1.8</v>
      </c>
      <c r="O76" t="s">
        <v>374</v>
      </c>
      <c r="P76" t="s">
        <v>374</v>
      </c>
      <c r="Q76" t="s">
        <v>383</v>
      </c>
      <c r="R76" t="s">
        <v>365</v>
      </c>
      <c r="S76">
        <v>5</v>
      </c>
      <c r="T76">
        <v>0</v>
      </c>
    </row>
    <row r="77" spans="1:24" x14ac:dyDescent="0.3">
      <c r="A77" s="68" t="s">
        <v>257</v>
      </c>
      <c r="B77" t="s">
        <v>382</v>
      </c>
      <c r="C77" s="75">
        <v>42971</v>
      </c>
      <c r="D77" s="76">
        <v>0.4375</v>
      </c>
      <c r="E77">
        <v>10</v>
      </c>
      <c r="F77" t="s">
        <v>360</v>
      </c>
      <c r="G77" t="s">
        <v>367</v>
      </c>
      <c r="H77">
        <v>5.2</v>
      </c>
      <c r="I77">
        <v>9.76</v>
      </c>
      <c r="J77">
        <v>21.8</v>
      </c>
      <c r="K77">
        <v>10.33</v>
      </c>
      <c r="L77">
        <v>1.2</v>
      </c>
      <c r="M77" t="s">
        <v>369</v>
      </c>
      <c r="N77">
        <v>1.7</v>
      </c>
      <c r="O77" t="s">
        <v>374</v>
      </c>
      <c r="P77" t="s">
        <v>374</v>
      </c>
      <c r="Q77" t="s">
        <v>383</v>
      </c>
      <c r="R77" t="s">
        <v>365</v>
      </c>
      <c r="S77">
        <v>105</v>
      </c>
      <c r="T77">
        <v>10</v>
      </c>
      <c r="U77">
        <v>0</v>
      </c>
    </row>
    <row r="78" spans="1:24" ht="28.8" x14ac:dyDescent="0.3">
      <c r="A78" s="68" t="s">
        <v>258</v>
      </c>
      <c r="B78" t="s">
        <v>382</v>
      </c>
      <c r="C78" s="75">
        <v>42971</v>
      </c>
      <c r="D78" s="76">
        <v>0.47916666666666669</v>
      </c>
      <c r="E78">
        <v>5</v>
      </c>
      <c r="F78" t="s">
        <v>360</v>
      </c>
      <c r="G78" t="s">
        <v>367</v>
      </c>
      <c r="H78">
        <v>20.5</v>
      </c>
      <c r="I78">
        <v>9.26</v>
      </c>
      <c r="J78">
        <v>21.9</v>
      </c>
      <c r="K78">
        <v>10.94</v>
      </c>
      <c r="L78">
        <v>0.25</v>
      </c>
      <c r="M78" t="s">
        <v>369</v>
      </c>
      <c r="N78">
        <v>2.2999999999999998</v>
      </c>
      <c r="O78" t="s">
        <v>374</v>
      </c>
      <c r="P78" t="s">
        <v>374</v>
      </c>
      <c r="Q78" t="s">
        <v>383</v>
      </c>
      <c r="R78" t="s">
        <v>387</v>
      </c>
      <c r="S78">
        <v>15</v>
      </c>
      <c r="T78">
        <v>0</v>
      </c>
    </row>
    <row r="79" spans="1:24" ht="28.8" x14ac:dyDescent="0.3">
      <c r="A79" s="68" t="s">
        <v>262</v>
      </c>
      <c r="B79" t="s">
        <v>382</v>
      </c>
      <c r="C79" s="75">
        <v>42971</v>
      </c>
      <c r="D79" s="76">
        <v>0.60416666666666663</v>
      </c>
      <c r="E79">
        <v>10</v>
      </c>
      <c r="F79" t="s">
        <v>303</v>
      </c>
      <c r="G79" t="s">
        <v>367</v>
      </c>
      <c r="H79">
        <v>82.8</v>
      </c>
      <c r="I79">
        <v>9.1199999999999992</v>
      </c>
      <c r="J79">
        <v>21.4</v>
      </c>
      <c r="K79">
        <v>10.69</v>
      </c>
      <c r="L79">
        <v>0.15</v>
      </c>
      <c r="M79" t="s">
        <v>369</v>
      </c>
      <c r="N79">
        <v>1</v>
      </c>
      <c r="O79" t="s">
        <v>374</v>
      </c>
      <c r="P79" t="s">
        <v>374</v>
      </c>
      <c r="Q79" t="s">
        <v>383</v>
      </c>
      <c r="R79" t="s">
        <v>388</v>
      </c>
      <c r="S79">
        <v>11</v>
      </c>
      <c r="T79">
        <v>0</v>
      </c>
    </row>
    <row r="80" spans="1:24" ht="43.2" x14ac:dyDescent="0.3">
      <c r="A80" s="68" t="s">
        <v>267</v>
      </c>
      <c r="B80" t="s">
        <v>382</v>
      </c>
      <c r="C80" s="75">
        <v>42971</v>
      </c>
      <c r="D80" s="76">
        <v>0.63541666666666663</v>
      </c>
      <c r="E80">
        <v>10</v>
      </c>
      <c r="F80" t="s">
        <v>303</v>
      </c>
      <c r="G80" t="s">
        <v>389</v>
      </c>
      <c r="H80">
        <v>43.2</v>
      </c>
      <c r="I80">
        <v>8.9600000000000009</v>
      </c>
      <c r="J80">
        <v>22.3</v>
      </c>
      <c r="K80">
        <v>9.6300000000000008</v>
      </c>
      <c r="L80">
        <v>0.2</v>
      </c>
      <c r="M80" t="s">
        <v>369</v>
      </c>
      <c r="N80">
        <v>1.7</v>
      </c>
      <c r="O80" t="s">
        <v>374</v>
      </c>
      <c r="P80" t="s">
        <v>374</v>
      </c>
      <c r="Q80" t="s">
        <v>383</v>
      </c>
      <c r="R80" t="s">
        <v>365</v>
      </c>
      <c r="S80">
        <v>5</v>
      </c>
      <c r="T80">
        <v>0</v>
      </c>
    </row>
    <row r="81" spans="1:21" ht="43.2" x14ac:dyDescent="0.3">
      <c r="A81" s="68" t="s">
        <v>244</v>
      </c>
      <c r="B81" t="s">
        <v>382</v>
      </c>
      <c r="C81" s="75">
        <v>42971</v>
      </c>
      <c r="D81" s="76">
        <v>0.67708333333333337</v>
      </c>
      <c r="E81">
        <v>5</v>
      </c>
      <c r="F81" t="s">
        <v>360</v>
      </c>
      <c r="G81" t="s">
        <v>389</v>
      </c>
      <c r="H81">
        <v>60.2</v>
      </c>
      <c r="I81">
        <v>8.7799999999999994</v>
      </c>
      <c r="J81">
        <v>22.3</v>
      </c>
      <c r="K81">
        <v>9.82</v>
      </c>
      <c r="L81">
        <v>0.1</v>
      </c>
      <c r="M81" t="s">
        <v>369</v>
      </c>
      <c r="N81" t="s">
        <v>366</v>
      </c>
      <c r="O81" t="s">
        <v>374</v>
      </c>
      <c r="P81" t="s">
        <v>374</v>
      </c>
      <c r="Q81" t="s">
        <v>383</v>
      </c>
      <c r="R81" t="s">
        <v>365</v>
      </c>
      <c r="S81">
        <v>0</v>
      </c>
    </row>
    <row r="82" spans="1:21" x14ac:dyDescent="0.3">
      <c r="A82" s="68" t="s">
        <v>251</v>
      </c>
      <c r="B82" t="s">
        <v>382</v>
      </c>
      <c r="C82" s="75">
        <v>42971</v>
      </c>
      <c r="D82" s="76">
        <v>0.69097222222222221</v>
      </c>
      <c r="E82">
        <v>5</v>
      </c>
      <c r="F82" t="s">
        <v>360</v>
      </c>
      <c r="G82" t="s">
        <v>367</v>
      </c>
      <c r="H82" t="s">
        <v>366</v>
      </c>
      <c r="I82">
        <v>8.6300000000000008</v>
      </c>
      <c r="J82">
        <v>22.3</v>
      </c>
      <c r="K82">
        <v>7.33</v>
      </c>
      <c r="L82">
        <v>0.2</v>
      </c>
      <c r="M82" t="s">
        <v>369</v>
      </c>
      <c r="N82">
        <v>2.2000000000000002</v>
      </c>
      <c r="O82" t="s">
        <v>374</v>
      </c>
      <c r="P82" t="s">
        <v>374</v>
      </c>
      <c r="Q82" t="s">
        <v>383</v>
      </c>
      <c r="R82" t="s">
        <v>365</v>
      </c>
      <c r="S82">
        <v>3</v>
      </c>
      <c r="T82">
        <v>0</v>
      </c>
    </row>
    <row r="83" spans="1:21" ht="28.8" x14ac:dyDescent="0.3">
      <c r="A83" s="68" t="s">
        <v>250</v>
      </c>
      <c r="B83" t="s">
        <v>382</v>
      </c>
      <c r="C83" s="75">
        <v>42971</v>
      </c>
      <c r="D83" s="76">
        <v>0.8125</v>
      </c>
      <c r="E83" t="s">
        <v>366</v>
      </c>
      <c r="F83" t="s">
        <v>366</v>
      </c>
      <c r="G83" t="s">
        <v>366</v>
      </c>
      <c r="H83">
        <v>23.8</v>
      </c>
      <c r="I83">
        <v>8.74</v>
      </c>
      <c r="J83">
        <v>21</v>
      </c>
      <c r="K83">
        <v>4.32</v>
      </c>
      <c r="L83" t="s">
        <v>366</v>
      </c>
      <c r="M83" t="s">
        <v>366</v>
      </c>
      <c r="N83" t="s">
        <v>366</v>
      </c>
      <c r="O83" t="s">
        <v>374</v>
      </c>
      <c r="P83" t="s">
        <v>374</v>
      </c>
      <c r="Q83" t="s">
        <v>383</v>
      </c>
      <c r="R83" t="s">
        <v>365</v>
      </c>
      <c r="S83" t="s">
        <v>366</v>
      </c>
    </row>
    <row r="84" spans="1:21" ht="28.8" x14ac:dyDescent="0.3">
      <c r="A84" s="68" t="s">
        <v>246</v>
      </c>
      <c r="B84" t="s">
        <v>382</v>
      </c>
      <c r="C84" s="75">
        <v>42971</v>
      </c>
      <c r="D84" s="76">
        <v>0.78125</v>
      </c>
      <c r="E84">
        <v>5</v>
      </c>
      <c r="F84" t="s">
        <v>303</v>
      </c>
      <c r="G84" t="s">
        <v>349</v>
      </c>
      <c r="H84">
        <v>26</v>
      </c>
      <c r="I84">
        <v>8.8000000000000007</v>
      </c>
      <c r="J84">
        <v>22.6</v>
      </c>
      <c r="K84">
        <v>10.8</v>
      </c>
      <c r="L84">
        <v>1</v>
      </c>
      <c r="M84" t="s">
        <v>374</v>
      </c>
      <c r="N84">
        <v>1</v>
      </c>
      <c r="O84" t="s">
        <v>374</v>
      </c>
      <c r="P84" t="s">
        <v>374</v>
      </c>
      <c r="Q84" t="s">
        <v>383</v>
      </c>
      <c r="R84" t="s">
        <v>365</v>
      </c>
      <c r="S84">
        <v>28</v>
      </c>
      <c r="T84">
        <v>3</v>
      </c>
      <c r="U84">
        <v>0</v>
      </c>
    </row>
    <row r="85" spans="1:21" ht="43.2" x14ac:dyDescent="0.3">
      <c r="A85" s="68" t="s">
        <v>265</v>
      </c>
      <c r="B85" t="s">
        <v>382</v>
      </c>
      <c r="C85" s="75">
        <v>42971</v>
      </c>
      <c r="D85" s="76">
        <v>0.73958333333333337</v>
      </c>
      <c r="E85">
        <v>5</v>
      </c>
      <c r="F85" t="s">
        <v>329</v>
      </c>
      <c r="G85" t="s">
        <v>366</v>
      </c>
      <c r="H85">
        <v>23</v>
      </c>
      <c r="I85">
        <v>8.25</v>
      </c>
      <c r="J85">
        <v>22.9</v>
      </c>
      <c r="K85">
        <v>7.26</v>
      </c>
      <c r="L85">
        <v>0.5</v>
      </c>
      <c r="M85" t="s">
        <v>374</v>
      </c>
      <c r="N85">
        <v>0.5</v>
      </c>
      <c r="O85" t="s">
        <v>374</v>
      </c>
      <c r="P85" t="s">
        <v>374</v>
      </c>
      <c r="Q85" t="s">
        <v>383</v>
      </c>
      <c r="R85" t="s">
        <v>365</v>
      </c>
      <c r="S85">
        <v>0</v>
      </c>
    </row>
    <row r="86" spans="1:21" ht="28.8" x14ac:dyDescent="0.3">
      <c r="A86" s="68" t="s">
        <v>249</v>
      </c>
      <c r="B86" t="s">
        <v>382</v>
      </c>
      <c r="C86" s="75">
        <v>42971</v>
      </c>
      <c r="D86" s="76">
        <v>0.70138888888888884</v>
      </c>
      <c r="E86">
        <v>10</v>
      </c>
      <c r="F86" t="s">
        <v>360</v>
      </c>
      <c r="G86" t="s">
        <v>349</v>
      </c>
      <c r="H86">
        <v>10</v>
      </c>
      <c r="I86">
        <v>7.3</v>
      </c>
      <c r="J86">
        <v>20.7</v>
      </c>
      <c r="K86">
        <v>1.35</v>
      </c>
      <c r="L86">
        <v>0.3</v>
      </c>
      <c r="M86" t="s">
        <v>374</v>
      </c>
      <c r="N86">
        <v>0.3</v>
      </c>
      <c r="O86" t="s">
        <v>374</v>
      </c>
      <c r="P86" t="s">
        <v>374</v>
      </c>
      <c r="Q86" t="s">
        <v>383</v>
      </c>
      <c r="R86" t="s">
        <v>365</v>
      </c>
      <c r="S86">
        <v>0</v>
      </c>
    </row>
    <row r="87" spans="1:21" ht="28.8" x14ac:dyDescent="0.3">
      <c r="A87" s="68" t="s">
        <v>263</v>
      </c>
      <c r="B87" t="s">
        <v>382</v>
      </c>
      <c r="C87" s="75">
        <v>42971</v>
      </c>
      <c r="D87" s="76">
        <v>0.71875</v>
      </c>
      <c r="E87">
        <v>10</v>
      </c>
      <c r="F87" t="s">
        <v>360</v>
      </c>
      <c r="G87" t="s">
        <v>367</v>
      </c>
      <c r="H87">
        <v>122</v>
      </c>
      <c r="I87">
        <v>9.3000000000000007</v>
      </c>
      <c r="J87">
        <v>22</v>
      </c>
      <c r="K87">
        <v>8.41</v>
      </c>
      <c r="L87">
        <v>0.05</v>
      </c>
      <c r="M87" t="s">
        <v>369</v>
      </c>
      <c r="N87" t="s">
        <v>366</v>
      </c>
      <c r="O87" t="s">
        <v>374</v>
      </c>
      <c r="P87" t="s">
        <v>374</v>
      </c>
      <c r="Q87" t="s">
        <v>383</v>
      </c>
      <c r="R87" t="s">
        <v>365</v>
      </c>
      <c r="S87">
        <v>0</v>
      </c>
    </row>
    <row r="88" spans="1:21" ht="28.8" x14ac:dyDescent="0.3">
      <c r="A88" s="68" t="s">
        <v>261</v>
      </c>
      <c r="B88" t="s">
        <v>382</v>
      </c>
      <c r="C88" s="75">
        <v>42972</v>
      </c>
      <c r="D88" s="76">
        <v>0.29166666666666669</v>
      </c>
      <c r="E88">
        <v>15</v>
      </c>
      <c r="F88" t="s">
        <v>333</v>
      </c>
      <c r="G88" t="s">
        <v>349</v>
      </c>
      <c r="H88">
        <v>15.5</v>
      </c>
      <c r="I88">
        <v>8.24</v>
      </c>
      <c r="J88">
        <v>20.100000000000001</v>
      </c>
      <c r="K88">
        <v>7.42</v>
      </c>
      <c r="L88">
        <v>0.4</v>
      </c>
      <c r="M88" t="s">
        <v>369</v>
      </c>
      <c r="N88">
        <v>1.4</v>
      </c>
      <c r="O88" t="s">
        <v>374</v>
      </c>
      <c r="P88" t="s">
        <v>374</v>
      </c>
      <c r="Q88" t="s">
        <v>383</v>
      </c>
      <c r="R88" t="s">
        <v>365</v>
      </c>
      <c r="S88">
        <v>0</v>
      </c>
    </row>
    <row r="89" spans="1:21" ht="28.8" x14ac:dyDescent="0.3">
      <c r="A89" s="68" t="s">
        <v>264</v>
      </c>
      <c r="B89" t="s">
        <v>382</v>
      </c>
      <c r="C89" s="75">
        <v>42972</v>
      </c>
      <c r="D89" s="76">
        <v>0.33333333333333331</v>
      </c>
      <c r="E89">
        <v>15</v>
      </c>
      <c r="F89" t="s">
        <v>368</v>
      </c>
      <c r="G89" t="s">
        <v>366</v>
      </c>
      <c r="H89">
        <v>1</v>
      </c>
      <c r="I89">
        <v>7.7</v>
      </c>
      <c r="J89">
        <v>18.2</v>
      </c>
      <c r="K89">
        <v>8.26</v>
      </c>
      <c r="L89">
        <v>1.5</v>
      </c>
      <c r="M89" t="s">
        <v>374</v>
      </c>
      <c r="N89">
        <v>1.5</v>
      </c>
      <c r="O89" t="s">
        <v>374</v>
      </c>
      <c r="P89" t="s">
        <v>374</v>
      </c>
      <c r="Q89" t="s">
        <v>383</v>
      </c>
      <c r="R89" t="s">
        <v>365</v>
      </c>
      <c r="S89">
        <v>52</v>
      </c>
      <c r="T89">
        <v>0</v>
      </c>
    </row>
    <row r="90" spans="1:21" x14ac:dyDescent="0.3">
      <c r="A90" s="68" t="s">
        <v>255</v>
      </c>
      <c r="B90" t="s">
        <v>382</v>
      </c>
      <c r="C90" t="s">
        <v>390</v>
      </c>
    </row>
    <row r="91" spans="1:21" x14ac:dyDescent="0.3">
      <c r="A91" s="68" t="s">
        <v>247</v>
      </c>
      <c r="B91" t="s">
        <v>382</v>
      </c>
      <c r="C91" s="75">
        <v>42972</v>
      </c>
      <c r="D91" s="76">
        <v>0.3125</v>
      </c>
      <c r="E91">
        <v>15</v>
      </c>
      <c r="F91" t="s">
        <v>333</v>
      </c>
      <c r="G91" t="s">
        <v>367</v>
      </c>
      <c r="H91">
        <v>129</v>
      </c>
      <c r="I91">
        <v>9.9</v>
      </c>
      <c r="J91">
        <v>20.7</v>
      </c>
      <c r="K91">
        <v>7.8</v>
      </c>
      <c r="L91">
        <v>0.1</v>
      </c>
      <c r="M91" t="s">
        <v>369</v>
      </c>
      <c r="N91">
        <v>1</v>
      </c>
      <c r="O91" t="s">
        <v>374</v>
      </c>
      <c r="P91" t="s">
        <v>374</v>
      </c>
      <c r="Q91" t="s">
        <v>383</v>
      </c>
      <c r="R91" t="s">
        <v>365</v>
      </c>
      <c r="S91">
        <v>0</v>
      </c>
    </row>
    <row r="92" spans="1:21" ht="28.8" x14ac:dyDescent="0.3">
      <c r="A92" s="68" t="s">
        <v>334</v>
      </c>
      <c r="B92" t="s">
        <v>382</v>
      </c>
      <c r="C92" s="75">
        <v>42972</v>
      </c>
      <c r="D92" s="76">
        <v>0.35416666666666669</v>
      </c>
      <c r="E92">
        <v>10</v>
      </c>
      <c r="F92" t="s">
        <v>353</v>
      </c>
      <c r="G92" t="s">
        <v>349</v>
      </c>
      <c r="H92">
        <v>16</v>
      </c>
      <c r="I92">
        <v>7.53</v>
      </c>
      <c r="J92">
        <v>20.100000000000001</v>
      </c>
      <c r="K92">
        <v>1.1399999999999999</v>
      </c>
      <c r="L92" t="s">
        <v>366</v>
      </c>
      <c r="M92" t="s">
        <v>366</v>
      </c>
      <c r="N92" t="s">
        <v>366</v>
      </c>
      <c r="O92" t="s">
        <v>374</v>
      </c>
      <c r="P92" t="s">
        <v>374</v>
      </c>
      <c r="Q92" t="s">
        <v>383</v>
      </c>
      <c r="R92" t="s">
        <v>365</v>
      </c>
      <c r="S92">
        <v>0</v>
      </c>
    </row>
    <row r="93" spans="1:21" ht="43.2" x14ac:dyDescent="0.3">
      <c r="A93" s="68" t="s">
        <v>252</v>
      </c>
      <c r="B93" t="s">
        <v>382</v>
      </c>
      <c r="C93" t="s">
        <v>390</v>
      </c>
    </row>
    <row r="94" spans="1:21" ht="43.2" x14ac:dyDescent="0.3">
      <c r="A94" s="68" t="s">
        <v>260</v>
      </c>
      <c r="B94" t="s">
        <v>382</v>
      </c>
      <c r="C94" t="s">
        <v>390</v>
      </c>
    </row>
    <row r="95" spans="1:21" ht="28.8" x14ac:dyDescent="0.3">
      <c r="A95" s="68" t="s">
        <v>253</v>
      </c>
      <c r="B95" t="s">
        <v>382</v>
      </c>
      <c r="C95" s="75">
        <v>42972</v>
      </c>
      <c r="D95" s="76">
        <v>0.39583333333333331</v>
      </c>
      <c r="E95">
        <v>10</v>
      </c>
      <c r="F95" t="s">
        <v>353</v>
      </c>
      <c r="G95" t="s">
        <v>349</v>
      </c>
      <c r="H95">
        <v>4.13</v>
      </c>
      <c r="I95">
        <v>7.45</v>
      </c>
      <c r="J95">
        <v>20.7</v>
      </c>
      <c r="K95">
        <v>1.61</v>
      </c>
      <c r="L95">
        <v>1</v>
      </c>
      <c r="M95" t="s">
        <v>374</v>
      </c>
      <c r="N95">
        <v>1</v>
      </c>
      <c r="O95" t="s">
        <v>374</v>
      </c>
      <c r="P95" t="s">
        <v>374</v>
      </c>
      <c r="Q95" t="s">
        <v>383</v>
      </c>
      <c r="R95" t="s">
        <v>365</v>
      </c>
      <c r="S95">
        <v>135</v>
      </c>
      <c r="T95">
        <v>0</v>
      </c>
    </row>
    <row r="96" spans="1:21" ht="43.2" x14ac:dyDescent="0.3">
      <c r="A96" s="68" t="s">
        <v>259</v>
      </c>
      <c r="B96" t="s">
        <v>382</v>
      </c>
      <c r="C96" s="75">
        <v>42972</v>
      </c>
      <c r="D96" s="76">
        <v>0.4375</v>
      </c>
      <c r="E96" t="s">
        <v>366</v>
      </c>
      <c r="F96" t="s">
        <v>366</v>
      </c>
      <c r="G96" t="s">
        <v>389</v>
      </c>
      <c r="H96">
        <v>64.400000000000006</v>
      </c>
      <c r="I96">
        <v>8.86</v>
      </c>
      <c r="J96">
        <v>21.4</v>
      </c>
      <c r="K96">
        <v>8.85</v>
      </c>
      <c r="L96" t="s">
        <v>366</v>
      </c>
      <c r="M96" t="s">
        <v>366</v>
      </c>
      <c r="N96" t="s">
        <v>366</v>
      </c>
      <c r="O96" t="s">
        <v>374</v>
      </c>
      <c r="P96" t="s">
        <v>374</v>
      </c>
      <c r="Q96" t="s">
        <v>383</v>
      </c>
      <c r="R96" t="s">
        <v>365</v>
      </c>
      <c r="S96">
        <v>0</v>
      </c>
    </row>
    <row r="97" spans="1:20" ht="28.8" x14ac:dyDescent="0.3">
      <c r="A97" s="68" t="s">
        <v>245</v>
      </c>
      <c r="B97" s="75" t="s">
        <v>391</v>
      </c>
      <c r="C97" s="75">
        <v>42997</v>
      </c>
      <c r="D97" s="76">
        <v>0.34027777777777773</v>
      </c>
      <c r="E97" t="s">
        <v>365</v>
      </c>
      <c r="F97" t="s">
        <v>365</v>
      </c>
      <c r="G97" t="s">
        <v>349</v>
      </c>
      <c r="H97" t="s">
        <v>366</v>
      </c>
      <c r="I97">
        <v>7.44</v>
      </c>
      <c r="J97">
        <v>18.5</v>
      </c>
      <c r="K97">
        <v>19.5</v>
      </c>
      <c r="L97">
        <v>0.7</v>
      </c>
      <c r="M97" t="s">
        <v>374</v>
      </c>
      <c r="N97">
        <v>0.7</v>
      </c>
      <c r="O97" t="s">
        <v>374</v>
      </c>
      <c r="P97" t="s">
        <v>374</v>
      </c>
      <c r="Q97" t="s">
        <v>383</v>
      </c>
      <c r="R97" t="s">
        <v>365</v>
      </c>
      <c r="S97">
        <v>28</v>
      </c>
      <c r="T97">
        <v>0</v>
      </c>
    </row>
    <row r="98" spans="1:20" x14ac:dyDescent="0.3">
      <c r="A98" s="68" t="s">
        <v>248</v>
      </c>
      <c r="B98" s="75" t="s">
        <v>391</v>
      </c>
      <c r="C98" s="75">
        <v>42997</v>
      </c>
      <c r="D98" s="76">
        <v>0.36458333333333331</v>
      </c>
      <c r="E98">
        <v>10</v>
      </c>
      <c r="F98" t="s">
        <v>333</v>
      </c>
      <c r="G98" t="s">
        <v>367</v>
      </c>
      <c r="H98" t="s">
        <v>366</v>
      </c>
      <c r="I98">
        <v>8.4</v>
      </c>
      <c r="J98">
        <v>19.2</v>
      </c>
      <c r="K98">
        <v>7.55</v>
      </c>
      <c r="L98">
        <v>0.1</v>
      </c>
      <c r="M98" t="s">
        <v>369</v>
      </c>
      <c r="N98">
        <v>1.3</v>
      </c>
      <c r="O98" t="s">
        <v>374</v>
      </c>
      <c r="P98" t="s">
        <v>374</v>
      </c>
      <c r="Q98" t="s">
        <v>383</v>
      </c>
      <c r="R98" t="s">
        <v>365</v>
      </c>
      <c r="S98">
        <v>0</v>
      </c>
    </row>
    <row r="99" spans="1:20" ht="28.8" x14ac:dyDescent="0.3">
      <c r="A99" s="68" t="s">
        <v>254</v>
      </c>
      <c r="B99" s="75" t="s">
        <v>391</v>
      </c>
      <c r="C99" s="75">
        <v>42997</v>
      </c>
      <c r="D99" s="76">
        <v>0.39583333333333331</v>
      </c>
      <c r="E99">
        <v>5</v>
      </c>
      <c r="F99" t="s">
        <v>333</v>
      </c>
      <c r="G99" t="s">
        <v>367</v>
      </c>
      <c r="H99" t="s">
        <v>366</v>
      </c>
      <c r="I99">
        <v>8.26</v>
      </c>
      <c r="J99">
        <v>19.899999999999999</v>
      </c>
      <c r="K99">
        <v>6.16</v>
      </c>
      <c r="L99">
        <v>0.25</v>
      </c>
      <c r="M99" t="s">
        <v>369</v>
      </c>
      <c r="N99">
        <v>2</v>
      </c>
      <c r="O99" t="s">
        <v>374</v>
      </c>
      <c r="P99" t="s">
        <v>374</v>
      </c>
      <c r="Q99" t="s">
        <v>383</v>
      </c>
      <c r="R99" t="s">
        <v>365</v>
      </c>
      <c r="S99">
        <v>0</v>
      </c>
    </row>
    <row r="100" spans="1:20" ht="43.2" x14ac:dyDescent="0.3">
      <c r="A100" s="68" t="s">
        <v>266</v>
      </c>
      <c r="B100" s="75" t="s">
        <v>391</v>
      </c>
      <c r="C100" s="75">
        <v>42997</v>
      </c>
      <c r="D100" s="76">
        <v>0.41666666666666669</v>
      </c>
      <c r="E100">
        <v>10</v>
      </c>
      <c r="F100" t="s">
        <v>333</v>
      </c>
      <c r="G100" t="s">
        <v>367</v>
      </c>
      <c r="H100" t="s">
        <v>366</v>
      </c>
      <c r="I100">
        <v>9.4700000000000006</v>
      </c>
      <c r="J100">
        <v>19.399999999999999</v>
      </c>
      <c r="K100">
        <v>7.93</v>
      </c>
      <c r="L100">
        <v>0.1</v>
      </c>
      <c r="M100" t="s">
        <v>369</v>
      </c>
      <c r="N100">
        <v>1.7</v>
      </c>
      <c r="O100" t="s">
        <v>374</v>
      </c>
      <c r="P100" t="s">
        <v>374</v>
      </c>
      <c r="Q100" t="s">
        <v>383</v>
      </c>
      <c r="R100" t="s">
        <v>365</v>
      </c>
      <c r="S100">
        <v>0</v>
      </c>
    </row>
    <row r="101" spans="1:20" x14ac:dyDescent="0.3">
      <c r="A101" s="68" t="s">
        <v>257</v>
      </c>
      <c r="B101" s="75" t="s">
        <v>391</v>
      </c>
      <c r="C101" s="75">
        <v>42997</v>
      </c>
      <c r="D101" s="76">
        <v>0.45833333333333331</v>
      </c>
      <c r="E101">
        <v>10</v>
      </c>
      <c r="F101" t="s">
        <v>333</v>
      </c>
      <c r="G101" t="s">
        <v>367</v>
      </c>
      <c r="H101" t="s">
        <v>366</v>
      </c>
      <c r="I101">
        <v>9.3000000000000007</v>
      </c>
      <c r="J101">
        <v>19</v>
      </c>
      <c r="K101">
        <v>7.28</v>
      </c>
      <c r="L101">
        <v>0.35</v>
      </c>
      <c r="M101" t="s">
        <v>369</v>
      </c>
      <c r="N101">
        <v>1.7</v>
      </c>
      <c r="O101" t="s">
        <v>374</v>
      </c>
      <c r="P101" t="s">
        <v>374</v>
      </c>
      <c r="Q101" t="s">
        <v>383</v>
      </c>
      <c r="R101" t="s">
        <v>392</v>
      </c>
      <c r="S101">
        <v>0</v>
      </c>
    </row>
    <row r="102" spans="1:20" ht="28.8" x14ac:dyDescent="0.3">
      <c r="A102" s="68" t="s">
        <v>258</v>
      </c>
      <c r="B102" s="75" t="s">
        <v>391</v>
      </c>
      <c r="C102" s="75">
        <v>42997</v>
      </c>
      <c r="D102" s="76">
        <v>0.5</v>
      </c>
      <c r="E102">
        <v>5</v>
      </c>
      <c r="F102" t="s">
        <v>333</v>
      </c>
      <c r="G102" t="s">
        <v>367</v>
      </c>
      <c r="H102" t="s">
        <v>366</v>
      </c>
      <c r="I102">
        <v>8.2200000000000006</v>
      </c>
      <c r="J102">
        <v>20.100000000000001</v>
      </c>
      <c r="K102">
        <v>5.99</v>
      </c>
      <c r="L102">
        <v>0.4</v>
      </c>
      <c r="M102" t="s">
        <v>369</v>
      </c>
      <c r="N102">
        <v>1.8</v>
      </c>
      <c r="O102" t="s">
        <v>374</v>
      </c>
      <c r="P102" t="s">
        <v>374</v>
      </c>
      <c r="Q102" t="s">
        <v>383</v>
      </c>
      <c r="R102" t="s">
        <v>365</v>
      </c>
      <c r="S102">
        <v>0</v>
      </c>
    </row>
    <row r="103" spans="1:20" ht="28.8" x14ac:dyDescent="0.3">
      <c r="A103" s="68" t="s">
        <v>262</v>
      </c>
      <c r="B103" s="75" t="s">
        <v>391</v>
      </c>
      <c r="C103" s="75">
        <v>42997</v>
      </c>
      <c r="D103" s="76">
        <v>0.60416666666666663</v>
      </c>
      <c r="E103">
        <v>10</v>
      </c>
      <c r="F103" t="s">
        <v>333</v>
      </c>
      <c r="G103" t="s">
        <v>393</v>
      </c>
      <c r="H103" t="s">
        <v>366</v>
      </c>
      <c r="I103">
        <v>8.86</v>
      </c>
      <c r="J103">
        <v>20.2</v>
      </c>
      <c r="K103">
        <v>9.9499999999999993</v>
      </c>
      <c r="L103">
        <v>0.15</v>
      </c>
      <c r="M103" t="s">
        <v>369</v>
      </c>
      <c r="N103">
        <v>1</v>
      </c>
      <c r="O103" t="s">
        <v>374</v>
      </c>
      <c r="P103" t="s">
        <v>374</v>
      </c>
      <c r="Q103" t="s">
        <v>383</v>
      </c>
      <c r="R103" t="s">
        <v>365</v>
      </c>
      <c r="S103">
        <v>0</v>
      </c>
    </row>
    <row r="104" spans="1:20" ht="43.2" x14ac:dyDescent="0.3">
      <c r="A104" s="68" t="s">
        <v>267</v>
      </c>
      <c r="B104" s="75" t="s">
        <v>391</v>
      </c>
      <c r="C104" s="75">
        <v>42997</v>
      </c>
      <c r="D104" s="76">
        <v>0.63541666666666663</v>
      </c>
      <c r="E104">
        <v>15</v>
      </c>
      <c r="F104" t="s">
        <v>303</v>
      </c>
      <c r="G104" t="s">
        <v>366</v>
      </c>
      <c r="H104" t="s">
        <v>366</v>
      </c>
      <c r="I104">
        <v>8.65</v>
      </c>
      <c r="J104">
        <v>20.3</v>
      </c>
      <c r="K104">
        <v>8.9600000000000009</v>
      </c>
      <c r="L104">
        <v>0.2</v>
      </c>
      <c r="M104" t="s">
        <v>369</v>
      </c>
      <c r="N104">
        <v>1.5</v>
      </c>
      <c r="O104" t="s">
        <v>374</v>
      </c>
      <c r="P104" t="s">
        <v>374</v>
      </c>
      <c r="Q104" t="s">
        <v>383</v>
      </c>
      <c r="R104" t="s">
        <v>394</v>
      </c>
      <c r="S104">
        <v>0</v>
      </c>
    </row>
    <row r="105" spans="1:20" ht="43.2" x14ac:dyDescent="0.3">
      <c r="A105" s="68" t="s">
        <v>244</v>
      </c>
      <c r="B105" s="75" t="s">
        <v>391</v>
      </c>
      <c r="C105" s="75">
        <v>42997</v>
      </c>
      <c r="D105" s="76">
        <v>0.65625</v>
      </c>
      <c r="E105" t="s">
        <v>366</v>
      </c>
      <c r="F105" t="s">
        <v>366</v>
      </c>
      <c r="G105" t="s">
        <v>389</v>
      </c>
      <c r="H105" t="s">
        <v>366</v>
      </c>
      <c r="I105">
        <v>8.14</v>
      </c>
      <c r="J105">
        <v>22</v>
      </c>
      <c r="K105">
        <v>8.1999999999999993</v>
      </c>
      <c r="L105" t="s">
        <v>366</v>
      </c>
      <c r="M105" t="s">
        <v>366</v>
      </c>
      <c r="N105" t="s">
        <v>366</v>
      </c>
      <c r="O105" t="s">
        <v>374</v>
      </c>
      <c r="P105" t="s">
        <v>374</v>
      </c>
      <c r="Q105" t="s">
        <v>383</v>
      </c>
      <c r="R105" t="s">
        <v>365</v>
      </c>
      <c r="S105">
        <v>0</v>
      </c>
    </row>
    <row r="106" spans="1:20" x14ac:dyDescent="0.3">
      <c r="A106" s="68" t="s">
        <v>251</v>
      </c>
      <c r="B106" s="75" t="s">
        <v>391</v>
      </c>
      <c r="C106" s="75">
        <v>42997</v>
      </c>
      <c r="D106" s="76">
        <v>0.67708333333333337</v>
      </c>
      <c r="E106">
        <v>15</v>
      </c>
      <c r="F106" t="s">
        <v>303</v>
      </c>
      <c r="G106" t="s">
        <v>367</v>
      </c>
      <c r="H106" t="s">
        <v>366</v>
      </c>
      <c r="I106">
        <v>8.23</v>
      </c>
      <c r="J106">
        <v>20.7</v>
      </c>
      <c r="K106">
        <v>7.92</v>
      </c>
      <c r="L106">
        <v>0.2</v>
      </c>
      <c r="M106" t="s">
        <v>369</v>
      </c>
      <c r="N106">
        <v>1.9</v>
      </c>
      <c r="O106" t="s">
        <v>374</v>
      </c>
      <c r="P106" t="s">
        <v>374</v>
      </c>
      <c r="Q106" t="s">
        <v>383</v>
      </c>
      <c r="R106" t="s">
        <v>365</v>
      </c>
      <c r="S106">
        <v>0</v>
      </c>
    </row>
    <row r="107" spans="1:20" ht="28.8" x14ac:dyDescent="0.3">
      <c r="A107" s="68" t="s">
        <v>250</v>
      </c>
      <c r="B107" s="75" t="s">
        <v>391</v>
      </c>
      <c r="C107" s="75">
        <v>42997</v>
      </c>
      <c r="D107" s="76">
        <v>0.77083333333333337</v>
      </c>
      <c r="E107">
        <v>5</v>
      </c>
      <c r="F107" t="s">
        <v>328</v>
      </c>
      <c r="G107" t="s">
        <v>349</v>
      </c>
      <c r="H107" t="s">
        <v>366</v>
      </c>
      <c r="I107">
        <v>7.46</v>
      </c>
      <c r="J107">
        <v>20.5</v>
      </c>
      <c r="K107">
        <v>3.49</v>
      </c>
      <c r="L107" t="s">
        <v>366</v>
      </c>
      <c r="M107" t="s">
        <v>366</v>
      </c>
      <c r="N107" t="s">
        <v>366</v>
      </c>
      <c r="O107" t="s">
        <v>374</v>
      </c>
      <c r="P107" t="s">
        <v>369</v>
      </c>
      <c r="Q107">
        <v>0</v>
      </c>
      <c r="R107" t="s">
        <v>365</v>
      </c>
      <c r="S107">
        <v>0</v>
      </c>
    </row>
    <row r="108" spans="1:20" ht="28.8" x14ac:dyDescent="0.3">
      <c r="A108" s="68" t="s">
        <v>246</v>
      </c>
      <c r="B108" s="75" t="s">
        <v>391</v>
      </c>
      <c r="C108" s="75">
        <v>42997</v>
      </c>
      <c r="D108" s="76">
        <v>0.75</v>
      </c>
      <c r="E108" t="s">
        <v>366</v>
      </c>
      <c r="F108" t="s">
        <v>366</v>
      </c>
      <c r="G108" t="s">
        <v>349</v>
      </c>
      <c r="H108" t="s">
        <v>366</v>
      </c>
      <c r="I108">
        <v>7.38</v>
      </c>
      <c r="J108">
        <v>25.1</v>
      </c>
      <c r="K108">
        <v>2.2999999999999998</v>
      </c>
      <c r="L108" t="s">
        <v>366</v>
      </c>
      <c r="M108" t="s">
        <v>366</v>
      </c>
      <c r="N108" t="s">
        <v>366</v>
      </c>
      <c r="O108" t="s">
        <v>374</v>
      </c>
      <c r="P108" t="s">
        <v>369</v>
      </c>
      <c r="Q108">
        <v>0</v>
      </c>
      <c r="R108" t="s">
        <v>365</v>
      </c>
      <c r="S108">
        <v>0</v>
      </c>
    </row>
    <row r="109" spans="1:20" ht="43.2" x14ac:dyDescent="0.3">
      <c r="A109" s="68" t="s">
        <v>265</v>
      </c>
      <c r="B109" s="75" t="s">
        <v>391</v>
      </c>
      <c r="C109" s="75">
        <v>42997</v>
      </c>
      <c r="D109" s="76">
        <v>0.72916666666666663</v>
      </c>
      <c r="E109">
        <v>15</v>
      </c>
      <c r="F109" t="s">
        <v>329</v>
      </c>
      <c r="G109" t="s">
        <v>349</v>
      </c>
      <c r="H109" t="s">
        <v>366</v>
      </c>
      <c r="I109">
        <v>7.85</v>
      </c>
      <c r="J109">
        <v>21.6</v>
      </c>
      <c r="K109">
        <v>6.14</v>
      </c>
      <c r="L109" t="s">
        <v>366</v>
      </c>
      <c r="M109" t="s">
        <v>366</v>
      </c>
      <c r="N109" t="s">
        <v>366</v>
      </c>
      <c r="O109" t="s">
        <v>374</v>
      </c>
      <c r="P109" t="s">
        <v>374</v>
      </c>
      <c r="Q109" t="s">
        <v>383</v>
      </c>
      <c r="R109" t="s">
        <v>365</v>
      </c>
      <c r="S109">
        <v>0</v>
      </c>
    </row>
    <row r="110" spans="1:20" ht="28.8" x14ac:dyDescent="0.3">
      <c r="A110" s="68" t="s">
        <v>249</v>
      </c>
      <c r="B110" s="75" t="s">
        <v>391</v>
      </c>
      <c r="C110" s="75">
        <v>42997</v>
      </c>
      <c r="D110" t="s">
        <v>390</v>
      </c>
      <c r="Q110" t="s">
        <v>383</v>
      </c>
    </row>
    <row r="111" spans="1:20" ht="28.8" x14ac:dyDescent="0.3">
      <c r="A111" s="68" t="s">
        <v>263</v>
      </c>
      <c r="B111" s="75" t="s">
        <v>391</v>
      </c>
      <c r="C111" s="75">
        <v>42997</v>
      </c>
      <c r="D111" s="76">
        <v>0.69444444444444453</v>
      </c>
      <c r="E111" t="s">
        <v>366</v>
      </c>
      <c r="F111" t="s">
        <v>366</v>
      </c>
      <c r="G111" t="s">
        <v>367</v>
      </c>
      <c r="H111" t="s">
        <v>366</v>
      </c>
      <c r="I111">
        <v>9.1300000000000008</v>
      </c>
      <c r="J111">
        <v>21.1</v>
      </c>
      <c r="K111">
        <v>5.46</v>
      </c>
      <c r="L111" t="s">
        <v>366</v>
      </c>
      <c r="M111" t="s">
        <v>366</v>
      </c>
      <c r="N111" t="s">
        <v>366</v>
      </c>
      <c r="O111" t="s">
        <v>374</v>
      </c>
      <c r="P111" t="s">
        <v>374</v>
      </c>
      <c r="Q111" t="s">
        <v>383</v>
      </c>
      <c r="R111" t="s">
        <v>365</v>
      </c>
      <c r="S111">
        <v>0</v>
      </c>
    </row>
    <row r="112" spans="1:20" ht="28.8" x14ac:dyDescent="0.3">
      <c r="A112" s="68" t="s">
        <v>261</v>
      </c>
      <c r="B112" s="75" t="s">
        <v>391</v>
      </c>
      <c r="C112" s="75">
        <v>42998</v>
      </c>
      <c r="D112" s="76">
        <v>0.29166666666666669</v>
      </c>
      <c r="E112">
        <v>5</v>
      </c>
      <c r="F112" t="s">
        <v>328</v>
      </c>
      <c r="G112" t="s">
        <v>349</v>
      </c>
      <c r="H112" t="s">
        <v>366</v>
      </c>
      <c r="I112">
        <v>8.2200000000000006</v>
      </c>
      <c r="J112">
        <v>20.100000000000001</v>
      </c>
      <c r="K112">
        <v>7.01</v>
      </c>
      <c r="L112">
        <v>0.35</v>
      </c>
      <c r="M112" t="s">
        <v>369</v>
      </c>
      <c r="N112">
        <v>1.3</v>
      </c>
      <c r="O112" t="s">
        <v>374</v>
      </c>
      <c r="P112" t="s">
        <v>374</v>
      </c>
      <c r="Q112" t="s">
        <v>383</v>
      </c>
      <c r="R112" t="s">
        <v>365</v>
      </c>
      <c r="S112">
        <v>0</v>
      </c>
    </row>
    <row r="113" spans="1:20" ht="28.8" x14ac:dyDescent="0.3">
      <c r="A113" s="68" t="s">
        <v>264</v>
      </c>
      <c r="B113" s="75" t="s">
        <v>391</v>
      </c>
      <c r="C113" s="75">
        <v>42998</v>
      </c>
      <c r="D113" s="76">
        <v>0.32291666666666669</v>
      </c>
      <c r="E113" t="s">
        <v>366</v>
      </c>
      <c r="F113" t="s">
        <v>366</v>
      </c>
      <c r="G113" t="s">
        <v>366</v>
      </c>
      <c r="H113" t="s">
        <v>366</v>
      </c>
      <c r="I113">
        <v>7.35</v>
      </c>
      <c r="J113">
        <v>18.3</v>
      </c>
      <c r="K113">
        <v>0.81</v>
      </c>
      <c r="L113" t="s">
        <v>366</v>
      </c>
      <c r="M113" t="s">
        <v>366</v>
      </c>
      <c r="N113" t="s">
        <v>366</v>
      </c>
      <c r="O113" t="s">
        <v>374</v>
      </c>
      <c r="P113" t="s">
        <v>369</v>
      </c>
      <c r="Q113">
        <v>0</v>
      </c>
      <c r="R113" t="s">
        <v>365</v>
      </c>
      <c r="S113">
        <v>0</v>
      </c>
    </row>
    <row r="114" spans="1:20" x14ac:dyDescent="0.3">
      <c r="A114" s="68" t="s">
        <v>255</v>
      </c>
      <c r="B114" s="75" t="s">
        <v>391</v>
      </c>
      <c r="C114" s="75">
        <v>42998</v>
      </c>
      <c r="D114" s="76">
        <v>0.3125</v>
      </c>
      <c r="E114" t="s">
        <v>366</v>
      </c>
      <c r="F114" t="s">
        <v>366</v>
      </c>
      <c r="G114" t="s">
        <v>366</v>
      </c>
      <c r="H114" t="s">
        <v>366</v>
      </c>
      <c r="I114">
        <v>8.1999999999999993</v>
      </c>
      <c r="J114">
        <v>19.600000000000001</v>
      </c>
      <c r="K114">
        <v>4.93</v>
      </c>
      <c r="L114">
        <v>0.3</v>
      </c>
      <c r="M114" t="s">
        <v>369</v>
      </c>
      <c r="N114">
        <v>0.5</v>
      </c>
      <c r="O114" t="s">
        <v>374</v>
      </c>
      <c r="P114" t="s">
        <v>374</v>
      </c>
      <c r="Q114" t="s">
        <v>383</v>
      </c>
      <c r="R114" t="s">
        <v>365</v>
      </c>
      <c r="S114">
        <v>0</v>
      </c>
    </row>
    <row r="115" spans="1:20" x14ac:dyDescent="0.3">
      <c r="A115" s="68" t="s">
        <v>247</v>
      </c>
      <c r="B115" s="75" t="s">
        <v>391</v>
      </c>
      <c r="C115" s="75">
        <v>42998</v>
      </c>
      <c r="D115" s="76">
        <v>0.33333333333333331</v>
      </c>
      <c r="E115">
        <v>5</v>
      </c>
      <c r="F115" t="s">
        <v>333</v>
      </c>
      <c r="G115" t="s">
        <v>367</v>
      </c>
      <c r="H115" t="s">
        <v>366</v>
      </c>
      <c r="I115">
        <v>9.6999999999999993</v>
      </c>
      <c r="J115">
        <v>19</v>
      </c>
      <c r="K115">
        <v>6.35</v>
      </c>
      <c r="L115">
        <v>0.05</v>
      </c>
      <c r="M115" t="s">
        <v>369</v>
      </c>
      <c r="N115">
        <v>0.5</v>
      </c>
      <c r="O115" t="s">
        <v>374</v>
      </c>
      <c r="P115" t="s">
        <v>374</v>
      </c>
      <c r="Q115" t="s">
        <v>383</v>
      </c>
      <c r="R115" t="s">
        <v>365</v>
      </c>
      <c r="S115">
        <v>0</v>
      </c>
    </row>
    <row r="116" spans="1:20" ht="28.8" x14ac:dyDescent="0.3">
      <c r="A116" s="68" t="s">
        <v>334</v>
      </c>
      <c r="B116" s="75" t="s">
        <v>391</v>
      </c>
      <c r="C116" s="75">
        <v>42998</v>
      </c>
      <c r="D116" s="76">
        <v>0.34722222222222227</v>
      </c>
      <c r="E116">
        <v>5</v>
      </c>
      <c r="F116" t="s">
        <v>333</v>
      </c>
      <c r="G116" t="s">
        <v>349</v>
      </c>
      <c r="H116" t="s">
        <v>366</v>
      </c>
      <c r="I116">
        <v>7.6</v>
      </c>
      <c r="J116">
        <v>19.100000000000001</v>
      </c>
      <c r="K116">
        <v>1.85</v>
      </c>
      <c r="L116" t="s">
        <v>366</v>
      </c>
      <c r="M116" t="s">
        <v>366</v>
      </c>
      <c r="N116" t="s">
        <v>366</v>
      </c>
      <c r="O116" t="s">
        <v>374</v>
      </c>
      <c r="P116" t="s">
        <v>374</v>
      </c>
      <c r="Q116" t="s">
        <v>383</v>
      </c>
      <c r="R116" t="s">
        <v>365</v>
      </c>
      <c r="S116">
        <v>0</v>
      </c>
    </row>
    <row r="117" spans="1:20" ht="43.2" x14ac:dyDescent="0.3">
      <c r="A117" s="68" t="s">
        <v>252</v>
      </c>
      <c r="B117" s="75" t="s">
        <v>391</v>
      </c>
      <c r="C117" s="75">
        <v>42998</v>
      </c>
      <c r="D117" s="76">
        <v>0.375</v>
      </c>
      <c r="E117">
        <v>10</v>
      </c>
      <c r="F117" t="s">
        <v>333</v>
      </c>
      <c r="G117" t="s">
        <v>349</v>
      </c>
      <c r="H117" t="s">
        <v>366</v>
      </c>
      <c r="I117">
        <v>7.96</v>
      </c>
      <c r="J117">
        <v>17.100000000000001</v>
      </c>
      <c r="K117">
        <v>3.06</v>
      </c>
      <c r="L117" t="s">
        <v>366</v>
      </c>
      <c r="M117" t="s">
        <v>366</v>
      </c>
      <c r="N117" t="s">
        <v>366</v>
      </c>
      <c r="O117" t="s">
        <v>374</v>
      </c>
      <c r="P117" t="s">
        <v>369</v>
      </c>
      <c r="Q117">
        <v>0</v>
      </c>
      <c r="R117" t="s">
        <v>365</v>
      </c>
      <c r="S117">
        <v>0</v>
      </c>
    </row>
    <row r="118" spans="1:20" ht="43.2" x14ac:dyDescent="0.3">
      <c r="A118" s="68" t="s">
        <v>260</v>
      </c>
      <c r="B118" s="75" t="s">
        <v>391</v>
      </c>
      <c r="C118" s="75">
        <v>42998</v>
      </c>
      <c r="D118" s="76">
        <v>0.3888888888888889</v>
      </c>
      <c r="E118">
        <v>10</v>
      </c>
      <c r="F118" t="s">
        <v>333</v>
      </c>
      <c r="G118" t="s">
        <v>349</v>
      </c>
      <c r="H118" t="s">
        <v>366</v>
      </c>
      <c r="I118">
        <v>7.78</v>
      </c>
      <c r="J118">
        <v>20.3</v>
      </c>
      <c r="K118">
        <v>0.38</v>
      </c>
      <c r="L118">
        <v>0.3</v>
      </c>
      <c r="M118" t="s">
        <v>374</v>
      </c>
      <c r="N118">
        <v>0.3</v>
      </c>
      <c r="O118" t="s">
        <v>374</v>
      </c>
      <c r="P118" t="s">
        <v>374</v>
      </c>
      <c r="Q118" t="s">
        <v>383</v>
      </c>
      <c r="R118" t="s">
        <v>365</v>
      </c>
      <c r="S118">
        <v>0</v>
      </c>
    </row>
    <row r="119" spans="1:20" ht="28.8" x14ac:dyDescent="0.3">
      <c r="A119" s="68" t="s">
        <v>253</v>
      </c>
      <c r="B119" s="75" t="s">
        <v>391</v>
      </c>
      <c r="C119" s="75">
        <v>42998</v>
      </c>
      <c r="D119" s="76">
        <v>0.41666666666666669</v>
      </c>
      <c r="E119">
        <v>5</v>
      </c>
      <c r="F119" t="s">
        <v>333</v>
      </c>
      <c r="G119" t="s">
        <v>349</v>
      </c>
      <c r="H119" t="s">
        <v>366</v>
      </c>
      <c r="I119">
        <v>7.67</v>
      </c>
      <c r="J119">
        <v>20.6</v>
      </c>
      <c r="K119">
        <v>3.51</v>
      </c>
      <c r="L119">
        <v>1</v>
      </c>
      <c r="M119" t="s">
        <v>374</v>
      </c>
      <c r="N119">
        <v>1</v>
      </c>
      <c r="O119" t="s">
        <v>374</v>
      </c>
      <c r="P119" t="s">
        <v>374</v>
      </c>
      <c r="Q119" t="s">
        <v>383</v>
      </c>
      <c r="R119" t="s">
        <v>365</v>
      </c>
      <c r="S119">
        <v>175</v>
      </c>
      <c r="T119">
        <v>130</v>
      </c>
    </row>
    <row r="120" spans="1:20" ht="43.2" x14ac:dyDescent="0.3">
      <c r="A120" s="68" t="s">
        <v>259</v>
      </c>
      <c r="B120" s="75" t="s">
        <v>391</v>
      </c>
      <c r="C120" s="75">
        <v>42998</v>
      </c>
      <c r="D120" s="76">
        <v>0.45833333333333331</v>
      </c>
      <c r="E120">
        <v>10</v>
      </c>
      <c r="F120" t="s">
        <v>333</v>
      </c>
      <c r="G120" t="s">
        <v>389</v>
      </c>
      <c r="H120" t="s">
        <v>366</v>
      </c>
      <c r="I120">
        <v>9.0399999999999991</v>
      </c>
      <c r="J120">
        <v>21.3</v>
      </c>
      <c r="K120">
        <v>10.08</v>
      </c>
      <c r="L120">
        <v>0.1</v>
      </c>
      <c r="M120" t="s">
        <v>369</v>
      </c>
      <c r="N120" t="s">
        <v>366</v>
      </c>
      <c r="O120" t="s">
        <v>374</v>
      </c>
      <c r="P120" t="s">
        <v>374</v>
      </c>
      <c r="Q120" t="s">
        <v>383</v>
      </c>
      <c r="R120" t="s">
        <v>365</v>
      </c>
      <c r="S1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56"/>
  <sheetViews>
    <sheetView topLeftCell="V1" workbookViewId="0">
      <pane ySplit="1" topLeftCell="A2" activePane="bottomLeft" state="frozen"/>
      <selection pane="bottomLeft" activeCell="AH133" sqref="AH133"/>
    </sheetView>
  </sheetViews>
  <sheetFormatPr defaultRowHeight="14.4" x14ac:dyDescent="0.3"/>
  <cols>
    <col min="1" max="1" width="20" customWidth="1"/>
    <col min="2" max="2" width="9.6640625" customWidth="1"/>
    <col min="15" max="15" width="18.88671875" bestFit="1" customWidth="1"/>
    <col min="18" max="18" width="15.88671875" customWidth="1"/>
    <col min="19" max="19" width="12.33203125" customWidth="1"/>
    <col min="20" max="20" width="16.5546875" customWidth="1"/>
    <col min="22" max="22" width="18.88671875" bestFit="1" customWidth="1"/>
    <col min="23" max="23" width="14.6640625" style="47" bestFit="1" customWidth="1"/>
    <col min="24" max="24" width="10" style="47" customWidth="1"/>
    <col min="25" max="25" width="16.109375" style="47" bestFit="1" customWidth="1"/>
    <col min="26" max="26" width="10" style="47" bestFit="1" customWidth="1"/>
    <col min="27" max="27" width="16.109375" style="47" bestFit="1" customWidth="1"/>
    <col min="30" max="30" width="18.88671875" bestFit="1" customWidth="1"/>
  </cols>
  <sheetData>
    <row r="1" spans="1:32" ht="43.2" x14ac:dyDescent="0.3">
      <c r="A1" s="68" t="s">
        <v>272</v>
      </c>
      <c r="B1" s="68" t="s">
        <v>274</v>
      </c>
      <c r="C1" s="68" t="s">
        <v>279</v>
      </c>
      <c r="D1" s="68" t="s">
        <v>280</v>
      </c>
      <c r="E1" s="68" t="s">
        <v>281</v>
      </c>
      <c r="F1" s="68" t="s">
        <v>282</v>
      </c>
      <c r="G1" s="68" t="s">
        <v>283</v>
      </c>
      <c r="H1" s="68" t="s">
        <v>290</v>
      </c>
      <c r="I1" s="68" t="s">
        <v>291</v>
      </c>
      <c r="J1" s="68" t="s">
        <v>292</v>
      </c>
      <c r="K1" s="68" t="s">
        <v>293</v>
      </c>
      <c r="L1" s="68" t="s">
        <v>294</v>
      </c>
      <c r="M1" s="68" t="s">
        <v>295</v>
      </c>
      <c r="P1" s="68" t="s">
        <v>279</v>
      </c>
      <c r="Q1" s="68" t="s">
        <v>280</v>
      </c>
      <c r="R1" s="68" t="s">
        <v>281</v>
      </c>
      <c r="S1" s="68" t="s">
        <v>282</v>
      </c>
      <c r="T1" s="68" t="s">
        <v>283</v>
      </c>
    </row>
    <row r="2" spans="1:32" ht="15" customHeight="1" x14ac:dyDescent="0.3">
      <c r="A2" s="68" t="s">
        <v>245</v>
      </c>
      <c r="B2" s="69">
        <v>42870</v>
      </c>
      <c r="C2" s="68"/>
      <c r="D2" s="68">
        <v>8.1999999999999993</v>
      </c>
      <c r="E2" s="68">
        <v>21</v>
      </c>
      <c r="F2" s="68">
        <v>7.93</v>
      </c>
      <c r="G2" s="68">
        <v>1.1000000000000001</v>
      </c>
      <c r="H2" s="71">
        <v>265</v>
      </c>
      <c r="I2" s="71">
        <v>170</v>
      </c>
      <c r="J2" s="71"/>
      <c r="K2" s="71"/>
      <c r="L2" s="71"/>
      <c r="M2" s="71"/>
      <c r="O2" s="31" t="s">
        <v>245</v>
      </c>
      <c r="P2">
        <f>AVERAGE(C2:C6)</f>
        <v>1.19</v>
      </c>
      <c r="Q2">
        <f>AVERAGE(D2:D6)</f>
        <v>8.5259999999999998</v>
      </c>
      <c r="R2">
        <f>AVERAGE(E2:E6)</f>
        <v>21.72</v>
      </c>
      <c r="S2">
        <f>AVERAGE(F2:F6)</f>
        <v>9.24</v>
      </c>
      <c r="T2">
        <f>AVERAGE(G2:G6)</f>
        <v>0.8</v>
      </c>
      <c r="W2" s="82" t="s">
        <v>279</v>
      </c>
      <c r="X2" s="82" t="s">
        <v>280</v>
      </c>
      <c r="Y2" s="82" t="s">
        <v>281</v>
      </c>
      <c r="Z2" s="82" t="s">
        <v>282</v>
      </c>
      <c r="AA2" s="82" t="s">
        <v>283</v>
      </c>
    </row>
    <row r="3" spans="1:32" ht="15" customHeight="1" x14ac:dyDescent="0.3">
      <c r="A3" s="68" t="s">
        <v>245</v>
      </c>
      <c r="B3" s="69">
        <v>42891</v>
      </c>
      <c r="C3" s="68"/>
      <c r="D3" s="68">
        <v>7.87</v>
      </c>
      <c r="E3" s="68">
        <v>23.4</v>
      </c>
      <c r="F3" s="68">
        <v>7.71</v>
      </c>
      <c r="G3" s="68">
        <v>0.8</v>
      </c>
      <c r="H3" s="71">
        <v>220</v>
      </c>
      <c r="I3" s="71">
        <v>170</v>
      </c>
      <c r="J3" s="71"/>
      <c r="K3" s="71"/>
      <c r="L3" s="71"/>
      <c r="M3" s="71"/>
      <c r="O3" s="40" t="s">
        <v>243</v>
      </c>
      <c r="P3">
        <f>STDEVA(C4:C5)</f>
        <v>4.2426406871192889E-2</v>
      </c>
      <c r="Q3">
        <f>STDEVA(D2:D6)</f>
        <v>1.0057981904935129</v>
      </c>
      <c r="R3">
        <f>STDEVA(E2:E6)</f>
        <v>2.6128528469854553</v>
      </c>
      <c r="S3">
        <f>STDEVA(F2:F6)</f>
        <v>5.9300421583661613</v>
      </c>
      <c r="T3">
        <f>STDEVA(G2:G6)</f>
        <v>0.17320508075688748</v>
      </c>
      <c r="W3" s="83" t="s">
        <v>242</v>
      </c>
      <c r="X3" s="83" t="s">
        <v>242</v>
      </c>
      <c r="Y3" s="83" t="s">
        <v>242</v>
      </c>
      <c r="Z3" s="83" t="s">
        <v>242</v>
      </c>
      <c r="AA3" s="83" t="s">
        <v>242</v>
      </c>
    </row>
    <row r="4" spans="1:32" ht="15" customHeight="1" x14ac:dyDescent="0.3">
      <c r="A4" s="68" t="s">
        <v>245</v>
      </c>
      <c r="B4" s="69">
        <v>42926</v>
      </c>
      <c r="C4" s="68">
        <v>1.1599999999999999</v>
      </c>
      <c r="D4" s="68">
        <v>9.25</v>
      </c>
      <c r="E4" s="68">
        <v>25.2</v>
      </c>
      <c r="F4" s="68">
        <v>6.91</v>
      </c>
      <c r="G4" s="68">
        <v>0.7</v>
      </c>
      <c r="H4" s="71">
        <v>268</v>
      </c>
      <c r="I4" s="71"/>
      <c r="J4" s="71"/>
      <c r="K4" s="71"/>
      <c r="L4" s="71"/>
      <c r="M4" s="71"/>
      <c r="O4" s="31" t="s">
        <v>244</v>
      </c>
      <c r="P4">
        <f>AVERAGE(C8:C10)</f>
        <v>49.900000000000006</v>
      </c>
      <c r="Q4">
        <f>AVERAGE(D8:D10)</f>
        <v>8.4</v>
      </c>
      <c r="R4">
        <f>AVERAGE(E8:E10)</f>
        <v>24</v>
      </c>
      <c r="S4">
        <f>AVERAGE(F8:F10)</f>
        <v>8.57</v>
      </c>
      <c r="T4">
        <f>AVERAGE(G8:G10)</f>
        <v>0.1</v>
      </c>
      <c r="V4" s="31" t="s">
        <v>245</v>
      </c>
      <c r="W4" s="47">
        <v>1.19</v>
      </c>
      <c r="X4" s="47">
        <v>8.5259999999999998</v>
      </c>
      <c r="Y4" s="47">
        <v>21.72</v>
      </c>
      <c r="Z4" s="47">
        <v>9.24</v>
      </c>
      <c r="AA4" s="47">
        <v>0.8</v>
      </c>
      <c r="AD4" s="31" t="s">
        <v>266</v>
      </c>
      <c r="AE4" s="47">
        <v>84.600000000000009</v>
      </c>
      <c r="AF4" s="47">
        <v>25.988202451625316</v>
      </c>
    </row>
    <row r="5" spans="1:32" ht="15" customHeight="1" x14ac:dyDescent="0.3">
      <c r="A5" s="68" t="s">
        <v>245</v>
      </c>
      <c r="B5" s="78">
        <v>42971</v>
      </c>
      <c r="C5" s="71">
        <v>1.22</v>
      </c>
      <c r="D5" s="71">
        <v>9.8699999999999992</v>
      </c>
      <c r="E5" s="71">
        <v>20.5</v>
      </c>
      <c r="F5" s="71">
        <v>4.1500000000000004</v>
      </c>
      <c r="G5" s="71">
        <v>0.7</v>
      </c>
      <c r="H5" s="71">
        <v>1</v>
      </c>
      <c r="I5" s="71">
        <v>0</v>
      </c>
      <c r="J5" s="71"/>
      <c r="K5" s="71"/>
      <c r="L5" s="71"/>
      <c r="M5" s="71"/>
      <c r="O5" s="40" t="s">
        <v>243</v>
      </c>
      <c r="P5">
        <f>STDEVA(C8:C10)</f>
        <v>14.566399692442857</v>
      </c>
      <c r="Q5">
        <f>STDEVA(D8:D10)</f>
        <v>0.336452076825214</v>
      </c>
      <c r="R5">
        <f>STDEVA(E8:E10)</f>
        <v>3.2078029864690825</v>
      </c>
      <c r="S5">
        <f>STDEVA(F8:F10)</f>
        <v>1.1121600604229553</v>
      </c>
      <c r="T5">
        <v>0</v>
      </c>
      <c r="V5" s="31" t="s">
        <v>244</v>
      </c>
      <c r="W5" s="47">
        <v>49.900000000000006</v>
      </c>
      <c r="X5" s="47">
        <v>8.4</v>
      </c>
      <c r="Y5" s="47">
        <v>24</v>
      </c>
      <c r="Z5" s="47">
        <v>8.57</v>
      </c>
      <c r="AA5" s="47">
        <v>0.1</v>
      </c>
      <c r="AD5" s="31" t="s">
        <v>247</v>
      </c>
      <c r="AE5" s="47">
        <v>83.125</v>
      </c>
      <c r="AF5" s="47">
        <v>56.49834068359884</v>
      </c>
    </row>
    <row r="6" spans="1:32" ht="15" customHeight="1" x14ac:dyDescent="0.3">
      <c r="A6" s="68" t="s">
        <v>245</v>
      </c>
      <c r="B6" s="78">
        <v>42997</v>
      </c>
      <c r="C6" s="71"/>
      <c r="D6" s="71">
        <v>7.44</v>
      </c>
      <c r="E6" s="71">
        <v>18.5</v>
      </c>
      <c r="F6" s="71">
        <v>19.5</v>
      </c>
      <c r="G6" s="71">
        <v>0.7</v>
      </c>
      <c r="H6" s="71">
        <v>28</v>
      </c>
      <c r="I6" s="71">
        <v>0</v>
      </c>
      <c r="J6" s="71"/>
      <c r="K6" s="71"/>
      <c r="L6" s="71"/>
      <c r="M6" s="71"/>
      <c r="O6" s="31" t="s">
        <v>246</v>
      </c>
      <c r="P6">
        <f>AVERAGE(C12:C15)</f>
        <v>11.700000000000001</v>
      </c>
      <c r="Q6">
        <f>AVERAGE(D12:D15)</f>
        <v>8.16</v>
      </c>
      <c r="R6">
        <f>AVERAGE(E12:E15)</f>
        <v>23.35</v>
      </c>
      <c r="S6">
        <f>AVERAGE(F12:F15)</f>
        <v>6.7950000000000008</v>
      </c>
      <c r="T6">
        <f>AVERAGE(G12:G15)</f>
        <v>0.73333333333333339</v>
      </c>
      <c r="V6" s="31" t="s">
        <v>246</v>
      </c>
      <c r="W6" s="47">
        <v>11.700000000000001</v>
      </c>
      <c r="X6" s="47">
        <v>8.16</v>
      </c>
      <c r="Y6" s="47">
        <v>23.35</v>
      </c>
      <c r="Z6" s="47">
        <v>6.7950000000000008</v>
      </c>
      <c r="AA6" s="47">
        <v>0.73333333333333339</v>
      </c>
      <c r="AD6" s="31" t="s">
        <v>259</v>
      </c>
      <c r="AE6" s="47">
        <v>68.375</v>
      </c>
      <c r="AF6" s="47">
        <v>13.09971373733028</v>
      </c>
    </row>
    <row r="7" spans="1:32" ht="15" customHeight="1" x14ac:dyDescent="0.3">
      <c r="A7" s="68"/>
      <c r="B7" s="78"/>
      <c r="C7" s="68"/>
      <c r="D7" s="68"/>
      <c r="E7" s="68"/>
      <c r="F7" s="68"/>
      <c r="G7" s="68"/>
      <c r="H7" s="71"/>
      <c r="I7" s="71"/>
      <c r="J7" s="71"/>
      <c r="K7" s="71"/>
      <c r="L7" s="71"/>
      <c r="M7" s="71"/>
      <c r="O7" s="40" t="s">
        <v>243</v>
      </c>
      <c r="P7">
        <f>STDEVA(C12:C15)</f>
        <v>12.696751553054821</v>
      </c>
      <c r="Q7">
        <f>STDEVA(D12:D15)</f>
        <v>0.62545983084447587</v>
      </c>
      <c r="R7">
        <f>STDEVA(E12:E15)</f>
        <v>2.678930134711742</v>
      </c>
      <c r="S7">
        <f>STDEVA(F12:F15)</f>
        <v>3.5218413744327912</v>
      </c>
      <c r="T7">
        <f>STDEVA(G12:G15)</f>
        <v>0.30550504633038938</v>
      </c>
      <c r="V7" s="31" t="s">
        <v>247</v>
      </c>
      <c r="W7" s="47">
        <v>83.125</v>
      </c>
      <c r="X7" s="47">
        <v>9.1039999999999992</v>
      </c>
      <c r="Y7" s="47">
        <v>23.020000000000003</v>
      </c>
      <c r="Z7" s="47">
        <v>8.5839999999999996</v>
      </c>
      <c r="AA7" s="47">
        <v>0.16600000000000001</v>
      </c>
      <c r="AD7" s="31" t="s">
        <v>248</v>
      </c>
      <c r="AE7" s="47">
        <v>61.5</v>
      </c>
      <c r="AF7" s="47">
        <v>32.992423372647245</v>
      </c>
    </row>
    <row r="8" spans="1:32" ht="15" customHeight="1" x14ac:dyDescent="0.3">
      <c r="A8" s="68" t="s">
        <v>244</v>
      </c>
      <c r="B8" s="69">
        <v>42926</v>
      </c>
      <c r="C8" s="68">
        <v>39.6</v>
      </c>
      <c r="D8" s="68">
        <v>8.2799999999999994</v>
      </c>
      <c r="E8" s="68">
        <v>27.7</v>
      </c>
      <c r="F8" s="68">
        <v>7.69</v>
      </c>
      <c r="G8" s="68"/>
      <c r="H8" s="71"/>
      <c r="I8" s="71"/>
      <c r="J8" s="71"/>
      <c r="K8" s="71"/>
      <c r="L8" s="71"/>
      <c r="M8" s="71"/>
      <c r="O8" s="31" t="s">
        <v>247</v>
      </c>
      <c r="P8">
        <f>AVERAGE(C17:C20)</f>
        <v>83.125</v>
      </c>
      <c r="Q8">
        <f>AVERAGE(D17:D21)</f>
        <v>9.1039999999999992</v>
      </c>
      <c r="R8">
        <f>AVERAGE(E17:E21)</f>
        <v>23.020000000000003</v>
      </c>
      <c r="S8">
        <f>AVERAGE(F17:F21)</f>
        <v>8.5839999999999996</v>
      </c>
      <c r="T8">
        <f>AVERAGE(G17:G21)</f>
        <v>0.16600000000000001</v>
      </c>
      <c r="V8" s="31" t="s">
        <v>248</v>
      </c>
      <c r="W8" s="47">
        <v>61.5</v>
      </c>
      <c r="X8" s="47">
        <v>8.4039999999999999</v>
      </c>
      <c r="Y8" s="47">
        <v>22.34</v>
      </c>
      <c r="Z8" s="47">
        <v>7.78</v>
      </c>
      <c r="AA8" s="47">
        <v>0.13</v>
      </c>
      <c r="AD8" s="31" t="s">
        <v>263</v>
      </c>
      <c r="AE8" s="47">
        <v>56.975000000000001</v>
      </c>
      <c r="AF8" s="47">
        <v>44.648282908379194</v>
      </c>
    </row>
    <row r="9" spans="1:32" ht="15" customHeight="1" x14ac:dyDescent="0.3">
      <c r="A9" s="68" t="s">
        <v>244</v>
      </c>
      <c r="B9" s="78">
        <v>42971</v>
      </c>
      <c r="C9" s="71">
        <v>60.2</v>
      </c>
      <c r="D9" s="71">
        <v>8.7799999999999994</v>
      </c>
      <c r="E9" s="71">
        <v>22.3</v>
      </c>
      <c r="F9" s="71">
        <v>9.82</v>
      </c>
      <c r="G9" s="71">
        <v>0.1</v>
      </c>
      <c r="H9" s="71">
        <v>0</v>
      </c>
      <c r="I9" s="71"/>
      <c r="J9" s="71"/>
      <c r="K9" s="71"/>
      <c r="L9" s="71"/>
      <c r="M9" s="71"/>
      <c r="O9" s="40" t="s">
        <v>243</v>
      </c>
      <c r="P9">
        <f>STDEVA(C17:C20)</f>
        <v>56.49834068359884</v>
      </c>
      <c r="Q9">
        <f>STDEVA(D17:D21)</f>
        <v>0.76434939654584633</v>
      </c>
      <c r="R9">
        <f>STDEVA(E17:E21)</f>
        <v>3.5414686219137681</v>
      </c>
      <c r="S9">
        <f>STDEVA(F17:F21)</f>
        <v>2.1200306601556456</v>
      </c>
      <c r="T9">
        <f>STDEVA(G17:G21)</f>
        <v>0.11523888232710347</v>
      </c>
      <c r="V9" s="31" t="s">
        <v>249</v>
      </c>
      <c r="W9" s="47">
        <v>4.4525000000000006</v>
      </c>
      <c r="X9" s="47">
        <v>7.2450000000000001</v>
      </c>
      <c r="Y9" s="47">
        <v>22.824999999999999</v>
      </c>
      <c r="Z9" s="47">
        <v>3.4950000000000001</v>
      </c>
      <c r="AA9" s="47">
        <v>0.5</v>
      </c>
      <c r="AD9" s="31" t="s">
        <v>244</v>
      </c>
      <c r="AE9" s="47">
        <v>49.900000000000006</v>
      </c>
      <c r="AF9" s="47">
        <v>14.566399692442857</v>
      </c>
    </row>
    <row r="10" spans="1:32" ht="15" customHeight="1" x14ac:dyDescent="0.3">
      <c r="A10" s="68" t="s">
        <v>244</v>
      </c>
      <c r="B10" s="78">
        <v>42997</v>
      </c>
      <c r="C10" s="71"/>
      <c r="D10" s="71">
        <v>8.14</v>
      </c>
      <c r="E10" s="71">
        <v>22</v>
      </c>
      <c r="F10" s="71">
        <v>8.1999999999999993</v>
      </c>
      <c r="G10" s="71"/>
      <c r="H10" s="71">
        <v>0</v>
      </c>
      <c r="I10" s="71"/>
      <c r="J10" s="71"/>
      <c r="K10" s="71"/>
      <c r="L10" s="71"/>
      <c r="M10" s="71"/>
      <c r="O10" s="31" t="s">
        <v>248</v>
      </c>
      <c r="P10">
        <f>AVERAGE(C23:C26)</f>
        <v>61.5</v>
      </c>
      <c r="Q10">
        <f>AVERAGE(D23:D27)</f>
        <v>8.4039999999999999</v>
      </c>
      <c r="R10">
        <f>AVERAGE(E23:E27)</f>
        <v>22.34</v>
      </c>
      <c r="S10">
        <f>AVERAGE(F23:F27)</f>
        <v>7.78</v>
      </c>
      <c r="T10">
        <f>AVERAGE(G23:G27)</f>
        <v>0.13</v>
      </c>
      <c r="V10" s="31" t="s">
        <v>250</v>
      </c>
      <c r="W10" s="47">
        <v>14.824999999999999</v>
      </c>
      <c r="X10" s="47">
        <v>7.9933333333333332</v>
      </c>
      <c r="Y10" s="47">
        <v>20.966666666666665</v>
      </c>
      <c r="Z10" s="47">
        <v>3.0233333333333334</v>
      </c>
      <c r="AD10" s="31" t="s">
        <v>264</v>
      </c>
      <c r="AE10" s="47">
        <v>34.4</v>
      </c>
      <c r="AF10" s="47">
        <v>65.734871516823802</v>
      </c>
    </row>
    <row r="11" spans="1:32" ht="15" customHeight="1" x14ac:dyDescent="0.3">
      <c r="A11" s="68"/>
      <c r="B11" s="78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O11" s="40" t="s">
        <v>243</v>
      </c>
      <c r="P11">
        <f>STDEVA(C23:C26)</f>
        <v>32.992423372647245</v>
      </c>
      <c r="Q11">
        <f>STDEVA(D23:D27)</f>
        <v>0.55234047470740388</v>
      </c>
      <c r="R11">
        <f>STDEVA(E23:E27)</f>
        <v>2.8192197502145837</v>
      </c>
      <c r="S11">
        <f>STDEVA(F23:F27)</f>
        <v>0.70611613775638882</v>
      </c>
      <c r="T11">
        <f>STDEVA(G23:G27)</f>
        <v>4.472135954999585E-2</v>
      </c>
      <c r="V11" s="31" t="s">
        <v>251</v>
      </c>
      <c r="W11" s="47">
        <v>13.64</v>
      </c>
      <c r="X11" s="47">
        <v>8.0360000000000014</v>
      </c>
      <c r="Y11" s="47">
        <v>23.439999999999998</v>
      </c>
      <c r="Z11" s="47">
        <v>7.1380000000000008</v>
      </c>
      <c r="AA11" s="47">
        <v>0.82</v>
      </c>
      <c r="AD11" s="31" t="s">
        <v>262</v>
      </c>
      <c r="AE11" s="47">
        <v>31.824999999999999</v>
      </c>
      <c r="AF11" s="47">
        <v>34.678367416397592</v>
      </c>
    </row>
    <row r="12" spans="1:32" ht="15" customHeight="1" x14ac:dyDescent="0.3">
      <c r="A12" s="68" t="s">
        <v>246</v>
      </c>
      <c r="B12" s="69">
        <v>42871</v>
      </c>
      <c r="C12" s="68">
        <v>7.35</v>
      </c>
      <c r="D12" s="68">
        <v>7.96</v>
      </c>
      <c r="E12" s="68">
        <v>19.899999999999999</v>
      </c>
      <c r="F12" s="68">
        <v>7.69</v>
      </c>
      <c r="G12" s="68">
        <v>0.8</v>
      </c>
      <c r="H12" s="71">
        <v>50</v>
      </c>
      <c r="I12" s="71">
        <v>16</v>
      </c>
      <c r="J12" s="71">
        <v>5</v>
      </c>
      <c r="K12" s="71"/>
      <c r="L12" s="71"/>
      <c r="M12" s="71"/>
      <c r="O12" s="31" t="s">
        <v>249</v>
      </c>
      <c r="P12">
        <f>AVERAGE(C29:C32)</f>
        <v>4.4525000000000006</v>
      </c>
      <c r="Q12">
        <f>AVERAGE(D29:D32)</f>
        <v>7.2450000000000001</v>
      </c>
      <c r="R12">
        <f>AVERAGE(E29:E32)</f>
        <v>22.824999999999999</v>
      </c>
      <c r="S12">
        <f>AVERAGE(F29:F32)</f>
        <v>3.4950000000000001</v>
      </c>
      <c r="T12">
        <f>AVERAGE(G29:G32)</f>
        <v>0.5</v>
      </c>
      <c r="V12" s="31" t="s">
        <v>252</v>
      </c>
      <c r="W12" s="47">
        <v>6.6333333333333329</v>
      </c>
      <c r="X12" s="47">
        <v>8.5500000000000007</v>
      </c>
      <c r="Y12" s="47">
        <v>23.6</v>
      </c>
      <c r="Z12" s="47">
        <v>7.09</v>
      </c>
      <c r="AA12" s="47">
        <v>0.65</v>
      </c>
      <c r="AD12" s="31" t="s">
        <v>267</v>
      </c>
      <c r="AE12" s="47">
        <v>31.675000000000001</v>
      </c>
      <c r="AF12" s="47">
        <v>11.044568800998974</v>
      </c>
    </row>
    <row r="13" spans="1:32" ht="15" customHeight="1" x14ac:dyDescent="0.3">
      <c r="A13" s="68" t="s">
        <v>246</v>
      </c>
      <c r="B13" s="69">
        <v>42927</v>
      </c>
      <c r="C13" s="68">
        <v>1.75</v>
      </c>
      <c r="D13" s="68">
        <v>8.5</v>
      </c>
      <c r="E13" s="68">
        <v>25.8</v>
      </c>
      <c r="F13" s="68">
        <v>6.39</v>
      </c>
      <c r="G13" s="68">
        <v>0.4</v>
      </c>
      <c r="H13" s="71">
        <v>56</v>
      </c>
      <c r="I13" s="71">
        <v>6</v>
      </c>
      <c r="J13" s="71"/>
      <c r="K13" s="71"/>
      <c r="L13" s="71"/>
      <c r="M13" s="71"/>
      <c r="O13" s="40" t="s">
        <v>243</v>
      </c>
      <c r="P13">
        <f>STDEVA(C29:C32)</f>
        <v>3.6999583330987202</v>
      </c>
      <c r="Q13">
        <f>STDEVA(D29:D32)</f>
        <v>0.25514701644346133</v>
      </c>
      <c r="R13">
        <f>STDEVA(E29:E32)</f>
        <v>2.9284523785326391</v>
      </c>
      <c r="S13">
        <f>STDEVA(F29:F32)</f>
        <v>3.1817448043487087</v>
      </c>
      <c r="T13">
        <f>STDEVA(G29:G32)</f>
        <v>0.19999999999999996</v>
      </c>
      <c r="V13" s="31" t="s">
        <v>253</v>
      </c>
      <c r="W13" s="47">
        <v>2.86</v>
      </c>
      <c r="X13" s="47">
        <v>7.4879999999999995</v>
      </c>
      <c r="Y13" s="47">
        <v>22.68</v>
      </c>
      <c r="Z13" s="47">
        <v>2.5859999999999999</v>
      </c>
      <c r="AA13" s="47">
        <v>1</v>
      </c>
      <c r="AD13" s="31" t="s">
        <v>254</v>
      </c>
      <c r="AE13" s="47">
        <v>25.174999999999997</v>
      </c>
      <c r="AF13" s="47">
        <v>11.685425395194947</v>
      </c>
    </row>
    <row r="14" spans="1:32" ht="15" customHeight="1" x14ac:dyDescent="0.3">
      <c r="A14" s="68" t="s">
        <v>246</v>
      </c>
      <c r="B14" s="78">
        <v>42971</v>
      </c>
      <c r="C14" s="71">
        <v>26</v>
      </c>
      <c r="D14" s="71">
        <v>8.8000000000000007</v>
      </c>
      <c r="E14" s="71">
        <v>22.6</v>
      </c>
      <c r="F14" s="71">
        <v>10.8</v>
      </c>
      <c r="G14" s="71">
        <v>1</v>
      </c>
      <c r="H14" s="71">
        <v>28</v>
      </c>
      <c r="I14" s="71">
        <v>3</v>
      </c>
      <c r="J14" s="71">
        <v>0</v>
      </c>
      <c r="K14" s="71"/>
      <c r="L14" s="71"/>
      <c r="M14" s="71"/>
      <c r="O14" s="31" t="s">
        <v>250</v>
      </c>
      <c r="P14">
        <f>AVERAGE(C34:C36)</f>
        <v>14.824999999999999</v>
      </c>
      <c r="Q14">
        <f>AVERAGE(D34:D36)</f>
        <v>7.9933333333333332</v>
      </c>
      <c r="R14">
        <f>AVERAGE(E34:E36)</f>
        <v>20.966666666666665</v>
      </c>
      <c r="S14">
        <f>AVERAGE(F34:F36)</f>
        <v>3.0233333333333334</v>
      </c>
      <c r="T14" t="s">
        <v>395</v>
      </c>
      <c r="V14" s="31" t="s">
        <v>254</v>
      </c>
      <c r="W14" s="47">
        <v>25.174999999999997</v>
      </c>
      <c r="X14" s="47">
        <v>8.3759999999999994</v>
      </c>
      <c r="Y14" s="47">
        <v>22.54</v>
      </c>
      <c r="Z14" s="47">
        <v>7.4420000000000019</v>
      </c>
      <c r="AA14" s="47">
        <v>0.33999999999999997</v>
      </c>
      <c r="AD14" s="31" t="s">
        <v>250</v>
      </c>
      <c r="AE14" s="47">
        <v>14.824999999999999</v>
      </c>
      <c r="AF14" s="47">
        <v>12.69256672229853</v>
      </c>
    </row>
    <row r="15" spans="1:32" ht="15" customHeight="1" x14ac:dyDescent="0.3">
      <c r="A15" s="68" t="s">
        <v>246</v>
      </c>
      <c r="B15" s="78">
        <v>42997</v>
      </c>
      <c r="C15" s="71"/>
      <c r="D15" s="71">
        <v>7.38</v>
      </c>
      <c r="E15" s="71">
        <v>25.1</v>
      </c>
      <c r="F15" s="71">
        <v>2.2999999999999998</v>
      </c>
      <c r="G15" s="71"/>
      <c r="H15" s="71">
        <v>0</v>
      </c>
      <c r="I15" s="71"/>
      <c r="J15" s="71"/>
      <c r="K15" s="71"/>
      <c r="L15" s="71"/>
      <c r="M15" s="71"/>
      <c r="O15" s="40" t="s">
        <v>243</v>
      </c>
      <c r="P15">
        <f>STDEVA(C34:C35)</f>
        <v>12.69256672229853</v>
      </c>
      <c r="Q15">
        <f>STDEVA(D34:D36)</f>
        <v>0.66613311982916257</v>
      </c>
      <c r="R15">
        <f>STDEVA(E34:E36)</f>
        <v>0.45092497528228875</v>
      </c>
      <c r="S15">
        <f>STDEVA(F34:F36)</f>
        <v>1.582476961391013</v>
      </c>
      <c r="V15" s="31" t="s">
        <v>255</v>
      </c>
      <c r="W15" s="47">
        <v>10.050000000000001</v>
      </c>
      <c r="X15" s="47">
        <v>8.4833333333333325</v>
      </c>
      <c r="Y15" s="47">
        <v>22.5</v>
      </c>
      <c r="Z15" s="47">
        <v>5.8266666666666671</v>
      </c>
      <c r="AA15" s="47">
        <v>0.63333333333333341</v>
      </c>
      <c r="AD15" s="31" t="s">
        <v>251</v>
      </c>
      <c r="AE15" s="47">
        <v>13.64</v>
      </c>
      <c r="AF15" s="47">
        <v>15.901484207456862</v>
      </c>
    </row>
    <row r="16" spans="1:32" ht="15" customHeight="1" x14ac:dyDescent="0.3">
      <c r="A16" s="68"/>
      <c r="B16" s="78"/>
      <c r="C16" s="68"/>
      <c r="D16" s="68"/>
      <c r="E16" s="68"/>
      <c r="F16" s="68"/>
      <c r="G16" s="68"/>
      <c r="H16" s="71"/>
      <c r="I16" s="71"/>
      <c r="J16" s="71"/>
      <c r="K16" s="71"/>
      <c r="L16" s="71"/>
      <c r="M16" s="71"/>
      <c r="O16" s="31" t="s">
        <v>251</v>
      </c>
      <c r="P16">
        <f>AVERAGE(C38:C40)</f>
        <v>13.64</v>
      </c>
      <c r="Q16">
        <f>AVERAGE(D38:D42)</f>
        <v>8.0360000000000014</v>
      </c>
      <c r="R16">
        <f>AVERAGE(E38:E42)</f>
        <v>23.439999999999998</v>
      </c>
      <c r="S16">
        <f>AVERAGE(F38:F42)</f>
        <v>7.1380000000000008</v>
      </c>
      <c r="T16">
        <f>AVERAGE(G38:G42)</f>
        <v>0.82</v>
      </c>
      <c r="V16" s="31" t="s">
        <v>256</v>
      </c>
      <c r="W16" s="47">
        <v>6.0475000000000003</v>
      </c>
      <c r="X16" s="47">
        <v>7.6540000000000008</v>
      </c>
      <c r="Y16" s="47">
        <v>22.74</v>
      </c>
      <c r="Z16" s="47">
        <v>3.0320000000000005</v>
      </c>
      <c r="AA16" s="47">
        <v>0.27500000000000002</v>
      </c>
      <c r="AD16" s="31" t="s">
        <v>246</v>
      </c>
      <c r="AE16" s="47">
        <v>11.700000000000001</v>
      </c>
      <c r="AF16" s="47">
        <v>12.696751553054821</v>
      </c>
    </row>
    <row r="17" spans="1:32" ht="15" customHeight="1" x14ac:dyDescent="0.3">
      <c r="A17" s="68" t="s">
        <v>247</v>
      </c>
      <c r="B17" s="69">
        <v>42871</v>
      </c>
      <c r="C17" s="68">
        <v>33</v>
      </c>
      <c r="D17" s="68">
        <v>8.5</v>
      </c>
      <c r="E17" s="68">
        <v>22</v>
      </c>
      <c r="F17" s="68">
        <v>8</v>
      </c>
      <c r="G17" s="68">
        <v>0.3</v>
      </c>
      <c r="H17" s="71">
        <v>91</v>
      </c>
      <c r="I17" s="71">
        <v>0</v>
      </c>
      <c r="J17" s="71"/>
      <c r="K17" s="71"/>
      <c r="L17" s="71"/>
      <c r="M17" s="71"/>
      <c r="O17" s="40" t="s">
        <v>243</v>
      </c>
      <c r="P17">
        <f>STDEVA(C38:C40)</f>
        <v>15.901484207456862</v>
      </c>
      <c r="Q17">
        <f>STDEVA(D38:D42)</f>
        <v>0.57059617944742713</v>
      </c>
      <c r="R17">
        <f>STDEVA(E38:E42)</f>
        <v>2.6679580206592766</v>
      </c>
      <c r="S17">
        <f>STDEVA(F38:F42)</f>
        <v>1.1703717358172951</v>
      </c>
      <c r="T17">
        <f>STDEVA(G38:G42)</f>
        <v>0.94445751624940755</v>
      </c>
      <c r="V17" s="31" t="s">
        <v>257</v>
      </c>
      <c r="W17" s="47">
        <v>2.6825000000000001</v>
      </c>
      <c r="X17" s="47">
        <v>8.9559999999999995</v>
      </c>
      <c r="Y17" s="47">
        <v>22.599999999999998</v>
      </c>
      <c r="Z17" s="47">
        <v>9.3360000000000003</v>
      </c>
      <c r="AA17" s="47">
        <v>1.3299999999999998</v>
      </c>
      <c r="AD17" s="31" t="s">
        <v>255</v>
      </c>
      <c r="AE17" s="47">
        <v>10.050000000000001</v>
      </c>
      <c r="AF17" s="47">
        <v>11.242997820866107</v>
      </c>
    </row>
    <row r="18" spans="1:32" ht="15" customHeight="1" x14ac:dyDescent="0.3">
      <c r="A18" s="68" t="s">
        <v>247</v>
      </c>
      <c r="B18" s="69">
        <v>42892</v>
      </c>
      <c r="C18" s="68">
        <v>35.5</v>
      </c>
      <c r="D18" s="68">
        <v>8.1300000000000008</v>
      </c>
      <c r="E18" s="68">
        <v>27.2</v>
      </c>
      <c r="F18" s="68">
        <v>12.05</v>
      </c>
      <c r="G18" s="68">
        <v>0.28000000000000003</v>
      </c>
      <c r="H18" s="71"/>
      <c r="I18" s="71"/>
      <c r="J18" s="71"/>
      <c r="K18" s="71"/>
      <c r="L18" s="71"/>
      <c r="M18" s="71"/>
      <c r="O18" s="31" t="s">
        <v>252</v>
      </c>
      <c r="P18">
        <f>AVERAGE(C44:C46)</f>
        <v>6.6333333333333329</v>
      </c>
      <c r="Q18">
        <f>AVERAGE(D44:D47)</f>
        <v>8.5500000000000007</v>
      </c>
      <c r="R18">
        <f>AVERAGE(E44:E47)</f>
        <v>23.6</v>
      </c>
      <c r="S18">
        <f>AVERAGE(F44:F47)</f>
        <v>7.09</v>
      </c>
      <c r="T18">
        <f>AVERAGE(G44:G45)</f>
        <v>0.65</v>
      </c>
      <c r="V18" s="31" t="s">
        <v>258</v>
      </c>
      <c r="W18" s="47">
        <v>9.5</v>
      </c>
      <c r="X18" s="47">
        <v>8.5599999999999987</v>
      </c>
      <c r="Y18" s="47">
        <v>22.52</v>
      </c>
      <c r="Z18" s="47">
        <v>9.2880000000000003</v>
      </c>
      <c r="AA18" s="47">
        <v>0.97000000000000008</v>
      </c>
      <c r="AD18" s="31" t="s">
        <v>258</v>
      </c>
      <c r="AE18" s="47">
        <v>9.5</v>
      </c>
      <c r="AF18" s="47">
        <v>9.0025922192814374</v>
      </c>
    </row>
    <row r="19" spans="1:32" ht="15" customHeight="1" x14ac:dyDescent="0.3">
      <c r="A19" s="68" t="s">
        <v>247</v>
      </c>
      <c r="B19" s="69">
        <v>42927</v>
      </c>
      <c r="C19" s="68">
        <v>135</v>
      </c>
      <c r="D19" s="68">
        <v>9.2899999999999991</v>
      </c>
      <c r="E19" s="68">
        <v>26.2</v>
      </c>
      <c r="F19" s="68">
        <v>8.7200000000000006</v>
      </c>
      <c r="G19" s="68">
        <v>0.1</v>
      </c>
      <c r="H19" s="71">
        <v>0</v>
      </c>
      <c r="I19" s="71">
        <v>0</v>
      </c>
      <c r="J19" s="71"/>
      <c r="K19" s="71"/>
      <c r="L19" s="71"/>
      <c r="M19" s="71"/>
      <c r="O19" s="60" t="s">
        <v>243</v>
      </c>
      <c r="P19">
        <f>STDEVA(C44:C46)</f>
        <v>7.451901323376025</v>
      </c>
      <c r="Q19">
        <f>STDEVA(D44:D47)</f>
        <v>0.63676264547056072</v>
      </c>
      <c r="R19">
        <f>STDEVA(E44:E47)</f>
        <v>4.6626172907498997</v>
      </c>
      <c r="S19">
        <f>STDEVA(F44:F47)</f>
        <v>4.436229630365558</v>
      </c>
      <c r="T19">
        <f>STDEVA(G44:G45)</f>
        <v>0.49497474683058329</v>
      </c>
      <c r="V19" s="31" t="s">
        <v>259</v>
      </c>
      <c r="W19" s="47">
        <v>68.375</v>
      </c>
      <c r="X19" s="47">
        <v>8.6399999999999988</v>
      </c>
      <c r="Y19" s="47">
        <v>24.36</v>
      </c>
      <c r="Z19" s="47">
        <v>9.1059999999999999</v>
      </c>
      <c r="AA19" s="47">
        <v>0.1</v>
      </c>
      <c r="AD19" s="31" t="s">
        <v>265</v>
      </c>
      <c r="AE19" s="47">
        <v>8.4949999999999992</v>
      </c>
      <c r="AF19" s="47">
        <v>9.884015715622203</v>
      </c>
    </row>
    <row r="20" spans="1:32" ht="15" customHeight="1" x14ac:dyDescent="0.3">
      <c r="A20" s="68" t="s">
        <v>247</v>
      </c>
      <c r="B20" s="78">
        <v>42972</v>
      </c>
      <c r="C20" s="71">
        <v>129</v>
      </c>
      <c r="D20" s="71">
        <v>9.9</v>
      </c>
      <c r="E20" s="71">
        <v>20.7</v>
      </c>
      <c r="F20" s="71">
        <v>7.8</v>
      </c>
      <c r="G20" s="71">
        <v>0.1</v>
      </c>
      <c r="H20" s="71">
        <v>0</v>
      </c>
      <c r="I20" s="71"/>
      <c r="J20" s="71"/>
      <c r="K20" s="71"/>
      <c r="L20" s="71"/>
      <c r="M20" s="71"/>
      <c r="O20" s="31" t="s">
        <v>253</v>
      </c>
      <c r="P20">
        <f>AVERAGE(C49:C52)</f>
        <v>2.86</v>
      </c>
      <c r="Q20">
        <f>AVERAGE(D49:D53)</f>
        <v>7.4879999999999995</v>
      </c>
      <c r="R20">
        <f>AVERAGE(E49:E53)</f>
        <v>22.68</v>
      </c>
      <c r="S20">
        <f>AVERAGE(F49:F53)</f>
        <v>2.5859999999999999</v>
      </c>
      <c r="T20">
        <f>AVERAGE(G49:G53)</f>
        <v>1</v>
      </c>
      <c r="V20" s="31" t="s">
        <v>260</v>
      </c>
      <c r="W20" s="47">
        <v>3.4166666666666665</v>
      </c>
      <c r="X20" s="47">
        <v>8.6375000000000011</v>
      </c>
      <c r="Y20" s="47">
        <v>25.099999999999998</v>
      </c>
      <c r="Z20" s="47">
        <v>9.82</v>
      </c>
      <c r="AA20" s="47">
        <v>0.6875</v>
      </c>
      <c r="AD20" s="31" t="s">
        <v>252</v>
      </c>
      <c r="AE20" s="47">
        <v>6.6333333333333329</v>
      </c>
      <c r="AF20" s="47">
        <v>7.451901323376025</v>
      </c>
    </row>
    <row r="21" spans="1:32" ht="15" customHeight="1" x14ac:dyDescent="0.3">
      <c r="A21" s="68" t="s">
        <v>247</v>
      </c>
      <c r="B21" s="78">
        <v>42998</v>
      </c>
      <c r="C21" s="71"/>
      <c r="D21" s="71">
        <v>9.6999999999999993</v>
      </c>
      <c r="E21" s="71">
        <v>19</v>
      </c>
      <c r="F21" s="71">
        <v>6.35</v>
      </c>
      <c r="G21" s="71">
        <v>0.05</v>
      </c>
      <c r="H21" s="71">
        <v>0</v>
      </c>
      <c r="I21" s="71"/>
      <c r="J21" s="71"/>
      <c r="K21" s="71"/>
      <c r="L21" s="71"/>
      <c r="M21" s="71"/>
      <c r="O21" s="60" t="s">
        <v>243</v>
      </c>
      <c r="P21">
        <f>STDEVA(C49:C52)</f>
        <v>1.1691307312130097</v>
      </c>
      <c r="Q21">
        <f>STDEVA(D49:D53)</f>
        <v>0.23188359148503812</v>
      </c>
      <c r="R21">
        <f>STDEVA(E49:E53)</f>
        <v>2.4283739415501882</v>
      </c>
      <c r="S21">
        <f>STDEVA(F49:F53)</f>
        <v>1.9105836804495113</v>
      </c>
      <c r="T21">
        <f>STDEVA(G49:G53)</f>
        <v>0.25495097567963915</v>
      </c>
      <c r="V21" s="31" t="s">
        <v>261</v>
      </c>
      <c r="W21" s="47">
        <v>6.14</v>
      </c>
      <c r="X21" s="47">
        <v>8.1280000000000001</v>
      </c>
      <c r="Y21" s="47">
        <v>22</v>
      </c>
      <c r="Z21" s="47">
        <v>7.6859999999999999</v>
      </c>
      <c r="AA21" s="47">
        <v>0.80999999999999994</v>
      </c>
      <c r="AD21" s="31" t="s">
        <v>261</v>
      </c>
      <c r="AE21" s="47">
        <v>6.14</v>
      </c>
      <c r="AF21" s="47">
        <v>6.5927839339690175</v>
      </c>
    </row>
    <row r="22" spans="1:32" ht="15" customHeight="1" x14ac:dyDescent="0.3">
      <c r="A22" s="68"/>
      <c r="B22" s="78"/>
      <c r="C22" s="68"/>
      <c r="D22" s="68"/>
      <c r="E22" s="68"/>
      <c r="F22" s="68"/>
      <c r="G22" s="68"/>
      <c r="H22" s="71"/>
      <c r="I22" s="71"/>
      <c r="J22" s="71"/>
      <c r="K22" s="71"/>
      <c r="L22" s="71"/>
      <c r="M22" s="71"/>
      <c r="V22" s="31" t="s">
        <v>262</v>
      </c>
      <c r="W22" s="47">
        <v>31.824999999999999</v>
      </c>
      <c r="X22" s="47">
        <v>8.5579999999999998</v>
      </c>
      <c r="Y22" s="47">
        <v>22.54</v>
      </c>
      <c r="Z22" s="47">
        <v>9.75</v>
      </c>
      <c r="AA22" s="47">
        <v>0.5</v>
      </c>
      <c r="AD22" s="31" t="s">
        <v>256</v>
      </c>
      <c r="AE22" s="47">
        <v>6.0475000000000003</v>
      </c>
      <c r="AF22" s="47">
        <v>6.6410108417318519</v>
      </c>
    </row>
    <row r="23" spans="1:32" ht="15" customHeight="1" x14ac:dyDescent="0.3">
      <c r="A23" s="68" t="s">
        <v>248</v>
      </c>
      <c r="B23" s="69">
        <v>42870</v>
      </c>
      <c r="C23" s="77">
        <v>39.5</v>
      </c>
      <c r="D23" s="77">
        <v>8.06</v>
      </c>
      <c r="E23" s="77">
        <v>20.8</v>
      </c>
      <c r="F23" s="77">
        <v>8</v>
      </c>
      <c r="G23" s="77">
        <v>0.2</v>
      </c>
      <c r="H23" s="71">
        <v>3</v>
      </c>
      <c r="I23" s="71">
        <v>0</v>
      </c>
      <c r="J23" s="71"/>
      <c r="K23" s="71"/>
      <c r="L23" s="71"/>
      <c r="M23" s="71"/>
      <c r="O23" s="81" t="s">
        <v>396</v>
      </c>
      <c r="V23" s="31" t="s">
        <v>263</v>
      </c>
      <c r="W23" s="47">
        <v>56.975000000000001</v>
      </c>
      <c r="X23" s="47">
        <v>9.1240000000000006</v>
      </c>
      <c r="Y23" s="47">
        <v>22.9</v>
      </c>
      <c r="Z23" s="47">
        <v>7.2319999999999993</v>
      </c>
      <c r="AA23" s="47">
        <v>0.125</v>
      </c>
      <c r="AD23" s="31" t="s">
        <v>249</v>
      </c>
      <c r="AE23" s="47">
        <v>4.4525000000000006</v>
      </c>
      <c r="AF23" s="47">
        <v>3.6999583330987202</v>
      </c>
    </row>
    <row r="24" spans="1:32" ht="15" customHeight="1" x14ac:dyDescent="0.3">
      <c r="A24" s="68" t="s">
        <v>248</v>
      </c>
      <c r="B24" s="69">
        <v>42891</v>
      </c>
      <c r="C24" s="77">
        <v>42</v>
      </c>
      <c r="D24" s="77">
        <v>7.68</v>
      </c>
      <c r="E24" s="77">
        <v>23</v>
      </c>
      <c r="F24" s="77">
        <v>6.95</v>
      </c>
      <c r="G24" s="77">
        <v>0.1</v>
      </c>
      <c r="H24" s="71">
        <v>0</v>
      </c>
      <c r="I24" s="71"/>
      <c r="J24" s="71"/>
      <c r="K24" s="71"/>
      <c r="L24" s="71"/>
      <c r="M24" s="71"/>
      <c r="V24" s="31" t="s">
        <v>264</v>
      </c>
      <c r="W24" s="47">
        <v>34.4</v>
      </c>
      <c r="X24" s="47">
        <v>7.8140000000000001</v>
      </c>
      <c r="Y24" s="47">
        <v>22.3</v>
      </c>
      <c r="Z24" s="47">
        <v>5.266</v>
      </c>
      <c r="AA24" s="47">
        <v>1.8666666666666665</v>
      </c>
      <c r="AD24" s="31" t="s">
        <v>260</v>
      </c>
      <c r="AE24" s="47">
        <v>3.4166666666666665</v>
      </c>
      <c r="AF24" s="47">
        <v>0.60285432181691245</v>
      </c>
    </row>
    <row r="25" spans="1:32" ht="15" customHeight="1" x14ac:dyDescent="0.3">
      <c r="A25" s="68" t="s">
        <v>248</v>
      </c>
      <c r="B25" s="69">
        <v>42926</v>
      </c>
      <c r="C25" s="77">
        <v>110</v>
      </c>
      <c r="D25" s="77">
        <v>8.9</v>
      </c>
      <c r="E25" s="77">
        <v>26.7</v>
      </c>
      <c r="F25" s="77"/>
      <c r="G25" s="77">
        <v>0.1</v>
      </c>
      <c r="H25" s="71">
        <v>0</v>
      </c>
      <c r="I25" s="71">
        <v>0</v>
      </c>
      <c r="J25" s="71"/>
      <c r="K25" s="71"/>
      <c r="L25" s="71"/>
      <c r="M25" s="71"/>
      <c r="V25" s="31" t="s">
        <v>265</v>
      </c>
      <c r="W25" s="47">
        <v>8.4949999999999992</v>
      </c>
      <c r="X25" s="47">
        <v>8.2540000000000013</v>
      </c>
      <c r="Y25" s="47">
        <v>22.74</v>
      </c>
      <c r="Z25" s="47">
        <v>7.2299999999999995</v>
      </c>
      <c r="AA25" s="47">
        <v>0.83750000000000002</v>
      </c>
      <c r="AD25" s="31" t="s">
        <v>253</v>
      </c>
      <c r="AE25" s="47">
        <v>2.86</v>
      </c>
      <c r="AF25" s="47">
        <v>1.1691307312130097</v>
      </c>
    </row>
    <row r="26" spans="1:32" ht="15" customHeight="1" x14ac:dyDescent="0.3">
      <c r="A26" s="68" t="s">
        <v>248</v>
      </c>
      <c r="B26" s="78">
        <v>42971</v>
      </c>
      <c r="C26" s="80">
        <v>54.5</v>
      </c>
      <c r="D26" s="80">
        <v>8.98</v>
      </c>
      <c r="E26" s="80">
        <v>22</v>
      </c>
      <c r="F26" s="80">
        <v>8.6199999999999992</v>
      </c>
      <c r="G26" s="80">
        <v>0.15</v>
      </c>
      <c r="H26" s="71">
        <v>0</v>
      </c>
      <c r="I26" s="71"/>
      <c r="J26" s="71"/>
      <c r="K26" s="71"/>
      <c r="L26" s="71"/>
      <c r="M26" s="71"/>
      <c r="V26" s="31" t="s">
        <v>267</v>
      </c>
      <c r="W26" s="47">
        <v>31.675000000000001</v>
      </c>
      <c r="X26" s="47">
        <v>8.3580000000000005</v>
      </c>
      <c r="Y26" s="47">
        <v>23.259999999999998</v>
      </c>
      <c r="Z26" s="47">
        <v>9.0359999999999996</v>
      </c>
      <c r="AA26" s="47">
        <v>0.25</v>
      </c>
      <c r="AD26" s="31" t="s">
        <v>257</v>
      </c>
      <c r="AE26" s="47">
        <v>2.6825000000000001</v>
      </c>
      <c r="AF26" s="47">
        <v>1.7516920391438673</v>
      </c>
    </row>
    <row r="27" spans="1:32" ht="15" customHeight="1" x14ac:dyDescent="0.3">
      <c r="A27" s="68" t="s">
        <v>248</v>
      </c>
      <c r="B27" s="78">
        <v>42997</v>
      </c>
      <c r="C27" s="80"/>
      <c r="D27" s="80">
        <v>8.4</v>
      </c>
      <c r="E27" s="80">
        <v>19.2</v>
      </c>
      <c r="F27" s="80">
        <v>7.55</v>
      </c>
      <c r="G27" s="80">
        <v>0.1</v>
      </c>
      <c r="H27" s="71">
        <v>0</v>
      </c>
      <c r="I27" s="71"/>
      <c r="J27" s="71"/>
      <c r="K27" s="71"/>
      <c r="L27" s="71"/>
      <c r="M27" s="71"/>
      <c r="V27" s="31" t="s">
        <v>266</v>
      </c>
      <c r="W27" s="47">
        <v>84.600000000000009</v>
      </c>
      <c r="X27" s="47">
        <v>8.9759999999999991</v>
      </c>
      <c r="Y27" s="47">
        <v>22.359999999999996</v>
      </c>
      <c r="Z27" s="47">
        <v>9.1140000000000008</v>
      </c>
      <c r="AA27" s="47">
        <v>0.12</v>
      </c>
      <c r="AD27" s="31" t="s">
        <v>245</v>
      </c>
      <c r="AE27" s="47">
        <v>1.19</v>
      </c>
      <c r="AF27" s="47">
        <v>4.2426406871192889E-2</v>
      </c>
    </row>
    <row r="28" spans="1:32" ht="15" customHeight="1" x14ac:dyDescent="0.3">
      <c r="A28" s="68"/>
      <c r="B28" s="78"/>
      <c r="C28" s="68"/>
      <c r="D28" s="68"/>
      <c r="E28" s="68"/>
      <c r="F28" s="68"/>
      <c r="G28" s="68"/>
      <c r="H28" s="71"/>
      <c r="I28" s="71"/>
      <c r="J28" s="71"/>
      <c r="K28" s="71"/>
      <c r="L28" s="71"/>
      <c r="M28" s="71"/>
    </row>
    <row r="29" spans="1:32" ht="15" customHeight="1" x14ac:dyDescent="0.3">
      <c r="A29" s="68" t="s">
        <v>249</v>
      </c>
      <c r="B29" s="69">
        <v>42871</v>
      </c>
      <c r="C29" s="77">
        <v>2.7</v>
      </c>
      <c r="D29" s="77">
        <v>7.42</v>
      </c>
      <c r="E29" s="77">
        <v>20</v>
      </c>
      <c r="F29" s="77">
        <v>7.74</v>
      </c>
      <c r="G29" s="77">
        <v>0.5</v>
      </c>
      <c r="H29" s="71">
        <v>400</v>
      </c>
      <c r="I29" s="71"/>
      <c r="J29" s="71"/>
      <c r="K29" s="71"/>
      <c r="L29" s="71"/>
      <c r="M29" s="71"/>
      <c r="W29" s="82" t="s">
        <v>279</v>
      </c>
      <c r="X29" s="82" t="s">
        <v>280</v>
      </c>
      <c r="Y29" s="82" t="s">
        <v>281</v>
      </c>
      <c r="Z29" s="82" t="s">
        <v>282</v>
      </c>
      <c r="AA29" s="82" t="s">
        <v>283</v>
      </c>
    </row>
    <row r="30" spans="1:32" ht="15" customHeight="1" x14ac:dyDescent="0.3">
      <c r="A30" s="68" t="s">
        <v>249</v>
      </c>
      <c r="B30" s="69">
        <v>42891</v>
      </c>
      <c r="C30" s="77">
        <v>2.66</v>
      </c>
      <c r="D30" s="77">
        <v>6.87</v>
      </c>
      <c r="E30" s="77">
        <v>24.6</v>
      </c>
      <c r="F30" s="77">
        <v>4.1100000000000003</v>
      </c>
      <c r="G30" s="77">
        <v>0.7</v>
      </c>
      <c r="H30" s="71">
        <v>200</v>
      </c>
      <c r="I30" s="71"/>
      <c r="J30" s="71"/>
      <c r="K30" s="71"/>
      <c r="L30" s="71"/>
      <c r="M30" s="71"/>
      <c r="W30" s="83" t="s">
        <v>243</v>
      </c>
      <c r="X30" s="83" t="s">
        <v>243</v>
      </c>
      <c r="Y30" s="83" t="s">
        <v>243</v>
      </c>
      <c r="Z30" s="83" t="s">
        <v>243</v>
      </c>
      <c r="AA30" s="83" t="s">
        <v>243</v>
      </c>
      <c r="AD30" s="31" t="s">
        <v>263</v>
      </c>
      <c r="AE30" s="47">
        <v>9.1240000000000006</v>
      </c>
      <c r="AF30" s="47">
        <v>0.65964384329727555</v>
      </c>
    </row>
    <row r="31" spans="1:32" ht="15" customHeight="1" x14ac:dyDescent="0.3">
      <c r="A31" s="68" t="s">
        <v>249</v>
      </c>
      <c r="B31" s="69">
        <v>42926</v>
      </c>
      <c r="C31" s="77">
        <v>2.4500000000000002</v>
      </c>
      <c r="D31" s="77">
        <v>7.39</v>
      </c>
      <c r="E31" s="77">
        <v>26</v>
      </c>
      <c r="F31" s="77">
        <v>0.78</v>
      </c>
      <c r="G31" s="77"/>
      <c r="H31" s="71"/>
      <c r="I31" s="71"/>
      <c r="J31" s="71"/>
      <c r="K31" s="71"/>
      <c r="L31" s="71"/>
      <c r="M31" s="71"/>
      <c r="V31" s="31" t="s">
        <v>245</v>
      </c>
      <c r="W31" s="47">
        <v>4.2426406871192889E-2</v>
      </c>
      <c r="X31" s="47">
        <v>1.0057981904935129</v>
      </c>
      <c r="Y31" s="47">
        <v>2.6128528469854553</v>
      </c>
      <c r="Z31" s="47">
        <v>5.9300421583661613</v>
      </c>
      <c r="AA31" s="47">
        <v>0.17320508075688748</v>
      </c>
      <c r="AD31" s="31" t="s">
        <v>247</v>
      </c>
      <c r="AE31" s="47">
        <v>9.1039999999999992</v>
      </c>
      <c r="AF31" s="47">
        <v>0.76434939654584633</v>
      </c>
    </row>
    <row r="32" spans="1:32" ht="15" customHeight="1" x14ac:dyDescent="0.3">
      <c r="A32" s="68" t="s">
        <v>249</v>
      </c>
      <c r="B32" s="78">
        <v>42971</v>
      </c>
      <c r="C32" s="80">
        <v>10</v>
      </c>
      <c r="D32" s="80">
        <v>7.3</v>
      </c>
      <c r="E32" s="80">
        <v>20.7</v>
      </c>
      <c r="F32" s="80">
        <v>1.35</v>
      </c>
      <c r="G32" s="80">
        <v>0.3</v>
      </c>
      <c r="H32" s="71">
        <v>0</v>
      </c>
      <c r="I32" s="71"/>
      <c r="J32" s="71"/>
      <c r="K32" s="71"/>
      <c r="L32" s="71"/>
      <c r="M32" s="71"/>
      <c r="V32" s="31" t="s">
        <v>244</v>
      </c>
      <c r="W32" s="47">
        <v>14.566399692442857</v>
      </c>
      <c r="X32" s="47">
        <v>0.336452076825214</v>
      </c>
      <c r="Y32" s="47">
        <v>3.2078029864690825</v>
      </c>
      <c r="Z32" s="47">
        <v>1.1121600604229553</v>
      </c>
      <c r="AA32" s="47">
        <v>0</v>
      </c>
      <c r="AD32" s="31" t="s">
        <v>266</v>
      </c>
      <c r="AE32" s="47">
        <v>8.9759999999999991</v>
      </c>
      <c r="AF32" s="47">
        <v>0.7256238695081636</v>
      </c>
    </row>
    <row r="33" spans="1:32" ht="15" customHeight="1" x14ac:dyDescent="0.3">
      <c r="A33" s="68"/>
      <c r="B33" s="78"/>
      <c r="C33" s="68"/>
      <c r="D33" s="68"/>
      <c r="E33" s="68"/>
      <c r="F33" s="68"/>
      <c r="G33" s="68"/>
      <c r="H33" s="71"/>
      <c r="I33" s="71"/>
      <c r="J33" s="71"/>
      <c r="K33" s="71"/>
      <c r="L33" s="71"/>
      <c r="M33" s="71"/>
      <c r="V33" s="31" t="s">
        <v>246</v>
      </c>
      <c r="W33" s="47">
        <v>12.696751553054821</v>
      </c>
      <c r="X33" s="47">
        <v>0.62545983084447587</v>
      </c>
      <c r="Y33" s="47">
        <v>2.678930134711742</v>
      </c>
      <c r="Z33" s="47">
        <v>3.5218413744327912</v>
      </c>
      <c r="AA33" s="47">
        <v>0.30550504633038938</v>
      </c>
      <c r="AD33" s="31" t="s">
        <v>257</v>
      </c>
      <c r="AE33" s="47">
        <v>8.9559999999999995</v>
      </c>
      <c r="AF33" s="47">
        <v>0.87205504413425661</v>
      </c>
    </row>
    <row r="34" spans="1:32" ht="15" customHeight="1" x14ac:dyDescent="0.3">
      <c r="A34" s="68" t="s">
        <v>250</v>
      </c>
      <c r="B34" s="69">
        <v>42927</v>
      </c>
      <c r="C34" s="77">
        <v>5.85</v>
      </c>
      <c r="D34" s="77">
        <v>7.78</v>
      </c>
      <c r="E34" s="77">
        <v>21.4</v>
      </c>
      <c r="F34" s="77">
        <v>1.26</v>
      </c>
      <c r="G34" s="68"/>
      <c r="H34" s="71"/>
      <c r="I34" s="71"/>
      <c r="J34" s="71"/>
      <c r="K34" s="71"/>
      <c r="L34" s="71"/>
      <c r="M34" s="71"/>
      <c r="V34" s="31" t="s">
        <v>247</v>
      </c>
      <c r="W34" s="47">
        <v>56.49834068359884</v>
      </c>
      <c r="X34" s="47">
        <v>0.76434939654584633</v>
      </c>
      <c r="Y34" s="47">
        <v>3.5414686219137681</v>
      </c>
      <c r="Z34" s="47">
        <v>2.1200306601556456</v>
      </c>
      <c r="AA34" s="47">
        <v>0.11523888232710347</v>
      </c>
      <c r="AD34" s="31" t="s">
        <v>259</v>
      </c>
      <c r="AE34" s="47">
        <v>8.6399999999999988</v>
      </c>
      <c r="AF34" s="47">
        <v>0.32186953878862112</v>
      </c>
    </row>
    <row r="35" spans="1:32" ht="15" customHeight="1" x14ac:dyDescent="0.3">
      <c r="A35" s="68" t="s">
        <v>250</v>
      </c>
      <c r="B35" s="78">
        <v>42971</v>
      </c>
      <c r="C35" s="80">
        <v>23.8</v>
      </c>
      <c r="D35" s="80">
        <v>8.74</v>
      </c>
      <c r="E35" s="80">
        <v>21</v>
      </c>
      <c r="F35" s="80">
        <v>4.32</v>
      </c>
      <c r="G35" s="71"/>
      <c r="H35" s="71"/>
      <c r="I35" s="71"/>
      <c r="J35" s="71"/>
      <c r="K35" s="71"/>
      <c r="L35" s="71">
        <v>0</v>
      </c>
      <c r="M35" s="71"/>
      <c r="V35" s="31" t="s">
        <v>248</v>
      </c>
      <c r="W35" s="47">
        <v>32.992423372647245</v>
      </c>
      <c r="X35" s="47">
        <v>0.55234047470740388</v>
      </c>
      <c r="Y35" s="47">
        <v>2.8192197502145837</v>
      </c>
      <c r="Z35" s="47">
        <v>0.70611613775638882</v>
      </c>
      <c r="AA35" s="47">
        <v>4.472135954999585E-2</v>
      </c>
      <c r="AD35" s="31" t="s">
        <v>260</v>
      </c>
      <c r="AE35" s="47">
        <v>8.6375000000000011</v>
      </c>
      <c r="AF35" s="47">
        <v>0.67143503036407037</v>
      </c>
    </row>
    <row r="36" spans="1:32" ht="15" customHeight="1" x14ac:dyDescent="0.3">
      <c r="A36" s="68" t="s">
        <v>250</v>
      </c>
      <c r="B36" s="78">
        <v>42997</v>
      </c>
      <c r="C36" s="80"/>
      <c r="D36" s="80">
        <v>7.46</v>
      </c>
      <c r="E36" s="80">
        <v>20.5</v>
      </c>
      <c r="F36" s="80">
        <v>3.49</v>
      </c>
      <c r="G36" s="71"/>
      <c r="H36" s="71">
        <v>0</v>
      </c>
      <c r="I36" s="71"/>
      <c r="J36" s="71"/>
      <c r="K36" s="71"/>
      <c r="L36" s="71"/>
      <c r="M36" s="71"/>
      <c r="V36" s="31" t="s">
        <v>249</v>
      </c>
      <c r="W36" s="47">
        <v>3.6999583330987202</v>
      </c>
      <c r="X36" s="47">
        <v>0.25514701644346133</v>
      </c>
      <c r="Y36" s="47">
        <v>2.9284523785326391</v>
      </c>
      <c r="Z36" s="47">
        <v>3.1817448043487087</v>
      </c>
      <c r="AA36" s="47">
        <v>0.19999999999999996</v>
      </c>
      <c r="AD36" s="31" t="s">
        <v>258</v>
      </c>
      <c r="AE36" s="47">
        <v>8.5599999999999987</v>
      </c>
      <c r="AF36" s="47">
        <v>0.71316197318701735</v>
      </c>
    </row>
    <row r="37" spans="1:32" ht="15" customHeight="1" x14ac:dyDescent="0.3">
      <c r="A37" s="68"/>
      <c r="B37" s="78"/>
      <c r="C37" s="68"/>
      <c r="D37" s="68"/>
      <c r="E37" s="68"/>
      <c r="F37" s="68"/>
      <c r="G37" s="68"/>
      <c r="H37" s="71"/>
      <c r="I37" s="71"/>
      <c r="J37" s="71"/>
      <c r="K37" s="71"/>
      <c r="L37" s="71"/>
      <c r="M37" s="71"/>
      <c r="V37" s="31" t="s">
        <v>250</v>
      </c>
      <c r="W37" s="47">
        <v>12.69256672229853</v>
      </c>
      <c r="X37" s="47">
        <v>0.66613311982916257</v>
      </c>
      <c r="Y37" s="47">
        <v>0.45092497528228875</v>
      </c>
      <c r="Z37" s="47">
        <v>1.582476961391013</v>
      </c>
      <c r="AD37" s="31" t="s">
        <v>262</v>
      </c>
      <c r="AE37" s="47">
        <v>8.5579999999999998</v>
      </c>
      <c r="AF37" s="47">
        <v>0.56464147917063234</v>
      </c>
    </row>
    <row r="38" spans="1:32" ht="15" customHeight="1" x14ac:dyDescent="0.3">
      <c r="A38" s="68" t="s">
        <v>251</v>
      </c>
      <c r="B38" s="69">
        <v>42870</v>
      </c>
      <c r="C38" s="77">
        <v>4.26</v>
      </c>
      <c r="D38" s="77">
        <v>7.89</v>
      </c>
      <c r="E38" s="77">
        <v>21.7</v>
      </c>
      <c r="F38" s="77">
        <v>7.95</v>
      </c>
      <c r="G38" s="77">
        <v>1</v>
      </c>
      <c r="H38" s="71">
        <v>450</v>
      </c>
      <c r="I38" s="71">
        <v>250</v>
      </c>
      <c r="J38" s="71">
        <v>150</v>
      </c>
      <c r="K38" s="71">
        <v>93</v>
      </c>
      <c r="L38" s="71"/>
      <c r="M38" s="71"/>
      <c r="V38" s="31" t="s">
        <v>251</v>
      </c>
      <c r="W38" s="47">
        <v>15.901484207456862</v>
      </c>
      <c r="X38" s="47">
        <v>0.57059617944742713</v>
      </c>
      <c r="Y38" s="47">
        <v>2.6679580206592766</v>
      </c>
      <c r="Z38" s="47">
        <v>1.1703717358172951</v>
      </c>
      <c r="AA38" s="47">
        <v>0.94445751624940755</v>
      </c>
      <c r="AD38" s="31" t="s">
        <v>252</v>
      </c>
      <c r="AE38" s="47">
        <v>8.5500000000000007</v>
      </c>
      <c r="AF38" s="47">
        <v>0.63676264547056072</v>
      </c>
    </row>
    <row r="39" spans="1:32" ht="15" customHeight="1" x14ac:dyDescent="0.3">
      <c r="A39" s="68" t="s">
        <v>251</v>
      </c>
      <c r="B39" s="69">
        <v>42891</v>
      </c>
      <c r="C39" s="77">
        <v>4.66</v>
      </c>
      <c r="D39" s="77">
        <v>7.13</v>
      </c>
      <c r="E39" s="77">
        <v>25.6</v>
      </c>
      <c r="F39" s="77">
        <v>5.1100000000000003</v>
      </c>
      <c r="G39" s="77">
        <v>2.4</v>
      </c>
      <c r="H39" s="71">
        <v>400</v>
      </c>
      <c r="I39" s="71">
        <v>54</v>
      </c>
      <c r="J39" s="71">
        <v>26</v>
      </c>
      <c r="K39" s="71">
        <v>19</v>
      </c>
      <c r="L39" s="71"/>
      <c r="M39" s="71"/>
      <c r="V39" s="31" t="s">
        <v>252</v>
      </c>
      <c r="W39" s="47">
        <v>7.451901323376025</v>
      </c>
      <c r="X39" s="47">
        <v>0.63676264547056072</v>
      </c>
      <c r="Y39" s="47">
        <v>4.6626172907498997</v>
      </c>
      <c r="Z39" s="47">
        <v>4.436229630365558</v>
      </c>
      <c r="AA39" s="47">
        <v>0.49497474683058329</v>
      </c>
      <c r="AD39" s="31" t="s">
        <v>245</v>
      </c>
      <c r="AE39" s="47">
        <v>8.5259999999999998</v>
      </c>
      <c r="AF39" s="47">
        <v>1.0057981904935129</v>
      </c>
    </row>
    <row r="40" spans="1:32" ht="15" customHeight="1" x14ac:dyDescent="0.3">
      <c r="A40" s="68" t="s">
        <v>251</v>
      </c>
      <c r="B40" s="69">
        <v>42926</v>
      </c>
      <c r="C40" s="77">
        <v>32</v>
      </c>
      <c r="D40" s="77">
        <v>8.3000000000000007</v>
      </c>
      <c r="E40" s="77">
        <v>26.9</v>
      </c>
      <c r="F40" s="77">
        <v>7.38</v>
      </c>
      <c r="G40" s="77">
        <v>0.3</v>
      </c>
      <c r="H40" s="71">
        <v>25</v>
      </c>
      <c r="I40" s="71">
        <v>0</v>
      </c>
      <c r="J40" s="71"/>
      <c r="K40" s="71"/>
      <c r="L40" s="71"/>
      <c r="M40" s="71"/>
      <c r="V40" s="31" t="s">
        <v>253</v>
      </c>
      <c r="W40" s="47">
        <v>1.1691307312130097</v>
      </c>
      <c r="X40" s="47">
        <v>0.23188359148503812</v>
      </c>
      <c r="Y40" s="47">
        <v>2.4283739415501882</v>
      </c>
      <c r="Z40" s="47">
        <v>1.9105836804495113</v>
      </c>
      <c r="AA40" s="47">
        <v>0.25495097567963915</v>
      </c>
      <c r="AD40" s="31" t="s">
        <v>255</v>
      </c>
      <c r="AE40" s="47">
        <v>8.4833333333333325</v>
      </c>
      <c r="AF40" s="47">
        <v>0.58858587592069667</v>
      </c>
    </row>
    <row r="41" spans="1:32" ht="15" customHeight="1" x14ac:dyDescent="0.3">
      <c r="A41" s="68" t="s">
        <v>251</v>
      </c>
      <c r="B41" s="78">
        <v>42971</v>
      </c>
      <c r="C41" s="80"/>
      <c r="D41" s="80">
        <v>8.6300000000000008</v>
      </c>
      <c r="E41" s="80">
        <v>22.3</v>
      </c>
      <c r="F41" s="80">
        <v>7.33</v>
      </c>
      <c r="G41" s="80">
        <v>0.2</v>
      </c>
      <c r="H41" s="71">
        <v>3</v>
      </c>
      <c r="I41" s="71">
        <v>0</v>
      </c>
      <c r="J41" s="71"/>
      <c r="K41" s="71"/>
      <c r="L41" s="71"/>
      <c r="M41" s="71"/>
      <c r="V41" s="31" t="s">
        <v>254</v>
      </c>
      <c r="W41" s="47">
        <v>11.685425395194947</v>
      </c>
      <c r="X41" s="47">
        <v>0.48034362700050459</v>
      </c>
      <c r="Y41" s="47">
        <v>2.5145576151681239</v>
      </c>
      <c r="Z41" s="47">
        <v>1.0095147349097915</v>
      </c>
      <c r="AA41" s="47">
        <v>0.25836021365527639</v>
      </c>
      <c r="AD41" s="31" t="s">
        <v>248</v>
      </c>
      <c r="AE41" s="47">
        <v>8.4039999999999999</v>
      </c>
      <c r="AF41" s="47">
        <v>0.55234047470740388</v>
      </c>
    </row>
    <row r="42" spans="1:32" ht="15" customHeight="1" x14ac:dyDescent="0.3">
      <c r="A42" s="68" t="s">
        <v>251</v>
      </c>
      <c r="B42" s="78">
        <v>42997</v>
      </c>
      <c r="C42" s="80"/>
      <c r="D42" s="80">
        <v>8.23</v>
      </c>
      <c r="E42" s="80">
        <v>20.7</v>
      </c>
      <c r="F42" s="80">
        <v>7.92</v>
      </c>
      <c r="G42" s="80">
        <v>0.2</v>
      </c>
      <c r="H42" s="71">
        <v>0</v>
      </c>
      <c r="I42" s="71"/>
      <c r="J42" s="71"/>
      <c r="K42" s="71"/>
      <c r="L42" s="71"/>
      <c r="M42" s="71"/>
      <c r="V42" s="31" t="s">
        <v>255</v>
      </c>
      <c r="W42" s="47">
        <v>11.242997820866107</v>
      </c>
      <c r="X42" s="47">
        <v>0.58858587592069667</v>
      </c>
      <c r="Y42" s="47">
        <v>2.535744466621193</v>
      </c>
      <c r="Z42" s="47">
        <v>4.6305759181049311</v>
      </c>
      <c r="AA42" s="47">
        <v>0.30550504633038938</v>
      </c>
      <c r="AD42" s="31" t="s">
        <v>244</v>
      </c>
      <c r="AE42" s="47">
        <v>8.4</v>
      </c>
      <c r="AF42" s="47">
        <v>0.336452076825214</v>
      </c>
    </row>
    <row r="43" spans="1:32" ht="15" customHeight="1" x14ac:dyDescent="0.3">
      <c r="A43" s="68"/>
      <c r="B43" s="78"/>
      <c r="C43" s="68"/>
      <c r="D43" s="68"/>
      <c r="E43" s="68"/>
      <c r="F43" s="68"/>
      <c r="G43" s="68"/>
      <c r="H43" s="71"/>
      <c r="I43" s="71"/>
      <c r="J43" s="71"/>
      <c r="K43" s="71"/>
      <c r="L43" s="71"/>
      <c r="M43" s="71"/>
      <c r="V43" s="31" t="s">
        <v>256</v>
      </c>
      <c r="W43" s="47">
        <v>6.6410108417318519</v>
      </c>
      <c r="X43" s="47">
        <v>0.34703025804675841</v>
      </c>
      <c r="Y43" s="47">
        <v>2.944146735473645</v>
      </c>
      <c r="Z43" s="47">
        <v>2.8784492352654052</v>
      </c>
      <c r="AA43" s="47">
        <v>3.5355339059327369E-2</v>
      </c>
      <c r="AD43" s="31" t="s">
        <v>254</v>
      </c>
      <c r="AE43" s="47">
        <v>8.3759999999999994</v>
      </c>
      <c r="AF43" s="47">
        <v>0.48034362700050459</v>
      </c>
    </row>
    <row r="44" spans="1:32" ht="15" customHeight="1" x14ac:dyDescent="0.3">
      <c r="A44" s="68" t="s">
        <v>252</v>
      </c>
      <c r="B44" s="69">
        <v>42871</v>
      </c>
      <c r="C44" s="77">
        <v>3.05</v>
      </c>
      <c r="D44" s="77">
        <v>8.82</v>
      </c>
      <c r="E44" s="77">
        <v>24</v>
      </c>
      <c r="F44" s="77">
        <v>12.36</v>
      </c>
      <c r="G44" s="77">
        <v>1</v>
      </c>
      <c r="H44" s="71">
        <v>95</v>
      </c>
      <c r="I44" s="71">
        <v>25</v>
      </c>
      <c r="J44" s="71"/>
      <c r="K44" s="71"/>
      <c r="L44" s="71"/>
      <c r="M44" s="71"/>
      <c r="V44" s="31" t="s">
        <v>257</v>
      </c>
      <c r="W44" s="47">
        <v>1.7516920391438673</v>
      </c>
      <c r="X44" s="47">
        <v>0.87205504413425661</v>
      </c>
      <c r="Y44" s="47">
        <v>2.945335295004659</v>
      </c>
      <c r="Z44" s="47">
        <v>1.8416378579948938</v>
      </c>
      <c r="AA44" s="47">
        <v>0.5890670590009256</v>
      </c>
      <c r="AD44" s="31" t="s">
        <v>267</v>
      </c>
      <c r="AE44" s="47">
        <v>8.3580000000000005</v>
      </c>
      <c r="AF44" s="47">
        <v>0.64646732322678158</v>
      </c>
    </row>
    <row r="45" spans="1:32" ht="15" customHeight="1" x14ac:dyDescent="0.3">
      <c r="A45" s="68" t="s">
        <v>252</v>
      </c>
      <c r="B45" s="69">
        <v>42892</v>
      </c>
      <c r="C45" s="77">
        <v>15.2</v>
      </c>
      <c r="D45" s="77">
        <v>8.1</v>
      </c>
      <c r="E45" s="77">
        <v>28.1</v>
      </c>
      <c r="F45" s="77">
        <v>9.14</v>
      </c>
      <c r="G45" s="77">
        <v>0.3</v>
      </c>
      <c r="H45" s="71"/>
      <c r="I45" s="71"/>
      <c r="J45" s="71"/>
      <c r="K45" s="71"/>
      <c r="L45" s="71"/>
      <c r="M45" s="71"/>
      <c r="V45" s="31" t="s">
        <v>258</v>
      </c>
      <c r="W45" s="47">
        <v>9.0025922192814374</v>
      </c>
      <c r="X45" s="47">
        <v>0.71316197318701735</v>
      </c>
      <c r="Y45" s="47">
        <v>2.4190907382733706</v>
      </c>
      <c r="Z45" s="47">
        <v>2.8114711451480368</v>
      </c>
      <c r="AA45" s="47">
        <v>0.91350971532874226</v>
      </c>
      <c r="AD45" s="31" t="s">
        <v>265</v>
      </c>
      <c r="AE45" s="47">
        <v>8.2540000000000013</v>
      </c>
      <c r="AF45" s="47">
        <v>0.80828831489759889</v>
      </c>
    </row>
    <row r="46" spans="1:32" ht="15" customHeight="1" x14ac:dyDescent="0.3">
      <c r="A46" s="68" t="s">
        <v>252</v>
      </c>
      <c r="B46" s="69">
        <v>42927</v>
      </c>
      <c r="C46" s="77">
        <v>1.65</v>
      </c>
      <c r="D46" s="77">
        <v>9.32</v>
      </c>
      <c r="E46" s="77">
        <v>25.2</v>
      </c>
      <c r="F46" s="77">
        <v>3.8</v>
      </c>
      <c r="G46" s="77"/>
      <c r="H46" s="71"/>
      <c r="I46" s="71"/>
      <c r="J46" s="71"/>
      <c r="K46" s="71"/>
      <c r="L46" s="71"/>
      <c r="M46" s="71"/>
      <c r="V46" s="31" t="s">
        <v>259</v>
      </c>
      <c r="W46" s="47">
        <v>13.09971373733028</v>
      </c>
      <c r="X46" s="47">
        <v>0.32186953878862112</v>
      </c>
      <c r="Y46" s="47">
        <v>3.3634803403617659</v>
      </c>
      <c r="Z46" s="47">
        <v>1.4220161743102657</v>
      </c>
      <c r="AA46" s="47">
        <v>4.0824829046386291E-2</v>
      </c>
      <c r="AD46" s="31" t="s">
        <v>246</v>
      </c>
      <c r="AE46" s="47">
        <v>8.16</v>
      </c>
      <c r="AF46" s="47">
        <v>0.62545983084447587</v>
      </c>
    </row>
    <row r="47" spans="1:32" ht="15" customHeight="1" x14ac:dyDescent="0.3">
      <c r="A47" s="68" t="s">
        <v>252</v>
      </c>
      <c r="B47" s="78">
        <v>42998</v>
      </c>
      <c r="C47" s="80"/>
      <c r="D47" s="80">
        <v>7.96</v>
      </c>
      <c r="E47" s="80">
        <v>17.100000000000001</v>
      </c>
      <c r="F47" s="80">
        <v>3.06</v>
      </c>
      <c r="G47" s="80"/>
      <c r="H47" s="71">
        <v>0</v>
      </c>
      <c r="I47" s="71"/>
      <c r="J47" s="71"/>
      <c r="K47" s="71"/>
      <c r="L47" s="71"/>
      <c r="M47" s="71"/>
      <c r="V47" s="31" t="s">
        <v>260</v>
      </c>
      <c r="W47" s="47">
        <v>0.60285432181691245</v>
      </c>
      <c r="X47" s="47">
        <v>0.67143503036407037</v>
      </c>
      <c r="Y47" s="47">
        <v>3.6414282912066547</v>
      </c>
      <c r="Z47" s="47">
        <v>6.7469301661323486</v>
      </c>
      <c r="AA47" s="47">
        <v>0.32242570203588489</v>
      </c>
      <c r="AD47" s="31" t="s">
        <v>261</v>
      </c>
      <c r="AE47" s="47">
        <v>8.1280000000000001</v>
      </c>
      <c r="AF47" s="47">
        <v>0.60837488442571341</v>
      </c>
    </row>
    <row r="48" spans="1:32" ht="15" customHeight="1" x14ac:dyDescent="0.3">
      <c r="A48" s="68"/>
      <c r="B48" s="71"/>
      <c r="C48" s="68"/>
      <c r="D48" s="68"/>
      <c r="E48" s="68"/>
      <c r="F48" s="68"/>
      <c r="G48" s="68"/>
      <c r="H48" s="71"/>
      <c r="I48" s="71"/>
      <c r="J48" s="71"/>
      <c r="K48" s="71"/>
      <c r="L48" s="71"/>
      <c r="M48" s="71"/>
      <c r="V48" s="31" t="s">
        <v>261</v>
      </c>
      <c r="W48" s="47">
        <v>6.5927839339690175</v>
      </c>
      <c r="X48" s="47">
        <v>0.60837488442571341</v>
      </c>
      <c r="Y48" s="47">
        <v>2.1517434791350012</v>
      </c>
      <c r="Z48" s="47">
        <v>1.8308003714222931</v>
      </c>
      <c r="AA48" s="47">
        <v>0.41593268686170859</v>
      </c>
      <c r="AD48" s="31" t="s">
        <v>251</v>
      </c>
      <c r="AE48" s="47">
        <v>8.0360000000000014</v>
      </c>
      <c r="AF48" s="47">
        <v>0.57059617944742713</v>
      </c>
    </row>
    <row r="49" spans="1:32" ht="15" customHeight="1" x14ac:dyDescent="0.3">
      <c r="A49" s="68" t="s">
        <v>253</v>
      </c>
      <c r="B49" s="69">
        <v>42871</v>
      </c>
      <c r="C49" s="77">
        <v>2.65</v>
      </c>
      <c r="D49" s="77">
        <v>7.62</v>
      </c>
      <c r="E49" s="77">
        <v>22</v>
      </c>
      <c r="F49" s="77">
        <v>5.31</v>
      </c>
      <c r="G49" s="77">
        <v>1.4</v>
      </c>
      <c r="H49" s="71">
        <v>72</v>
      </c>
      <c r="I49" s="71">
        <v>30</v>
      </c>
      <c r="J49" s="71"/>
      <c r="K49" s="71"/>
      <c r="L49" s="71"/>
      <c r="M49" s="71"/>
      <c r="V49" s="31" t="s">
        <v>262</v>
      </c>
      <c r="W49" s="47">
        <v>34.678367416397592</v>
      </c>
      <c r="X49" s="47">
        <v>0.56464147917063234</v>
      </c>
      <c r="Y49" s="47">
        <v>2.6111300235721666</v>
      </c>
      <c r="Z49" s="47">
        <v>1.0511184519358416</v>
      </c>
      <c r="AA49" s="47">
        <v>0.57771100041456713</v>
      </c>
      <c r="AD49" s="31" t="s">
        <v>250</v>
      </c>
      <c r="AE49" s="47">
        <v>7.9933333333333332</v>
      </c>
      <c r="AF49" s="47">
        <v>0.66613311982916257</v>
      </c>
    </row>
    <row r="50" spans="1:32" ht="15" customHeight="1" x14ac:dyDescent="0.3">
      <c r="A50" s="68" t="s">
        <v>253</v>
      </c>
      <c r="B50" s="69">
        <v>42892</v>
      </c>
      <c r="C50" s="77">
        <v>1.36</v>
      </c>
      <c r="D50" s="77">
        <v>7.1</v>
      </c>
      <c r="E50" s="77">
        <v>26.4</v>
      </c>
      <c r="F50" s="77">
        <v>2.2000000000000002</v>
      </c>
      <c r="G50" s="77">
        <v>0.9</v>
      </c>
      <c r="H50" s="71"/>
      <c r="I50" s="71"/>
      <c r="J50" s="71"/>
      <c r="K50" s="71"/>
      <c r="L50" s="71"/>
      <c r="M50" s="71"/>
      <c r="V50" s="31" t="s">
        <v>263</v>
      </c>
      <c r="W50" s="47">
        <v>44.648282908379194</v>
      </c>
      <c r="X50" s="47">
        <v>0.65964384329727555</v>
      </c>
      <c r="Y50" s="47">
        <v>2.6617663308412185</v>
      </c>
      <c r="Z50" s="47">
        <v>2.205168927769483</v>
      </c>
      <c r="AA50" s="47">
        <v>0.10606601717798217</v>
      </c>
      <c r="AD50" s="31" t="s">
        <v>264</v>
      </c>
      <c r="AE50" s="47">
        <v>7.8140000000000001</v>
      </c>
      <c r="AF50" s="47">
        <v>0.4183061080118245</v>
      </c>
    </row>
    <row r="51" spans="1:32" ht="15" customHeight="1" x14ac:dyDescent="0.3">
      <c r="A51" s="68" t="s">
        <v>253</v>
      </c>
      <c r="B51" s="69">
        <v>42927</v>
      </c>
      <c r="C51" s="77">
        <v>3.3</v>
      </c>
      <c r="D51" s="77">
        <v>7.6</v>
      </c>
      <c r="E51" s="77">
        <v>23.7</v>
      </c>
      <c r="F51" s="77">
        <v>0.3</v>
      </c>
      <c r="G51" s="77">
        <v>0.7</v>
      </c>
      <c r="H51" s="71">
        <v>110</v>
      </c>
      <c r="I51" s="71">
        <v>40</v>
      </c>
      <c r="J51" s="71"/>
      <c r="K51" s="71"/>
      <c r="L51" s="71"/>
      <c r="M51" s="71"/>
      <c r="V51" s="31" t="s">
        <v>264</v>
      </c>
      <c r="W51" s="47">
        <v>65.734871516823802</v>
      </c>
      <c r="X51" s="47">
        <v>0.4183061080118245</v>
      </c>
      <c r="Y51" s="47">
        <v>4.3994317814917761</v>
      </c>
      <c r="Z51" s="47">
        <v>3.5262770736287856</v>
      </c>
      <c r="AA51" s="47">
        <v>0.35118845842842678</v>
      </c>
      <c r="AD51" s="31" t="s">
        <v>256</v>
      </c>
      <c r="AE51" s="47">
        <v>7.6540000000000008</v>
      </c>
      <c r="AF51" s="47">
        <v>0.34703025804675841</v>
      </c>
    </row>
    <row r="52" spans="1:32" ht="15" customHeight="1" x14ac:dyDescent="0.3">
      <c r="A52" s="68" t="s">
        <v>253</v>
      </c>
      <c r="B52" s="78">
        <v>42972</v>
      </c>
      <c r="C52" s="80">
        <v>4.13</v>
      </c>
      <c r="D52" s="80">
        <v>7.45</v>
      </c>
      <c r="E52" s="80">
        <v>20.7</v>
      </c>
      <c r="F52" s="80">
        <v>1.61</v>
      </c>
      <c r="G52" s="80">
        <v>1</v>
      </c>
      <c r="H52" s="71">
        <v>135</v>
      </c>
      <c r="I52" s="71">
        <v>0</v>
      </c>
      <c r="J52" s="71"/>
      <c r="K52" s="71"/>
      <c r="L52" s="71"/>
      <c r="M52" s="71"/>
      <c r="V52" s="31" t="s">
        <v>265</v>
      </c>
      <c r="W52" s="47">
        <v>9.884015715622203</v>
      </c>
      <c r="X52" s="47">
        <v>0.80828831489759889</v>
      </c>
      <c r="Y52" s="47">
        <v>2.1196697856034081</v>
      </c>
      <c r="Z52" s="47">
        <v>2.0500000000000003</v>
      </c>
      <c r="AA52" s="47">
        <v>0.38160843806184375</v>
      </c>
      <c r="AD52" s="31" t="s">
        <v>253</v>
      </c>
      <c r="AE52" s="47">
        <v>7.4879999999999995</v>
      </c>
      <c r="AF52" s="47">
        <v>0.23188359148503812</v>
      </c>
    </row>
    <row r="53" spans="1:32" ht="15" customHeight="1" x14ac:dyDescent="0.3">
      <c r="A53" s="68" t="s">
        <v>253</v>
      </c>
      <c r="B53" s="78">
        <v>42998</v>
      </c>
      <c r="C53" s="80"/>
      <c r="D53" s="80">
        <v>7.67</v>
      </c>
      <c r="E53" s="80">
        <v>20.6</v>
      </c>
      <c r="F53" s="80">
        <v>3.51</v>
      </c>
      <c r="G53" s="80">
        <v>1</v>
      </c>
      <c r="H53" s="71">
        <v>175</v>
      </c>
      <c r="I53" s="71">
        <v>130</v>
      </c>
      <c r="J53" s="71"/>
      <c r="K53" s="71"/>
      <c r="L53" s="71"/>
      <c r="M53" s="71"/>
      <c r="V53" s="31" t="s">
        <v>267</v>
      </c>
      <c r="W53" s="47">
        <v>11.044568800998974</v>
      </c>
      <c r="X53" s="47">
        <v>0.64646732322678158</v>
      </c>
      <c r="Y53" s="47">
        <v>2.9364945087638357</v>
      </c>
      <c r="Z53" s="47">
        <v>0.94854098488151795</v>
      </c>
      <c r="AA53" s="47">
        <v>0.12247448713915896</v>
      </c>
      <c r="AD53" s="31" t="s">
        <v>249</v>
      </c>
      <c r="AE53" s="47">
        <v>7.2450000000000001</v>
      </c>
      <c r="AF53" s="47">
        <v>0.25514701644346133</v>
      </c>
    </row>
    <row r="54" spans="1:32" ht="15" customHeight="1" x14ac:dyDescent="0.3">
      <c r="A54" s="68"/>
      <c r="B54" s="78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V54" s="31" t="s">
        <v>266</v>
      </c>
      <c r="W54" s="47">
        <v>25.988202451625316</v>
      </c>
      <c r="X54" s="47">
        <v>0.7256238695081636</v>
      </c>
      <c r="Y54" s="47">
        <v>2.6434825514839644</v>
      </c>
      <c r="Z54" s="47">
        <v>1.3158381359422606</v>
      </c>
      <c r="AA54" s="47">
        <v>4.472135954999585E-2</v>
      </c>
    </row>
    <row r="55" spans="1:32" ht="15" customHeight="1" x14ac:dyDescent="0.3">
      <c r="A55" s="68" t="s">
        <v>254</v>
      </c>
      <c r="B55" s="69">
        <v>42870</v>
      </c>
      <c r="C55" s="77">
        <v>8</v>
      </c>
      <c r="D55" s="77">
        <v>8.26</v>
      </c>
      <c r="E55" s="77">
        <v>21</v>
      </c>
      <c r="F55" s="77">
        <v>8.15</v>
      </c>
      <c r="G55" s="77">
        <v>0.8</v>
      </c>
      <c r="H55" s="71">
        <v>320</v>
      </c>
      <c r="I55" s="71">
        <v>120</v>
      </c>
      <c r="J55" s="71">
        <v>45</v>
      </c>
      <c r="K55" s="71">
        <v>15</v>
      </c>
      <c r="L55" s="71"/>
      <c r="M55" s="71"/>
      <c r="O55" s="31" t="s">
        <v>254</v>
      </c>
      <c r="P55">
        <f>AVERAGE(C55:C58)</f>
        <v>25.174999999999997</v>
      </c>
      <c r="Q55">
        <f>AVERAGE(D55:D59)</f>
        <v>8.3759999999999994</v>
      </c>
      <c r="R55">
        <f>AVERAGE(E55:E59)</f>
        <v>22.54</v>
      </c>
      <c r="S55">
        <f>AVERAGE(F55:F59)</f>
        <v>7.4420000000000019</v>
      </c>
      <c r="T55">
        <f>AVERAGE(G55:G59)</f>
        <v>0.33999999999999997</v>
      </c>
    </row>
    <row r="56" spans="1:32" ht="15" customHeight="1" x14ac:dyDescent="0.3">
      <c r="A56" s="68" t="s">
        <v>254</v>
      </c>
      <c r="B56" s="69">
        <v>42891</v>
      </c>
      <c r="C56" s="77">
        <v>30</v>
      </c>
      <c r="D56" s="77">
        <v>7.69</v>
      </c>
      <c r="E56" s="77">
        <v>23</v>
      </c>
      <c r="F56" s="77">
        <v>8.3000000000000007</v>
      </c>
      <c r="G56" s="77">
        <v>0.2</v>
      </c>
      <c r="H56" s="71">
        <v>165</v>
      </c>
      <c r="I56" s="71">
        <v>21</v>
      </c>
      <c r="J56" s="71">
        <v>1</v>
      </c>
      <c r="K56" s="71"/>
      <c r="L56" s="71"/>
      <c r="M56" s="71"/>
      <c r="O56" s="60" t="s">
        <v>243</v>
      </c>
      <c r="P56">
        <f>STDEVA(C55:C58)</f>
        <v>11.685425395194947</v>
      </c>
      <c r="Q56">
        <f>STDEVA(D55:D59)</f>
        <v>0.48034362700050459</v>
      </c>
      <c r="R56">
        <f>STDEVA(E55:E59)</f>
        <v>2.5145576151681239</v>
      </c>
      <c r="S56">
        <f>STDEVA(F55:F59)</f>
        <v>1.0095147349097915</v>
      </c>
      <c r="T56">
        <f>STDEVA(G55:G59)</f>
        <v>0.25836021365527639</v>
      </c>
      <c r="AD56" s="31" t="s">
        <v>260</v>
      </c>
      <c r="AE56" s="47">
        <v>25.099999999999998</v>
      </c>
      <c r="AF56" s="47">
        <v>3.6414282912066547</v>
      </c>
    </row>
    <row r="57" spans="1:32" ht="15" customHeight="1" x14ac:dyDescent="0.3">
      <c r="A57" s="68" t="s">
        <v>254</v>
      </c>
      <c r="B57" s="69">
        <v>42926</v>
      </c>
      <c r="C57" s="77">
        <v>34.1</v>
      </c>
      <c r="D57" s="77">
        <v>8.8800000000000008</v>
      </c>
      <c r="E57" s="77">
        <v>26.5</v>
      </c>
      <c r="F57" s="77">
        <v>6.54</v>
      </c>
      <c r="G57" s="77">
        <v>0.2</v>
      </c>
      <c r="H57" s="71">
        <v>12</v>
      </c>
      <c r="I57" s="71">
        <v>0</v>
      </c>
      <c r="J57" s="71">
        <v>0</v>
      </c>
      <c r="K57" s="71">
        <v>0</v>
      </c>
      <c r="L57" s="71"/>
      <c r="M57" s="71"/>
      <c r="O57" s="31" t="s">
        <v>255</v>
      </c>
      <c r="P57">
        <f>AVERAGE(C61:C62)</f>
        <v>10.050000000000001</v>
      </c>
      <c r="Q57">
        <f>AVERAGE(D61:D63)</f>
        <v>8.4833333333333325</v>
      </c>
      <c r="R57">
        <f>AVERAGE(E61:E63)</f>
        <v>22.5</v>
      </c>
      <c r="S57">
        <f>AVERAGE(F61:F63)</f>
        <v>5.8266666666666671</v>
      </c>
      <c r="T57">
        <f>AVERAGE(G61:G63)</f>
        <v>0.63333333333333341</v>
      </c>
      <c r="AD57" s="31" t="s">
        <v>259</v>
      </c>
      <c r="AE57" s="47">
        <v>24.36</v>
      </c>
      <c r="AF57" s="47">
        <v>3.3634803403617659</v>
      </c>
    </row>
    <row r="58" spans="1:32" ht="15" customHeight="1" x14ac:dyDescent="0.3">
      <c r="A58" s="68" t="s">
        <v>254</v>
      </c>
      <c r="B58" s="78">
        <v>42971</v>
      </c>
      <c r="C58" s="80">
        <v>28.6</v>
      </c>
      <c r="D58" s="80">
        <v>8.7899999999999991</v>
      </c>
      <c r="E58" s="80">
        <v>22.3</v>
      </c>
      <c r="F58" s="80">
        <v>8.06</v>
      </c>
      <c r="G58" s="80">
        <v>0.25</v>
      </c>
      <c r="H58" s="71">
        <v>15</v>
      </c>
      <c r="I58" s="71">
        <v>0</v>
      </c>
      <c r="J58" s="71"/>
      <c r="K58" s="71"/>
      <c r="L58" s="71"/>
      <c r="M58" s="71"/>
      <c r="O58" s="60" t="s">
        <v>243</v>
      </c>
      <c r="P58">
        <f>STDEVA(C61:C62)</f>
        <v>11.242997820866107</v>
      </c>
      <c r="Q58">
        <f>STDEVA(D61:D63)</f>
        <v>0.58858587592069667</v>
      </c>
      <c r="R58">
        <f>STDEVA(E61:E63)</f>
        <v>2.535744466621193</v>
      </c>
      <c r="S58">
        <f>STDEVA(F61:F63)</f>
        <v>4.6305759181049311</v>
      </c>
      <c r="T58">
        <f>STDEVA(G61:G63)</f>
        <v>0.30550504633038938</v>
      </c>
      <c r="AD58" s="31" t="s">
        <v>244</v>
      </c>
      <c r="AE58" s="47">
        <v>24</v>
      </c>
      <c r="AF58" s="47">
        <v>3.2078029864690825</v>
      </c>
    </row>
    <row r="59" spans="1:32" ht="15" customHeight="1" x14ac:dyDescent="0.3">
      <c r="A59" s="68" t="s">
        <v>254</v>
      </c>
      <c r="B59" s="78">
        <v>42997</v>
      </c>
      <c r="C59" s="80"/>
      <c r="D59" s="80">
        <v>8.26</v>
      </c>
      <c r="E59" s="80">
        <v>19.899999999999999</v>
      </c>
      <c r="F59" s="80">
        <v>6.16</v>
      </c>
      <c r="G59" s="80">
        <v>0.25</v>
      </c>
      <c r="H59" s="71">
        <v>0</v>
      </c>
      <c r="I59" s="71"/>
      <c r="J59" s="71"/>
      <c r="K59" s="71"/>
      <c r="L59" s="71"/>
      <c r="M59" s="71"/>
      <c r="O59" s="31" t="s">
        <v>256</v>
      </c>
      <c r="P59">
        <f>AVERAGE(C65:C68)</f>
        <v>6.0475000000000003</v>
      </c>
      <c r="Q59">
        <f>AVERAGE(D65:D69)</f>
        <v>7.6540000000000008</v>
      </c>
      <c r="R59">
        <f>AVERAGE(E65:E69)</f>
        <v>22.74</v>
      </c>
      <c r="S59">
        <f>AVERAGE(F65:F69)</f>
        <v>3.0320000000000005</v>
      </c>
      <c r="T59">
        <f>AVERAGE(G65:G66)</f>
        <v>0.27500000000000002</v>
      </c>
      <c r="AD59" s="31" t="s">
        <v>252</v>
      </c>
      <c r="AE59" s="47">
        <v>23.6</v>
      </c>
      <c r="AF59" s="47">
        <v>4.6626172907498997</v>
      </c>
    </row>
    <row r="60" spans="1:32" ht="15" customHeight="1" x14ac:dyDescent="0.3">
      <c r="A60" s="68"/>
      <c r="B60" s="78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O60" s="60" t="s">
        <v>243</v>
      </c>
      <c r="P60">
        <f>STDEVA(C65:C68)</f>
        <v>6.6410108417318519</v>
      </c>
      <c r="Q60">
        <f>STDEVA(D65:D69)</f>
        <v>0.34703025804675841</v>
      </c>
      <c r="R60">
        <f>STDEVA(E65:E69)</f>
        <v>2.944146735473645</v>
      </c>
      <c r="S60">
        <f>STDEVA(F65:F69)</f>
        <v>2.8784492352654052</v>
      </c>
      <c r="T60">
        <f>STDEVA(G65:G66)</f>
        <v>3.5355339059327369E-2</v>
      </c>
      <c r="AD60" s="31" t="s">
        <v>251</v>
      </c>
      <c r="AE60" s="47">
        <v>23.439999999999998</v>
      </c>
      <c r="AF60" s="47">
        <v>2.6679580206592766</v>
      </c>
    </row>
    <row r="61" spans="1:32" ht="15" customHeight="1" x14ac:dyDescent="0.3">
      <c r="A61" s="68" t="s">
        <v>255</v>
      </c>
      <c r="B61" s="69">
        <v>42892</v>
      </c>
      <c r="C61" s="77">
        <v>2.1</v>
      </c>
      <c r="D61" s="77">
        <v>8.09</v>
      </c>
      <c r="E61" s="77">
        <v>24.3</v>
      </c>
      <c r="F61" s="77">
        <v>10.84</v>
      </c>
      <c r="G61" s="77">
        <v>0.7</v>
      </c>
      <c r="H61" s="71"/>
      <c r="I61" s="71"/>
      <c r="J61" s="71"/>
      <c r="K61" s="71"/>
      <c r="L61" s="71"/>
      <c r="M61" s="71"/>
      <c r="O61" s="31" t="s">
        <v>257</v>
      </c>
      <c r="P61">
        <f>AVERAGE(C71:C74)</f>
        <v>2.6825000000000001</v>
      </c>
      <c r="Q61">
        <f>AVERAGE(D71:D75)</f>
        <v>8.9559999999999995</v>
      </c>
      <c r="R61">
        <f>AVERAGE(E71:E75)</f>
        <v>22.599999999999998</v>
      </c>
      <c r="S61">
        <f>AVERAGE(F71:F75)</f>
        <v>9.3360000000000003</v>
      </c>
      <c r="T61">
        <f>AVERAGE(G71:G75)</f>
        <v>1.3299999999999998</v>
      </c>
      <c r="AD61" s="31" t="s">
        <v>246</v>
      </c>
      <c r="AE61" s="47">
        <v>23.35</v>
      </c>
      <c r="AF61" s="47">
        <v>2.678930134711742</v>
      </c>
    </row>
    <row r="62" spans="1:32" ht="15" customHeight="1" x14ac:dyDescent="0.3">
      <c r="A62" s="68" t="s">
        <v>255</v>
      </c>
      <c r="B62" s="69">
        <v>42927</v>
      </c>
      <c r="C62" s="77">
        <v>18</v>
      </c>
      <c r="D62" s="77">
        <v>9.16</v>
      </c>
      <c r="E62" s="77">
        <v>23.6</v>
      </c>
      <c r="F62" s="77">
        <v>1.71</v>
      </c>
      <c r="G62" s="77">
        <v>0.9</v>
      </c>
      <c r="H62" s="71"/>
      <c r="I62" s="71"/>
      <c r="J62" s="71"/>
      <c r="K62" s="71"/>
      <c r="L62" s="71"/>
      <c r="M62" s="71"/>
      <c r="O62" s="60" t="s">
        <v>243</v>
      </c>
      <c r="P62">
        <f>STDEVA(C71:C74)</f>
        <v>1.7516920391438673</v>
      </c>
      <c r="Q62">
        <f>STDEVA(D71:D75)</f>
        <v>0.87205504413425661</v>
      </c>
      <c r="R62">
        <f>STDEVA(E71:E75)</f>
        <v>2.945335295004659</v>
      </c>
      <c r="S62">
        <f>STDEVA(F71:F75)</f>
        <v>1.8416378579948938</v>
      </c>
      <c r="T62">
        <f>STDEVA(G71:G75)</f>
        <v>0.5890670590009256</v>
      </c>
      <c r="AD62" s="31" t="s">
        <v>267</v>
      </c>
      <c r="AE62" s="47">
        <v>23.259999999999998</v>
      </c>
      <c r="AF62" s="47">
        <v>2.9364945087638357</v>
      </c>
    </row>
    <row r="63" spans="1:32" ht="15" customHeight="1" x14ac:dyDescent="0.3">
      <c r="A63" s="68" t="s">
        <v>255</v>
      </c>
      <c r="B63" s="78">
        <v>42998</v>
      </c>
      <c r="C63" s="80"/>
      <c r="D63" s="80">
        <v>8.1999999999999993</v>
      </c>
      <c r="E63" s="80">
        <v>19.600000000000001</v>
      </c>
      <c r="F63" s="80">
        <v>4.93</v>
      </c>
      <c r="G63" s="80">
        <v>0.3</v>
      </c>
      <c r="H63" s="71">
        <v>0</v>
      </c>
      <c r="I63" s="71"/>
      <c r="J63" s="71"/>
      <c r="K63" s="71"/>
      <c r="L63" s="71"/>
      <c r="M63" s="71"/>
      <c r="O63" s="31" t="s">
        <v>258</v>
      </c>
      <c r="P63">
        <f>AVERAGE(C77:C80)</f>
        <v>9.5</v>
      </c>
      <c r="Q63">
        <f>AVERAGE(D77:D81)</f>
        <v>8.5599999999999987</v>
      </c>
      <c r="R63">
        <f>AVERAGE(E77:E81)</f>
        <v>22.52</v>
      </c>
      <c r="S63">
        <f>AVERAGE(F77:F81)</f>
        <v>9.2880000000000003</v>
      </c>
      <c r="T63">
        <f>AVERAGE(G77:G81)</f>
        <v>0.97000000000000008</v>
      </c>
      <c r="AD63" s="31" t="s">
        <v>247</v>
      </c>
      <c r="AE63" s="47">
        <v>23.020000000000003</v>
      </c>
      <c r="AF63" s="47">
        <v>3.5414686219137681</v>
      </c>
    </row>
    <row r="64" spans="1:32" ht="15" customHeight="1" x14ac:dyDescent="0.3">
      <c r="A64" s="68"/>
      <c r="B64" s="78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O64" s="60" t="s">
        <v>243</v>
      </c>
      <c r="P64">
        <f>STDEVA(C77:C80)</f>
        <v>9.0025922192814374</v>
      </c>
      <c r="Q64">
        <f>STDEVA(D77:D81)</f>
        <v>0.71316197318701735</v>
      </c>
      <c r="R64">
        <f>STDEVA(E77:E81)</f>
        <v>2.4190907382733706</v>
      </c>
      <c r="S64">
        <f>STDEVA(F77:F81)</f>
        <v>2.8114711451480368</v>
      </c>
      <c r="T64">
        <f>STDEVA(G77:G81)</f>
        <v>0.91350971532874226</v>
      </c>
      <c r="AD64" s="31" t="s">
        <v>263</v>
      </c>
      <c r="AE64" s="47">
        <v>22.9</v>
      </c>
      <c r="AF64" s="47">
        <v>2.6617663308412185</v>
      </c>
    </row>
    <row r="65" spans="1:32" ht="15" customHeight="1" x14ac:dyDescent="0.3">
      <c r="A65" s="68" t="s">
        <v>334</v>
      </c>
      <c r="B65" s="69">
        <v>42871</v>
      </c>
      <c r="C65" s="77">
        <v>2.4</v>
      </c>
      <c r="D65" s="77">
        <v>8.1199999999999992</v>
      </c>
      <c r="E65" s="77">
        <v>23.9</v>
      </c>
      <c r="F65" s="77">
        <v>7.53</v>
      </c>
      <c r="G65" s="77">
        <v>0.25</v>
      </c>
      <c r="H65" s="71">
        <v>513</v>
      </c>
      <c r="I65" s="71"/>
      <c r="J65" s="71"/>
      <c r="K65" s="71"/>
      <c r="L65" s="71"/>
      <c r="M65" s="71"/>
      <c r="O65" s="31" t="s">
        <v>259</v>
      </c>
      <c r="P65">
        <f>AVERAGE(C83:C86)</f>
        <v>68.375</v>
      </c>
      <c r="Q65">
        <f>AVERAGE(D83:D87)</f>
        <v>8.6399999999999988</v>
      </c>
      <c r="R65">
        <f>AVERAGE(E83:E87)</f>
        <v>24.36</v>
      </c>
      <c r="S65">
        <f>AVERAGE(F83:F87)</f>
        <v>9.1059999999999999</v>
      </c>
      <c r="T65">
        <f>AVERAGE(G83:G87)</f>
        <v>0.1</v>
      </c>
      <c r="AD65" s="31" t="s">
        <v>249</v>
      </c>
      <c r="AE65" s="47">
        <v>22.824999999999999</v>
      </c>
      <c r="AF65" s="47">
        <v>2.9284523785326391</v>
      </c>
    </row>
    <row r="66" spans="1:32" ht="15" customHeight="1" x14ac:dyDescent="0.3">
      <c r="A66" s="68" t="s">
        <v>334</v>
      </c>
      <c r="B66" s="69">
        <v>42892</v>
      </c>
      <c r="C66" s="77">
        <v>3.09</v>
      </c>
      <c r="D66" s="77">
        <v>7.19</v>
      </c>
      <c r="E66" s="77">
        <v>25.3</v>
      </c>
      <c r="F66" s="77">
        <v>4.18</v>
      </c>
      <c r="G66" s="77">
        <v>0.3</v>
      </c>
      <c r="H66" s="71"/>
      <c r="I66" s="71"/>
      <c r="J66" s="71"/>
      <c r="K66" s="71"/>
      <c r="L66" s="71"/>
      <c r="M66" s="71"/>
      <c r="O66" s="60" t="s">
        <v>243</v>
      </c>
      <c r="P66">
        <f>STDEVA(C83:C86)</f>
        <v>13.09971373733028</v>
      </c>
      <c r="Q66">
        <f>STDEVA(D83:D87)</f>
        <v>0.32186953878862112</v>
      </c>
      <c r="R66">
        <f>STDEVA(E83:E87)</f>
        <v>3.3634803403617659</v>
      </c>
      <c r="S66">
        <f>STDEVA(F83:F87)</f>
        <v>1.4220161743102657</v>
      </c>
      <c r="T66">
        <f>STDEVA(G83:G87)</f>
        <v>4.0824829046386291E-2</v>
      </c>
      <c r="AD66" s="31" t="s">
        <v>256</v>
      </c>
      <c r="AE66" s="47">
        <v>22.74</v>
      </c>
      <c r="AF66" s="47">
        <v>2.944146735473645</v>
      </c>
    </row>
    <row r="67" spans="1:32" ht="15" customHeight="1" x14ac:dyDescent="0.3">
      <c r="A67" s="68" t="s">
        <v>334</v>
      </c>
      <c r="B67" s="69">
        <v>42927</v>
      </c>
      <c r="C67" s="77">
        <v>2.7</v>
      </c>
      <c r="D67" s="77">
        <v>7.83</v>
      </c>
      <c r="E67" s="77">
        <v>25.3</v>
      </c>
      <c r="F67" s="77">
        <v>0.46</v>
      </c>
      <c r="G67" s="77"/>
      <c r="H67" s="71"/>
      <c r="I67" s="71"/>
      <c r="J67" s="71"/>
      <c r="K67" s="71"/>
      <c r="L67" s="71"/>
      <c r="M67" s="71"/>
      <c r="O67" s="31" t="s">
        <v>260</v>
      </c>
      <c r="P67">
        <f>AVERAGE(C89:C91)</f>
        <v>3.4166666666666665</v>
      </c>
      <c r="Q67">
        <f>AVERAGE(D89:D92)</f>
        <v>8.6375000000000011</v>
      </c>
      <c r="R67">
        <f>AVERAGE(E89:E92)</f>
        <v>25.099999999999998</v>
      </c>
      <c r="S67">
        <f>AVERAGE(F89:F92)</f>
        <v>9.82</v>
      </c>
      <c r="T67">
        <f>AVERAGE(G89:G92)</f>
        <v>0.6875</v>
      </c>
      <c r="AD67" s="31" t="s">
        <v>265</v>
      </c>
      <c r="AE67" s="47">
        <v>22.74</v>
      </c>
      <c r="AF67" s="47">
        <v>2.1196697856034081</v>
      </c>
    </row>
    <row r="68" spans="1:32" ht="15" customHeight="1" x14ac:dyDescent="0.3">
      <c r="A68" s="68" t="s">
        <v>334</v>
      </c>
      <c r="B68" s="78">
        <v>42972</v>
      </c>
      <c r="C68" s="80">
        <v>16</v>
      </c>
      <c r="D68" s="80">
        <v>7.53</v>
      </c>
      <c r="E68" s="80">
        <v>20.100000000000001</v>
      </c>
      <c r="F68" s="80">
        <v>1.1399999999999999</v>
      </c>
      <c r="G68" s="80"/>
      <c r="H68" s="71">
        <v>0</v>
      </c>
      <c r="I68" s="71"/>
      <c r="J68" s="71"/>
      <c r="K68" s="71"/>
      <c r="L68" s="71"/>
      <c r="M68" s="71"/>
      <c r="O68" s="60" t="s">
        <v>243</v>
      </c>
      <c r="P68">
        <f>STDEVA(C89:C91)</f>
        <v>0.60285432181691245</v>
      </c>
      <c r="Q68">
        <f>STDEVA(D89:D92)</f>
        <v>0.67143503036407037</v>
      </c>
      <c r="R68">
        <f>STDEVA(E89:E92)</f>
        <v>3.6414282912066547</v>
      </c>
      <c r="S68">
        <f>STDEVA(F89:F92)</f>
        <v>6.7469301661323486</v>
      </c>
      <c r="T68">
        <f>STDEVA(G89:G92)</f>
        <v>0.32242570203588489</v>
      </c>
      <c r="AD68" s="31" t="s">
        <v>253</v>
      </c>
      <c r="AE68" s="47">
        <v>22.68</v>
      </c>
      <c r="AF68" s="47">
        <v>2.4283739415501882</v>
      </c>
    </row>
    <row r="69" spans="1:32" ht="15" customHeight="1" x14ac:dyDescent="0.3">
      <c r="A69" s="68" t="s">
        <v>334</v>
      </c>
      <c r="B69" s="78">
        <v>42998</v>
      </c>
      <c r="C69" s="80"/>
      <c r="D69" s="80">
        <v>7.6</v>
      </c>
      <c r="E69" s="80">
        <v>19.100000000000001</v>
      </c>
      <c r="F69" s="80">
        <v>1.85</v>
      </c>
      <c r="G69" s="80"/>
      <c r="H69" s="71">
        <v>0</v>
      </c>
      <c r="I69" s="71"/>
      <c r="J69" s="71"/>
      <c r="K69" s="71"/>
      <c r="L69" s="71"/>
      <c r="M69" s="71"/>
      <c r="O69" s="31" t="s">
        <v>261</v>
      </c>
      <c r="P69">
        <f>AVERAGE(C94:C97)</f>
        <v>6.14</v>
      </c>
      <c r="Q69">
        <f>AVERAGE(D94:D98)</f>
        <v>8.1280000000000001</v>
      </c>
      <c r="R69">
        <f>AVERAGE(E94:E98)</f>
        <v>22</v>
      </c>
      <c r="S69">
        <f>AVERAGE(F94:F98)</f>
        <v>7.6859999999999999</v>
      </c>
      <c r="T69">
        <f>AVERAGE(G94:G98)</f>
        <v>0.80999999999999994</v>
      </c>
      <c r="AD69" s="31" t="s">
        <v>257</v>
      </c>
      <c r="AE69" s="47">
        <v>22.599999999999998</v>
      </c>
      <c r="AF69" s="47">
        <v>2.945335295004659</v>
      </c>
    </row>
    <row r="70" spans="1:32" ht="15" customHeight="1" x14ac:dyDescent="0.3">
      <c r="A70" s="68"/>
      <c r="B70" s="78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O70" s="60" t="s">
        <v>243</v>
      </c>
      <c r="P70">
        <f>STDEVA(C94:C97)</f>
        <v>6.5927839339690175</v>
      </c>
      <c r="Q70">
        <f>STDEVA(D94:D98)</f>
        <v>0.60837488442571341</v>
      </c>
      <c r="R70">
        <f>STDEVA(E94:E98)</f>
        <v>2.1517434791350012</v>
      </c>
      <c r="S70">
        <f>STDEVA(F94:F98)</f>
        <v>1.8308003714222931</v>
      </c>
      <c r="T70">
        <f>STDEVA(G94:G98)</f>
        <v>0.41593268686170859</v>
      </c>
      <c r="AD70" s="31" t="s">
        <v>254</v>
      </c>
      <c r="AE70" s="47">
        <v>22.54</v>
      </c>
      <c r="AF70" s="47">
        <v>2.5145576151681239</v>
      </c>
    </row>
    <row r="71" spans="1:32" ht="15" customHeight="1" x14ac:dyDescent="0.3">
      <c r="A71" s="68" t="s">
        <v>257</v>
      </c>
      <c r="B71" s="69">
        <v>42870</v>
      </c>
      <c r="C71" s="77">
        <v>1.72</v>
      </c>
      <c r="D71" s="77">
        <v>8</v>
      </c>
      <c r="E71" s="77">
        <v>21.1</v>
      </c>
      <c r="F71" s="77">
        <v>7.97</v>
      </c>
      <c r="G71" s="77">
        <v>1.7</v>
      </c>
      <c r="H71" s="71">
        <v>57</v>
      </c>
      <c r="I71" s="71">
        <v>36</v>
      </c>
      <c r="J71" s="71">
        <v>21</v>
      </c>
      <c r="K71" s="71"/>
      <c r="L71" s="71"/>
      <c r="M71" s="71"/>
      <c r="O71" s="31" t="s">
        <v>262</v>
      </c>
      <c r="P71">
        <f>AVERAGE(C100:C103)</f>
        <v>31.824999999999999</v>
      </c>
      <c r="Q71">
        <f>AVERAGE(D100:D104)</f>
        <v>8.5579999999999998</v>
      </c>
      <c r="R71">
        <f>AVERAGE(E100:E104)</f>
        <v>22.54</v>
      </c>
      <c r="S71">
        <f>AVERAGE(F100:F104)</f>
        <v>9.75</v>
      </c>
      <c r="T71">
        <f>AVERAGE(G100:G104)</f>
        <v>0.5</v>
      </c>
      <c r="AD71" s="31" t="s">
        <v>262</v>
      </c>
      <c r="AE71" s="47">
        <v>22.54</v>
      </c>
      <c r="AF71" s="47">
        <v>2.6111300235721666</v>
      </c>
    </row>
    <row r="72" spans="1:32" ht="15" customHeight="1" x14ac:dyDescent="0.3">
      <c r="A72" s="68" t="s">
        <v>257</v>
      </c>
      <c r="B72" s="69">
        <v>42891</v>
      </c>
      <c r="C72" s="77">
        <v>1.3</v>
      </c>
      <c r="D72" s="77">
        <v>8.0399999999999991</v>
      </c>
      <c r="E72" s="77">
        <v>24.7</v>
      </c>
      <c r="F72" s="77">
        <v>9.2200000000000006</v>
      </c>
      <c r="G72" s="77">
        <v>1.7</v>
      </c>
      <c r="H72" s="71">
        <v>812</v>
      </c>
      <c r="I72" s="71">
        <v>617</v>
      </c>
      <c r="J72" s="71">
        <v>334</v>
      </c>
      <c r="K72" s="71"/>
      <c r="L72" s="71"/>
      <c r="M72" s="71"/>
      <c r="O72" s="60" t="s">
        <v>243</v>
      </c>
      <c r="P72">
        <f>STDEVA(C100:C103)</f>
        <v>34.678367416397592</v>
      </c>
      <c r="Q72">
        <f>STDEVA(D100:D104)</f>
        <v>0.56464147917063234</v>
      </c>
      <c r="R72">
        <f>STDEVA(E100:E104)</f>
        <v>2.6111300235721666</v>
      </c>
      <c r="S72">
        <f>STDEVA(F100:F104)</f>
        <v>1.0511184519358416</v>
      </c>
      <c r="T72">
        <f>STDEVA(G100:G104)</f>
        <v>0.57771100041456713</v>
      </c>
      <c r="AD72" s="31" t="s">
        <v>258</v>
      </c>
      <c r="AE72" s="47">
        <v>22.52</v>
      </c>
      <c r="AF72" s="47">
        <v>2.4190907382733706</v>
      </c>
    </row>
    <row r="73" spans="1:32" ht="15" customHeight="1" x14ac:dyDescent="0.3">
      <c r="A73" s="68" t="s">
        <v>257</v>
      </c>
      <c r="B73" s="69">
        <v>42926</v>
      </c>
      <c r="C73" s="77">
        <v>2.5099999999999998</v>
      </c>
      <c r="D73" s="77">
        <v>9.68</v>
      </c>
      <c r="E73" s="77">
        <v>26.4</v>
      </c>
      <c r="F73" s="77">
        <v>11.88</v>
      </c>
      <c r="G73" s="77">
        <v>1.7</v>
      </c>
      <c r="H73" s="71">
        <v>385</v>
      </c>
      <c r="I73" s="71">
        <v>260</v>
      </c>
      <c r="J73" s="71">
        <v>160</v>
      </c>
      <c r="K73" s="71"/>
      <c r="L73" s="71"/>
      <c r="M73" s="71"/>
      <c r="O73" s="31" t="s">
        <v>263</v>
      </c>
      <c r="P73">
        <f>AVERAGE(C106:C109)</f>
        <v>56.975000000000001</v>
      </c>
      <c r="Q73">
        <f>AVERAGE(D106:D110)</f>
        <v>9.1240000000000006</v>
      </c>
      <c r="R73">
        <f>AVERAGE(E106:E110)</f>
        <v>22.9</v>
      </c>
      <c r="S73">
        <f>AVERAGE(F106:F110)</f>
        <v>7.2319999999999993</v>
      </c>
      <c r="T73">
        <f>AVERAGE(G106:G110)</f>
        <v>0.125</v>
      </c>
      <c r="AD73" s="31" t="s">
        <v>255</v>
      </c>
      <c r="AE73" s="47">
        <v>22.5</v>
      </c>
      <c r="AF73" s="47">
        <v>2.535744466621193</v>
      </c>
    </row>
    <row r="74" spans="1:32" ht="15" customHeight="1" x14ac:dyDescent="0.3">
      <c r="A74" s="68" t="s">
        <v>257</v>
      </c>
      <c r="B74" s="78">
        <v>42971</v>
      </c>
      <c r="C74" s="80">
        <v>5.2</v>
      </c>
      <c r="D74" s="80">
        <v>9.76</v>
      </c>
      <c r="E74" s="80">
        <v>21.8</v>
      </c>
      <c r="F74" s="80">
        <v>10.33</v>
      </c>
      <c r="G74" s="80">
        <v>1.2</v>
      </c>
      <c r="H74" s="71">
        <v>105</v>
      </c>
      <c r="I74" s="71">
        <v>10</v>
      </c>
      <c r="J74" s="71">
        <v>0</v>
      </c>
      <c r="K74" s="71"/>
      <c r="L74" s="71"/>
      <c r="M74" s="71"/>
      <c r="O74" s="60" t="s">
        <v>243</v>
      </c>
      <c r="P74">
        <f>STDEVA(C106:C109)</f>
        <v>44.648282908379194</v>
      </c>
      <c r="Q74">
        <f>STDEVA(D106:D110)</f>
        <v>0.65964384329727555</v>
      </c>
      <c r="R74">
        <f>STDEVA(E106:E110)</f>
        <v>2.6617663308412185</v>
      </c>
      <c r="S74">
        <f>STDEVA(F106:F110)</f>
        <v>2.205168927769483</v>
      </c>
      <c r="T74">
        <f>STDEVA(G106:G110)</f>
        <v>0.10606601717798217</v>
      </c>
      <c r="AD74" s="31" t="s">
        <v>266</v>
      </c>
      <c r="AE74" s="47">
        <v>22.359999999999996</v>
      </c>
      <c r="AF74" s="47">
        <v>2.6434825514839644</v>
      </c>
    </row>
    <row r="75" spans="1:32" ht="15" customHeight="1" x14ac:dyDescent="0.3">
      <c r="A75" s="68" t="s">
        <v>257</v>
      </c>
      <c r="B75" s="78">
        <v>42997</v>
      </c>
      <c r="C75" s="80"/>
      <c r="D75" s="80">
        <v>9.3000000000000007</v>
      </c>
      <c r="E75" s="80">
        <v>19</v>
      </c>
      <c r="F75" s="80">
        <v>7.28</v>
      </c>
      <c r="G75" s="80">
        <v>0.35</v>
      </c>
      <c r="H75" s="71">
        <v>0</v>
      </c>
      <c r="I75" s="71"/>
      <c r="J75" s="71"/>
      <c r="K75" s="71"/>
      <c r="L75" s="71"/>
      <c r="M75" s="71"/>
      <c r="AD75" s="31" t="s">
        <v>248</v>
      </c>
      <c r="AE75" s="47">
        <v>22.34</v>
      </c>
      <c r="AF75" s="47">
        <v>2.8192197502145837</v>
      </c>
    </row>
    <row r="76" spans="1:32" ht="15" customHeight="1" x14ac:dyDescent="0.3">
      <c r="A76" s="68"/>
      <c r="B76" s="78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O76" s="81" t="s">
        <v>396</v>
      </c>
      <c r="AD76" s="31" t="s">
        <v>264</v>
      </c>
      <c r="AE76" s="47">
        <v>22.3</v>
      </c>
      <c r="AF76" s="47">
        <v>4.3994317814917761</v>
      </c>
    </row>
    <row r="77" spans="1:32" ht="15" customHeight="1" x14ac:dyDescent="0.3">
      <c r="A77" s="68" t="s">
        <v>258</v>
      </c>
      <c r="B77" s="69">
        <v>42870</v>
      </c>
      <c r="C77" s="77">
        <v>1.7</v>
      </c>
      <c r="D77" s="77">
        <v>8</v>
      </c>
      <c r="E77" s="77">
        <v>20.8</v>
      </c>
      <c r="F77" s="77">
        <v>7.89</v>
      </c>
      <c r="G77" s="77">
        <v>2.5</v>
      </c>
      <c r="H77" s="71">
        <v>150</v>
      </c>
      <c r="I77" s="71">
        <v>80</v>
      </c>
      <c r="J77" s="71">
        <v>45</v>
      </c>
      <c r="K77" s="71">
        <v>28</v>
      </c>
      <c r="L77" s="71"/>
      <c r="M77" s="71"/>
      <c r="AD77" s="31" t="s">
        <v>261</v>
      </c>
      <c r="AE77" s="47">
        <v>22</v>
      </c>
      <c r="AF77" s="47">
        <v>2.1517434791350012</v>
      </c>
    </row>
    <row r="78" spans="1:32" ht="15" customHeight="1" x14ac:dyDescent="0.3">
      <c r="A78" s="77" t="s">
        <v>258</v>
      </c>
      <c r="B78" s="69">
        <v>42891</v>
      </c>
      <c r="C78" s="77">
        <v>2.6</v>
      </c>
      <c r="D78" s="77">
        <v>7.92</v>
      </c>
      <c r="E78" s="77">
        <v>23.7</v>
      </c>
      <c r="F78" s="77">
        <v>8.42</v>
      </c>
      <c r="G78" s="77">
        <v>1.1000000000000001</v>
      </c>
      <c r="H78" s="74">
        <v>1037</v>
      </c>
      <c r="I78" s="71">
        <v>655</v>
      </c>
      <c r="J78" s="71">
        <v>391</v>
      </c>
      <c r="K78" s="71">
        <v>250</v>
      </c>
      <c r="L78" s="71"/>
      <c r="M78" s="71"/>
      <c r="AD78" s="31" t="s">
        <v>245</v>
      </c>
      <c r="AE78" s="47">
        <v>21.72</v>
      </c>
      <c r="AF78" s="47">
        <v>2.6128528469854553</v>
      </c>
    </row>
    <row r="79" spans="1:32" ht="15" customHeight="1" x14ac:dyDescent="0.3">
      <c r="A79" s="68" t="s">
        <v>258</v>
      </c>
      <c r="B79" s="69">
        <v>42926</v>
      </c>
      <c r="C79" s="77">
        <v>13.2</v>
      </c>
      <c r="D79" s="77">
        <v>9.4</v>
      </c>
      <c r="E79" s="77">
        <v>26.1</v>
      </c>
      <c r="F79" s="77">
        <v>13.2</v>
      </c>
      <c r="G79" s="77">
        <v>0.6</v>
      </c>
      <c r="H79" s="71">
        <v>60</v>
      </c>
      <c r="I79" s="71">
        <v>12</v>
      </c>
      <c r="J79" s="71">
        <v>0</v>
      </c>
      <c r="K79" s="71">
        <v>0</v>
      </c>
      <c r="L79" s="71"/>
      <c r="M79" s="71"/>
      <c r="AD79" s="31" t="s">
        <v>250</v>
      </c>
      <c r="AE79" s="47">
        <v>20.966666666666665</v>
      </c>
      <c r="AF79" s="47">
        <v>0.45092497528228875</v>
      </c>
    </row>
    <row r="80" spans="1:32" ht="15" customHeight="1" x14ac:dyDescent="0.3">
      <c r="A80" s="68" t="s">
        <v>258</v>
      </c>
      <c r="B80" s="78">
        <v>42971</v>
      </c>
      <c r="C80" s="80">
        <v>20.5</v>
      </c>
      <c r="D80" s="80">
        <v>9.26</v>
      </c>
      <c r="E80" s="80">
        <v>21.9</v>
      </c>
      <c r="F80" s="80">
        <v>10.94</v>
      </c>
      <c r="G80" s="80">
        <v>0.25</v>
      </c>
      <c r="H80" s="71">
        <v>15</v>
      </c>
      <c r="I80" s="71">
        <v>0</v>
      </c>
      <c r="J80" s="71"/>
      <c r="K80" s="71"/>
      <c r="L80" s="71"/>
      <c r="M80" s="71"/>
    </row>
    <row r="81" spans="1:32" ht="15" customHeight="1" x14ac:dyDescent="0.3">
      <c r="A81" s="68" t="s">
        <v>258</v>
      </c>
      <c r="B81" s="78">
        <v>42997</v>
      </c>
      <c r="C81" s="80"/>
      <c r="D81" s="80">
        <v>8.2200000000000006</v>
      </c>
      <c r="E81" s="80">
        <v>20.100000000000001</v>
      </c>
      <c r="F81" s="80">
        <v>5.99</v>
      </c>
      <c r="G81" s="80">
        <v>0.4</v>
      </c>
      <c r="H81" s="71">
        <v>0</v>
      </c>
      <c r="I81" s="71"/>
      <c r="J81" s="71"/>
      <c r="K81" s="71"/>
      <c r="L81" s="71"/>
      <c r="M81" s="71"/>
    </row>
    <row r="82" spans="1:32" ht="15" customHeight="1" x14ac:dyDescent="0.3">
      <c r="A82" s="68"/>
      <c r="B82" s="78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AD82" s="31" t="s">
        <v>253</v>
      </c>
      <c r="AE82" s="47">
        <v>2.5859999999999999</v>
      </c>
      <c r="AF82" s="47">
        <v>1.9105836804495113</v>
      </c>
    </row>
    <row r="83" spans="1:32" ht="15" customHeight="1" x14ac:dyDescent="0.3">
      <c r="A83" s="68" t="s">
        <v>259</v>
      </c>
      <c r="B83" s="69">
        <v>42871</v>
      </c>
      <c r="C83" s="77">
        <v>82</v>
      </c>
      <c r="D83" s="77">
        <v>8.3000000000000007</v>
      </c>
      <c r="E83" s="77">
        <v>23.2</v>
      </c>
      <c r="F83" s="77">
        <v>7.07</v>
      </c>
      <c r="G83" s="77">
        <v>0.05</v>
      </c>
      <c r="H83" s="71">
        <v>0</v>
      </c>
      <c r="I83" s="71"/>
      <c r="J83" s="71"/>
      <c r="K83" s="71"/>
      <c r="L83" s="71"/>
      <c r="M83" s="71"/>
      <c r="AD83" s="31" t="s">
        <v>250</v>
      </c>
      <c r="AE83" s="47">
        <v>3.0233333333333334</v>
      </c>
      <c r="AF83" s="47">
        <v>1.582476961391013</v>
      </c>
    </row>
    <row r="84" spans="1:32" ht="15" customHeight="1" x14ac:dyDescent="0.3">
      <c r="A84" s="68" t="s">
        <v>259</v>
      </c>
      <c r="B84" s="69">
        <v>42892</v>
      </c>
      <c r="C84" s="77">
        <v>75.099999999999994</v>
      </c>
      <c r="D84" s="77">
        <v>8.34</v>
      </c>
      <c r="E84" s="77">
        <v>27.9</v>
      </c>
      <c r="F84" s="77">
        <v>10.78</v>
      </c>
      <c r="G84" s="77">
        <v>0.15</v>
      </c>
      <c r="H84" s="71"/>
      <c r="I84" s="71"/>
      <c r="J84" s="71"/>
      <c r="K84" s="71"/>
      <c r="L84" s="71"/>
      <c r="M84" s="71"/>
      <c r="AD84" s="31" t="s">
        <v>256</v>
      </c>
      <c r="AE84" s="47">
        <v>3.0320000000000005</v>
      </c>
      <c r="AF84" s="47">
        <v>2.8784492352654052</v>
      </c>
    </row>
    <row r="85" spans="1:32" ht="15" customHeight="1" x14ac:dyDescent="0.3">
      <c r="A85" s="68" t="s">
        <v>259</v>
      </c>
      <c r="B85" s="69">
        <v>42927</v>
      </c>
      <c r="C85" s="77">
        <v>52</v>
      </c>
      <c r="D85" s="77">
        <v>8.66</v>
      </c>
      <c r="E85" s="77">
        <v>28</v>
      </c>
      <c r="F85" s="77">
        <v>8.75</v>
      </c>
      <c r="G85" s="77">
        <v>0.1</v>
      </c>
      <c r="H85" s="71">
        <v>4</v>
      </c>
      <c r="I85" s="71">
        <v>0</v>
      </c>
      <c r="J85" s="71">
        <v>0</v>
      </c>
      <c r="K85" s="71"/>
      <c r="L85" s="71"/>
      <c r="M85" s="71"/>
      <c r="AD85" s="31" t="s">
        <v>249</v>
      </c>
      <c r="AE85" s="47">
        <v>3.4950000000000001</v>
      </c>
      <c r="AF85" s="47">
        <v>3.1817448043487087</v>
      </c>
    </row>
    <row r="86" spans="1:32" ht="15" customHeight="1" x14ac:dyDescent="0.3">
      <c r="A86" s="68" t="s">
        <v>259</v>
      </c>
      <c r="B86" s="78">
        <v>42972</v>
      </c>
      <c r="C86" s="80">
        <v>64.400000000000006</v>
      </c>
      <c r="D86" s="80">
        <v>8.86</v>
      </c>
      <c r="E86" s="80">
        <v>21.4</v>
      </c>
      <c r="F86" s="80">
        <v>8.85</v>
      </c>
      <c r="G86" s="80"/>
      <c r="H86" s="71">
        <v>0</v>
      </c>
      <c r="I86" s="71"/>
      <c r="J86" s="71"/>
      <c r="K86" s="71"/>
      <c r="L86" s="71"/>
      <c r="M86" s="71"/>
      <c r="AD86" s="31" t="s">
        <v>264</v>
      </c>
      <c r="AE86" s="47">
        <v>5.266</v>
      </c>
      <c r="AF86" s="47">
        <v>3.5262770736287856</v>
      </c>
    </row>
    <row r="87" spans="1:32" ht="15" customHeight="1" x14ac:dyDescent="0.3">
      <c r="A87" s="68" t="s">
        <v>259</v>
      </c>
      <c r="B87" s="78">
        <v>42998</v>
      </c>
      <c r="C87" s="80"/>
      <c r="D87" s="80">
        <v>9.0399999999999991</v>
      </c>
      <c r="E87" s="80">
        <v>21.3</v>
      </c>
      <c r="F87" s="80">
        <v>10.08</v>
      </c>
      <c r="G87" s="80">
        <v>0.1</v>
      </c>
      <c r="H87" s="71">
        <v>0</v>
      </c>
      <c r="I87" s="71"/>
      <c r="J87" s="71"/>
      <c r="K87" s="71"/>
      <c r="L87" s="71"/>
      <c r="M87" s="71"/>
      <c r="AD87" s="31" t="s">
        <v>255</v>
      </c>
      <c r="AE87" s="47">
        <v>5.8266666666666671</v>
      </c>
      <c r="AF87" s="47">
        <v>4.6305759181049311</v>
      </c>
    </row>
    <row r="88" spans="1:32" ht="15" customHeight="1" x14ac:dyDescent="0.3">
      <c r="A88" s="68"/>
      <c r="B88" s="78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AD88" s="31" t="s">
        <v>246</v>
      </c>
      <c r="AE88" s="47">
        <v>6.7950000000000008</v>
      </c>
      <c r="AF88" s="47">
        <v>3.5218413744327912</v>
      </c>
    </row>
    <row r="89" spans="1:32" ht="15" customHeight="1" x14ac:dyDescent="0.3">
      <c r="A89" s="68" t="s">
        <v>260</v>
      </c>
      <c r="B89" s="69">
        <v>42871</v>
      </c>
      <c r="C89" s="77">
        <v>3.19</v>
      </c>
      <c r="D89" s="77">
        <v>8.81</v>
      </c>
      <c r="E89" s="77">
        <v>24.8</v>
      </c>
      <c r="F89" s="77">
        <v>14.14</v>
      </c>
      <c r="G89" s="77">
        <v>0.9</v>
      </c>
      <c r="H89" s="71">
        <v>400</v>
      </c>
      <c r="I89" s="71">
        <v>320</v>
      </c>
      <c r="J89" s="71"/>
      <c r="K89" s="71"/>
      <c r="L89" s="71"/>
      <c r="M89" s="71"/>
      <c r="AD89" s="31" t="s">
        <v>252</v>
      </c>
      <c r="AE89" s="47">
        <v>7.09</v>
      </c>
      <c r="AF89" s="47">
        <v>4.436229630365558</v>
      </c>
    </row>
    <row r="90" spans="1:32" ht="15" customHeight="1" x14ac:dyDescent="0.3">
      <c r="A90" s="68" t="s">
        <v>260</v>
      </c>
      <c r="B90" s="69">
        <v>42892</v>
      </c>
      <c r="C90" s="77">
        <v>2.96</v>
      </c>
      <c r="D90" s="77">
        <v>8.56</v>
      </c>
      <c r="E90" s="77">
        <v>29</v>
      </c>
      <c r="F90" s="77">
        <v>15.18</v>
      </c>
      <c r="G90" s="77">
        <v>0.55000000000000004</v>
      </c>
      <c r="H90" s="71"/>
      <c r="I90" s="71"/>
      <c r="J90" s="71"/>
      <c r="K90" s="71"/>
      <c r="L90" s="71"/>
      <c r="M90" s="71"/>
      <c r="AD90" s="31" t="s">
        <v>251</v>
      </c>
      <c r="AE90" s="47">
        <v>7.1380000000000008</v>
      </c>
      <c r="AF90" s="47">
        <v>1.1703717358172951</v>
      </c>
    </row>
    <row r="91" spans="1:32" ht="15" customHeight="1" x14ac:dyDescent="0.3">
      <c r="A91" s="68" t="s">
        <v>260</v>
      </c>
      <c r="B91" s="69">
        <v>42927</v>
      </c>
      <c r="C91" s="77">
        <v>4.0999999999999996</v>
      </c>
      <c r="D91" s="77">
        <v>9.4</v>
      </c>
      <c r="E91" s="77">
        <v>26.3</v>
      </c>
      <c r="F91" s="77">
        <v>9.58</v>
      </c>
      <c r="G91" s="77">
        <v>1</v>
      </c>
      <c r="H91" s="71">
        <v>166</v>
      </c>
      <c r="I91" s="71">
        <v>55</v>
      </c>
      <c r="J91" s="71"/>
      <c r="K91" s="71"/>
      <c r="L91" s="71"/>
      <c r="M91" s="71"/>
      <c r="AD91" s="31" t="s">
        <v>265</v>
      </c>
      <c r="AE91" s="47">
        <v>7.2299999999999995</v>
      </c>
      <c r="AF91" s="47">
        <v>2.0500000000000003</v>
      </c>
    </row>
    <row r="92" spans="1:32" ht="15" customHeight="1" x14ac:dyDescent="0.3">
      <c r="A92" s="68" t="s">
        <v>260</v>
      </c>
      <c r="B92" s="78">
        <v>42998</v>
      </c>
      <c r="C92" s="80"/>
      <c r="D92" s="80">
        <v>7.78</v>
      </c>
      <c r="E92" s="80">
        <v>20.3</v>
      </c>
      <c r="F92" s="80">
        <v>0.38</v>
      </c>
      <c r="G92" s="80">
        <v>0.3</v>
      </c>
      <c r="H92" s="71">
        <v>0</v>
      </c>
      <c r="I92" s="71"/>
      <c r="J92" s="71"/>
      <c r="K92" s="71"/>
      <c r="L92" s="71"/>
      <c r="M92" s="71"/>
      <c r="AD92" s="31" t="s">
        <v>263</v>
      </c>
      <c r="AE92" s="47">
        <v>7.2319999999999993</v>
      </c>
      <c r="AF92" s="47">
        <v>2.205168927769483</v>
      </c>
    </row>
    <row r="93" spans="1:32" ht="15" customHeight="1" x14ac:dyDescent="0.3">
      <c r="A93" s="68"/>
      <c r="B93" s="78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AD93" s="31" t="s">
        <v>254</v>
      </c>
      <c r="AE93" s="47">
        <v>7.4420000000000019</v>
      </c>
      <c r="AF93" s="47">
        <v>1.0095147349097915</v>
      </c>
    </row>
    <row r="94" spans="1:32" ht="15.75" customHeight="1" x14ac:dyDescent="0.3">
      <c r="A94" s="68" t="s">
        <v>261</v>
      </c>
      <c r="B94" s="69">
        <v>42871</v>
      </c>
      <c r="C94" s="77">
        <v>5.88</v>
      </c>
      <c r="D94" s="77">
        <v>8.08</v>
      </c>
      <c r="E94" s="77">
        <v>21.5</v>
      </c>
      <c r="F94" s="77">
        <v>8.15</v>
      </c>
      <c r="G94" s="77">
        <v>1</v>
      </c>
      <c r="H94" s="71">
        <v>253</v>
      </c>
      <c r="I94" s="71">
        <v>170</v>
      </c>
      <c r="J94" s="71"/>
      <c r="K94" s="71"/>
      <c r="L94" s="71"/>
      <c r="M94" s="71"/>
      <c r="AD94" s="31" t="s">
        <v>261</v>
      </c>
      <c r="AE94" s="47">
        <v>7.6859999999999999</v>
      </c>
      <c r="AF94" s="47">
        <v>1.8308003714222931</v>
      </c>
    </row>
    <row r="95" spans="1:32" ht="15" customHeight="1" x14ac:dyDescent="0.3">
      <c r="A95" s="68" t="s">
        <v>261</v>
      </c>
      <c r="B95" s="69">
        <v>42892</v>
      </c>
      <c r="C95" s="77">
        <v>2.4</v>
      </c>
      <c r="D95" s="77">
        <v>7.2</v>
      </c>
      <c r="E95" s="77">
        <v>23.2</v>
      </c>
      <c r="F95" s="77">
        <v>5.42</v>
      </c>
      <c r="G95" s="77">
        <v>1</v>
      </c>
      <c r="H95" s="71"/>
      <c r="I95" s="71"/>
      <c r="J95" s="71"/>
      <c r="K95" s="71"/>
      <c r="L95" s="71"/>
      <c r="M95" s="71"/>
      <c r="AD95" s="31" t="s">
        <v>248</v>
      </c>
      <c r="AE95" s="47">
        <v>7.78</v>
      </c>
      <c r="AF95" s="47">
        <v>0.70611613775638882</v>
      </c>
    </row>
    <row r="96" spans="1:32" ht="15" customHeight="1" x14ac:dyDescent="0.3">
      <c r="A96" s="68" t="s">
        <v>261</v>
      </c>
      <c r="B96" s="69">
        <v>42927</v>
      </c>
      <c r="C96" s="77">
        <v>0.78</v>
      </c>
      <c r="D96" s="77">
        <v>8.9</v>
      </c>
      <c r="E96" s="77">
        <v>25.1</v>
      </c>
      <c r="F96" s="77">
        <v>10.43</v>
      </c>
      <c r="G96" s="77">
        <v>1.3</v>
      </c>
      <c r="H96" s="71">
        <v>650</v>
      </c>
      <c r="I96" s="71"/>
      <c r="J96" s="71"/>
      <c r="K96" s="71"/>
      <c r="L96" s="71"/>
      <c r="M96" s="71"/>
      <c r="AD96" s="31" t="s">
        <v>244</v>
      </c>
      <c r="AE96" s="47">
        <v>8.57</v>
      </c>
      <c r="AF96" s="47">
        <v>1.1121600604229553</v>
      </c>
    </row>
    <row r="97" spans="1:32" ht="15" customHeight="1" x14ac:dyDescent="0.3">
      <c r="A97" s="68" t="s">
        <v>261</v>
      </c>
      <c r="B97" s="78">
        <v>42972</v>
      </c>
      <c r="C97" s="80">
        <v>15.5</v>
      </c>
      <c r="D97" s="80">
        <v>8.24</v>
      </c>
      <c r="E97" s="80">
        <v>20.100000000000001</v>
      </c>
      <c r="F97" s="80">
        <v>7.42</v>
      </c>
      <c r="G97" s="80">
        <v>0.4</v>
      </c>
      <c r="H97" s="71">
        <v>0</v>
      </c>
      <c r="I97" s="71"/>
      <c r="J97" s="71"/>
      <c r="K97" s="71"/>
      <c r="L97" s="71"/>
      <c r="M97" s="71"/>
      <c r="AD97" s="31" t="s">
        <v>247</v>
      </c>
      <c r="AE97" s="47">
        <v>8.5839999999999996</v>
      </c>
      <c r="AF97" s="47">
        <v>2.1200306601556456</v>
      </c>
    </row>
    <row r="98" spans="1:32" ht="15" customHeight="1" x14ac:dyDescent="0.3">
      <c r="A98" s="68" t="s">
        <v>261</v>
      </c>
      <c r="B98" s="78">
        <v>42998</v>
      </c>
      <c r="C98" s="80"/>
      <c r="D98" s="80">
        <v>8.2200000000000006</v>
      </c>
      <c r="E98" s="80">
        <v>20.100000000000001</v>
      </c>
      <c r="F98" s="80">
        <v>7.01</v>
      </c>
      <c r="G98" s="80">
        <v>0.35</v>
      </c>
      <c r="H98" s="71">
        <v>0</v>
      </c>
      <c r="I98" s="71"/>
      <c r="J98" s="71"/>
      <c r="K98" s="71"/>
      <c r="L98" s="71"/>
      <c r="M98" s="71"/>
      <c r="AD98" s="31" t="s">
        <v>267</v>
      </c>
      <c r="AE98" s="47">
        <v>9.0359999999999996</v>
      </c>
      <c r="AF98" s="47">
        <v>0.94854098488151795</v>
      </c>
    </row>
    <row r="99" spans="1:32" ht="15" customHeight="1" x14ac:dyDescent="0.3">
      <c r="A99" s="68"/>
      <c r="B99" s="78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AD99" s="31" t="s">
        <v>259</v>
      </c>
      <c r="AE99" s="47">
        <v>9.1059999999999999</v>
      </c>
      <c r="AF99" s="47">
        <v>1.4220161743102657</v>
      </c>
    </row>
    <row r="100" spans="1:32" ht="15" customHeight="1" x14ac:dyDescent="0.3">
      <c r="A100" s="68" t="s">
        <v>262</v>
      </c>
      <c r="B100" s="69">
        <v>42870</v>
      </c>
      <c r="C100" s="77">
        <v>17</v>
      </c>
      <c r="D100" s="77">
        <v>8.4</v>
      </c>
      <c r="E100" s="77">
        <v>20.399999999999999</v>
      </c>
      <c r="F100" s="77">
        <v>8.18</v>
      </c>
      <c r="G100" s="77">
        <v>0.5</v>
      </c>
      <c r="H100" s="71">
        <v>50</v>
      </c>
      <c r="I100" s="71">
        <v>5</v>
      </c>
      <c r="J100" s="71">
        <v>0</v>
      </c>
      <c r="K100" s="71"/>
      <c r="L100" s="71"/>
      <c r="M100" s="71"/>
      <c r="AD100" s="31" t="s">
        <v>266</v>
      </c>
      <c r="AE100" s="47">
        <v>9.1140000000000008</v>
      </c>
      <c r="AF100" s="47">
        <v>1.3158381359422606</v>
      </c>
    </row>
    <row r="101" spans="1:32" ht="15" customHeight="1" x14ac:dyDescent="0.3">
      <c r="A101" s="68" t="s">
        <v>262</v>
      </c>
      <c r="B101" s="69">
        <v>42891</v>
      </c>
      <c r="C101" s="77">
        <v>5.5</v>
      </c>
      <c r="D101" s="77">
        <v>7.66</v>
      </c>
      <c r="E101" s="77">
        <v>25.1</v>
      </c>
      <c r="F101" s="77">
        <v>9.2799999999999994</v>
      </c>
      <c r="G101" s="77">
        <v>1.5</v>
      </c>
      <c r="H101" s="71">
        <v>610</v>
      </c>
      <c r="I101" s="71">
        <v>355</v>
      </c>
      <c r="J101" s="71">
        <v>0</v>
      </c>
      <c r="K101" s="71"/>
      <c r="L101" s="71"/>
      <c r="M101" s="71"/>
      <c r="AD101" s="31" t="s">
        <v>245</v>
      </c>
      <c r="AE101" s="47">
        <v>9.24</v>
      </c>
      <c r="AF101" s="47">
        <v>5.9300421583661613</v>
      </c>
    </row>
    <row r="102" spans="1:32" ht="15" customHeight="1" x14ac:dyDescent="0.3">
      <c r="A102" s="68" t="s">
        <v>262</v>
      </c>
      <c r="B102" s="69">
        <v>42926</v>
      </c>
      <c r="C102" s="77">
        <v>22</v>
      </c>
      <c r="D102" s="77">
        <v>8.75</v>
      </c>
      <c r="E102" s="77">
        <v>25.6</v>
      </c>
      <c r="F102" s="77">
        <v>10.65</v>
      </c>
      <c r="G102" s="77">
        <v>0.2</v>
      </c>
      <c r="H102" s="71">
        <v>30</v>
      </c>
      <c r="I102" s="71">
        <v>4</v>
      </c>
      <c r="J102" s="71">
        <v>0</v>
      </c>
      <c r="K102" s="71"/>
      <c r="L102" s="71"/>
      <c r="M102" s="71"/>
      <c r="AD102" s="31" t="s">
        <v>258</v>
      </c>
      <c r="AE102" s="47">
        <v>9.2880000000000003</v>
      </c>
      <c r="AF102" s="47">
        <v>2.8114711451480368</v>
      </c>
    </row>
    <row r="103" spans="1:32" ht="15" customHeight="1" x14ac:dyDescent="0.3">
      <c r="A103" s="68" t="s">
        <v>262</v>
      </c>
      <c r="B103" s="78">
        <v>42971</v>
      </c>
      <c r="C103" s="80">
        <v>82.8</v>
      </c>
      <c r="D103" s="80">
        <v>9.1199999999999992</v>
      </c>
      <c r="E103" s="80">
        <v>21.4</v>
      </c>
      <c r="F103" s="80">
        <v>10.69</v>
      </c>
      <c r="G103" s="80">
        <v>0.15</v>
      </c>
      <c r="H103" s="71">
        <v>11</v>
      </c>
      <c r="I103" s="71">
        <v>0</v>
      </c>
      <c r="J103" s="71"/>
      <c r="K103" s="71"/>
      <c r="L103" s="71"/>
      <c r="M103" s="71"/>
      <c r="AD103" s="31" t="s">
        <v>257</v>
      </c>
      <c r="AE103" s="47">
        <v>9.3360000000000003</v>
      </c>
      <c r="AF103" s="47">
        <v>1.8416378579948938</v>
      </c>
    </row>
    <row r="104" spans="1:32" ht="15" customHeight="1" x14ac:dyDescent="0.3">
      <c r="A104" s="68" t="s">
        <v>262</v>
      </c>
      <c r="B104" s="78">
        <v>42997</v>
      </c>
      <c r="C104" s="80"/>
      <c r="D104" s="80">
        <v>8.86</v>
      </c>
      <c r="E104" s="80">
        <v>20.2</v>
      </c>
      <c r="F104" s="80">
        <v>9.9499999999999993</v>
      </c>
      <c r="G104" s="80">
        <v>0.15</v>
      </c>
      <c r="H104" s="71">
        <v>0</v>
      </c>
      <c r="I104" s="71"/>
      <c r="J104" s="71"/>
      <c r="K104" s="71"/>
      <c r="L104" s="71"/>
      <c r="M104" s="71"/>
      <c r="AD104" s="31" t="s">
        <v>262</v>
      </c>
      <c r="AE104" s="47">
        <v>9.75</v>
      </c>
      <c r="AF104" s="47">
        <v>1.0511184519358416</v>
      </c>
    </row>
    <row r="105" spans="1:32" ht="15" customHeight="1" x14ac:dyDescent="0.3">
      <c r="A105" s="68"/>
      <c r="B105" s="78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AD105" s="31" t="s">
        <v>260</v>
      </c>
      <c r="AE105" s="47">
        <v>9.82</v>
      </c>
      <c r="AF105" s="47">
        <v>6.7469301661323486</v>
      </c>
    </row>
    <row r="106" spans="1:32" ht="15" customHeight="1" x14ac:dyDescent="0.3">
      <c r="A106" s="68" t="s">
        <v>263</v>
      </c>
      <c r="B106" s="69">
        <v>42871</v>
      </c>
      <c r="C106" s="77">
        <v>31</v>
      </c>
      <c r="D106" s="77">
        <v>9.36</v>
      </c>
      <c r="E106" s="77">
        <v>20.9</v>
      </c>
      <c r="F106" s="77">
        <v>7.71</v>
      </c>
      <c r="G106" s="77"/>
      <c r="H106" s="71"/>
      <c r="I106" s="71"/>
      <c r="J106" s="71"/>
      <c r="K106" s="71"/>
      <c r="L106" s="71"/>
      <c r="M106" s="71"/>
    </row>
    <row r="107" spans="1:32" ht="15" customHeight="1" x14ac:dyDescent="0.3">
      <c r="A107" s="68" t="s">
        <v>263</v>
      </c>
      <c r="B107" s="69">
        <v>42892</v>
      </c>
      <c r="C107" s="77">
        <v>24.9</v>
      </c>
      <c r="D107" s="77">
        <v>8.0299999999999994</v>
      </c>
      <c r="E107" s="77">
        <v>23.1</v>
      </c>
      <c r="F107" s="77">
        <v>4.58</v>
      </c>
      <c r="G107" s="77">
        <v>0.2</v>
      </c>
      <c r="H107" s="71"/>
      <c r="I107" s="71"/>
      <c r="J107" s="71"/>
      <c r="K107" s="71"/>
      <c r="L107" s="71"/>
      <c r="M107" s="71"/>
    </row>
    <row r="108" spans="1:32" ht="15" customHeight="1" x14ac:dyDescent="0.3">
      <c r="A108" s="68" t="s">
        <v>263</v>
      </c>
      <c r="B108" s="69">
        <v>42926</v>
      </c>
      <c r="C108" s="77">
        <v>50</v>
      </c>
      <c r="D108" s="77">
        <v>9.8000000000000007</v>
      </c>
      <c r="E108" s="77">
        <v>27.4</v>
      </c>
      <c r="F108" s="77">
        <v>10</v>
      </c>
      <c r="G108" s="77"/>
      <c r="H108" s="71"/>
      <c r="I108" s="71"/>
      <c r="J108" s="71"/>
      <c r="K108" s="71"/>
      <c r="L108" s="71"/>
      <c r="M108" s="71"/>
      <c r="AD108" s="31" t="s">
        <v>244</v>
      </c>
      <c r="AE108" s="47">
        <v>0.1</v>
      </c>
      <c r="AF108" s="47">
        <v>0</v>
      </c>
    </row>
    <row r="109" spans="1:32" ht="15" customHeight="1" x14ac:dyDescent="0.3">
      <c r="A109" s="68" t="s">
        <v>263</v>
      </c>
      <c r="B109" s="78">
        <v>42971</v>
      </c>
      <c r="C109" s="80">
        <v>122</v>
      </c>
      <c r="D109" s="80">
        <v>9.3000000000000007</v>
      </c>
      <c r="E109" s="80">
        <v>22</v>
      </c>
      <c r="F109" s="80">
        <v>8.41</v>
      </c>
      <c r="G109" s="80">
        <v>0.05</v>
      </c>
      <c r="H109" s="71">
        <v>0</v>
      </c>
      <c r="I109" s="71"/>
      <c r="J109" s="71"/>
      <c r="K109" s="71"/>
      <c r="L109" s="71"/>
      <c r="M109" s="71"/>
      <c r="AD109" s="31" t="s">
        <v>259</v>
      </c>
      <c r="AE109" s="47">
        <v>0.1</v>
      </c>
      <c r="AF109" s="47">
        <v>4.0824829046386291E-2</v>
      </c>
    </row>
    <row r="110" spans="1:32" ht="15" customHeight="1" x14ac:dyDescent="0.3">
      <c r="A110" s="68" t="s">
        <v>263</v>
      </c>
      <c r="B110" s="78">
        <v>42997</v>
      </c>
      <c r="C110" s="80"/>
      <c r="D110" s="80">
        <v>9.1300000000000008</v>
      </c>
      <c r="E110" s="80">
        <v>21.1</v>
      </c>
      <c r="F110" s="80">
        <v>5.46</v>
      </c>
      <c r="G110" s="80"/>
      <c r="H110" s="71">
        <v>0</v>
      </c>
      <c r="I110" s="71"/>
      <c r="J110" s="71"/>
      <c r="K110" s="71"/>
      <c r="L110" s="71"/>
      <c r="M110" s="71"/>
      <c r="AD110" s="31" t="s">
        <v>266</v>
      </c>
      <c r="AE110" s="47">
        <v>0.12</v>
      </c>
      <c r="AF110" s="47">
        <v>4.472135954999585E-2</v>
      </c>
    </row>
    <row r="111" spans="1:32" ht="15" customHeight="1" x14ac:dyDescent="0.3">
      <c r="A111" s="68"/>
      <c r="B111" s="78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AD111" s="31" t="s">
        <v>263</v>
      </c>
      <c r="AE111" s="47">
        <v>0.125</v>
      </c>
      <c r="AF111" s="47">
        <v>0.10606601717798217</v>
      </c>
    </row>
    <row r="112" spans="1:32" ht="15" customHeight="1" x14ac:dyDescent="0.3">
      <c r="A112" s="68" t="s">
        <v>264</v>
      </c>
      <c r="B112" s="69">
        <v>42871</v>
      </c>
      <c r="C112" s="77">
        <v>1.5</v>
      </c>
      <c r="D112" s="77">
        <v>8.3000000000000007</v>
      </c>
      <c r="E112" s="77">
        <v>21.3</v>
      </c>
      <c r="F112" s="77">
        <v>7.78</v>
      </c>
      <c r="G112" s="77">
        <v>2.2000000000000002</v>
      </c>
      <c r="H112" s="71">
        <v>784</v>
      </c>
      <c r="I112" s="71">
        <v>450</v>
      </c>
      <c r="J112" s="71">
        <v>94</v>
      </c>
      <c r="K112" s="71"/>
      <c r="L112" s="71"/>
      <c r="M112" s="71"/>
      <c r="O112" s="31" t="s">
        <v>264</v>
      </c>
      <c r="P112">
        <f>AVERAGE(C112:C115)</f>
        <v>34.4</v>
      </c>
      <c r="Q112">
        <f>AVERAGE(D112:D116)</f>
        <v>7.8140000000000001</v>
      </c>
      <c r="R112">
        <f>AVERAGE(E112:E116)</f>
        <v>22.3</v>
      </c>
      <c r="S112">
        <f>AVERAGE(F112:F116)</f>
        <v>5.266</v>
      </c>
      <c r="T112">
        <f>AVERAGE(G112:G115)</f>
        <v>1.8666666666666665</v>
      </c>
      <c r="AD112" s="31" t="s">
        <v>248</v>
      </c>
      <c r="AE112" s="47">
        <v>0.13</v>
      </c>
      <c r="AF112" s="47">
        <v>4.472135954999585E-2</v>
      </c>
    </row>
    <row r="113" spans="1:32" ht="15" customHeight="1" x14ac:dyDescent="0.3">
      <c r="A113" s="68" t="s">
        <v>264</v>
      </c>
      <c r="B113" s="69">
        <v>42892</v>
      </c>
      <c r="C113" s="77">
        <v>133</v>
      </c>
      <c r="D113" s="77">
        <v>7.52</v>
      </c>
      <c r="E113" s="77">
        <v>27.9</v>
      </c>
      <c r="F113" s="77">
        <v>2.09</v>
      </c>
      <c r="G113" s="77"/>
      <c r="H113" s="71"/>
      <c r="I113" s="71"/>
      <c r="J113" s="71"/>
      <c r="K113" s="71"/>
      <c r="L113" s="71"/>
      <c r="M113" s="71"/>
      <c r="O113" s="60" t="s">
        <v>243</v>
      </c>
      <c r="P113">
        <f>STDEVA(C112:C115)</f>
        <v>65.734871516823802</v>
      </c>
      <c r="Q113">
        <f>STDEVA(D112:D116)</f>
        <v>0.4183061080118245</v>
      </c>
      <c r="R113">
        <f>STDEVA(E112:E116)</f>
        <v>4.3994317814917761</v>
      </c>
      <c r="S113">
        <f>STDEVA(F112:F116)</f>
        <v>3.5262770736287856</v>
      </c>
      <c r="T113">
        <f>STDEVA(G112:G115)</f>
        <v>0.35118845842842678</v>
      </c>
      <c r="AD113" s="31" t="s">
        <v>247</v>
      </c>
      <c r="AE113" s="47">
        <v>0.16600000000000001</v>
      </c>
      <c r="AF113" s="47">
        <v>0.11523888232710347</v>
      </c>
    </row>
    <row r="114" spans="1:32" ht="15" customHeight="1" x14ac:dyDescent="0.3">
      <c r="A114" s="68" t="s">
        <v>264</v>
      </c>
      <c r="B114" s="69">
        <v>42927</v>
      </c>
      <c r="C114" s="77">
        <v>2.1</v>
      </c>
      <c r="D114" s="77">
        <v>8.1999999999999993</v>
      </c>
      <c r="E114" s="77">
        <v>25.8</v>
      </c>
      <c r="F114" s="77">
        <v>7.39</v>
      </c>
      <c r="G114" s="77">
        <v>1.9</v>
      </c>
      <c r="H114" s="71">
        <v>150</v>
      </c>
      <c r="I114" s="71">
        <v>84</v>
      </c>
      <c r="J114" s="71">
        <v>40</v>
      </c>
      <c r="K114" s="71"/>
      <c r="L114" s="71"/>
      <c r="M114" s="71"/>
      <c r="O114" s="31" t="s">
        <v>265</v>
      </c>
      <c r="P114">
        <f>AVERAGE(C118:C121)</f>
        <v>8.4949999999999992</v>
      </c>
      <c r="Q114">
        <f>AVERAGE(D118:D122)</f>
        <v>8.2540000000000013</v>
      </c>
      <c r="R114">
        <f>AVERAGE(E118:E122)</f>
        <v>22.74</v>
      </c>
      <c r="S114">
        <f>AVERAGE(F118:F122)</f>
        <v>7.2299999999999995</v>
      </c>
      <c r="T114">
        <f>AVERAGE(G118:G121)</f>
        <v>0.83750000000000002</v>
      </c>
      <c r="AD114" s="31" t="s">
        <v>267</v>
      </c>
      <c r="AE114" s="47">
        <v>0.25</v>
      </c>
      <c r="AF114" s="47">
        <v>0.12247448713915896</v>
      </c>
    </row>
    <row r="115" spans="1:32" ht="15" customHeight="1" x14ac:dyDescent="0.3">
      <c r="A115" s="68" t="s">
        <v>264</v>
      </c>
      <c r="B115" s="78">
        <v>42972</v>
      </c>
      <c r="C115" s="80">
        <v>1</v>
      </c>
      <c r="D115" s="80">
        <v>7.7</v>
      </c>
      <c r="E115" s="80">
        <v>18.2</v>
      </c>
      <c r="F115" s="80">
        <v>8.26</v>
      </c>
      <c r="G115" s="80">
        <v>1.5</v>
      </c>
      <c r="H115" s="71">
        <v>52</v>
      </c>
      <c r="I115" s="71">
        <v>0</v>
      </c>
      <c r="J115" s="71"/>
      <c r="K115" s="71"/>
      <c r="L115" s="71"/>
      <c r="M115" s="71"/>
      <c r="O115" s="60" t="s">
        <v>243</v>
      </c>
      <c r="P115">
        <f>STDEVA(C118:C121)</f>
        <v>9.884015715622203</v>
      </c>
      <c r="Q115">
        <f>STDEVA(D118:D122)</f>
        <v>0.80828831489759889</v>
      </c>
      <c r="R115">
        <f>STDEVA(E118:E122)</f>
        <v>2.1196697856034081</v>
      </c>
      <c r="S115">
        <f>STDEVA(F118:F122)</f>
        <v>2.0500000000000003</v>
      </c>
      <c r="T115">
        <f>STDEVA(G118:G121)</f>
        <v>0.38160843806184375</v>
      </c>
      <c r="AD115" s="31" t="s">
        <v>256</v>
      </c>
      <c r="AE115" s="47">
        <v>0.27500000000000002</v>
      </c>
      <c r="AF115" s="47">
        <v>3.5355339059327369E-2</v>
      </c>
    </row>
    <row r="116" spans="1:32" ht="15" customHeight="1" x14ac:dyDescent="0.3">
      <c r="A116" s="68" t="s">
        <v>264</v>
      </c>
      <c r="B116" s="78">
        <v>42998</v>
      </c>
      <c r="C116" s="80"/>
      <c r="D116" s="80">
        <v>7.35</v>
      </c>
      <c r="E116" s="80">
        <v>18.3</v>
      </c>
      <c r="F116" s="80">
        <v>0.81</v>
      </c>
      <c r="G116" s="80"/>
      <c r="H116" s="71">
        <v>0</v>
      </c>
      <c r="I116" s="71"/>
      <c r="J116" s="71"/>
      <c r="K116" s="71"/>
      <c r="L116" s="71"/>
      <c r="M116" s="71"/>
      <c r="O116" s="31" t="s">
        <v>267</v>
      </c>
      <c r="P116">
        <f>AVERAGE(C124:C127)</f>
        <v>31.675000000000001</v>
      </c>
      <c r="Q116">
        <f>AVERAGE(D124:D128)</f>
        <v>8.3580000000000005</v>
      </c>
      <c r="R116">
        <f>AVERAGE(E124:E128)</f>
        <v>23.259999999999998</v>
      </c>
      <c r="S116">
        <f>AVERAGE(F124:F128)</f>
        <v>9.0359999999999996</v>
      </c>
      <c r="T116">
        <f>AVERAGE(G124:G128)</f>
        <v>0.25</v>
      </c>
      <c r="AD116" s="31" t="s">
        <v>254</v>
      </c>
      <c r="AE116" s="47">
        <v>0.33999999999999997</v>
      </c>
      <c r="AF116" s="47">
        <v>0.25836021365527639</v>
      </c>
    </row>
    <row r="117" spans="1:32" ht="15" customHeight="1" x14ac:dyDescent="0.3">
      <c r="A117" s="68"/>
      <c r="B117" s="78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O117" s="60" t="s">
        <v>243</v>
      </c>
      <c r="P117">
        <f>STDEVA(C124:C127)</f>
        <v>11.044568800998974</v>
      </c>
      <c r="Q117">
        <f>STDEVA(D124:D128)</f>
        <v>0.64646732322678158</v>
      </c>
      <c r="R117">
        <f>STDEVA(E124:E128)</f>
        <v>2.9364945087638357</v>
      </c>
      <c r="S117">
        <f>STDEVA(F124:F128)</f>
        <v>0.94854098488151795</v>
      </c>
      <c r="T117">
        <f>STDEVA(G124:G128)</f>
        <v>0.12247448713915896</v>
      </c>
      <c r="AD117" s="31" t="s">
        <v>249</v>
      </c>
      <c r="AE117" s="47">
        <v>0.5</v>
      </c>
      <c r="AF117" s="47">
        <v>0.19999999999999996</v>
      </c>
    </row>
    <row r="118" spans="1:32" ht="15" customHeight="1" x14ac:dyDescent="0.3">
      <c r="A118" s="68" t="s">
        <v>265</v>
      </c>
      <c r="B118" s="69">
        <v>42871</v>
      </c>
      <c r="C118" s="68">
        <v>6.55</v>
      </c>
      <c r="D118" s="68">
        <v>8.1</v>
      </c>
      <c r="E118" s="68">
        <v>20.100000000000001</v>
      </c>
      <c r="F118" s="68">
        <v>7.67</v>
      </c>
      <c r="G118" s="68">
        <v>1</v>
      </c>
      <c r="H118" s="71">
        <v>38</v>
      </c>
      <c r="I118" s="71">
        <v>1.3</v>
      </c>
      <c r="J118" s="71"/>
      <c r="K118" s="71"/>
      <c r="L118" s="71"/>
      <c r="M118" s="71"/>
      <c r="O118" s="31" t="s">
        <v>266</v>
      </c>
      <c r="P118">
        <f>AVERAGE(C130:C133)</f>
        <v>84.600000000000009</v>
      </c>
      <c r="Q118">
        <f>AVERAGE(D130:D134)</f>
        <v>8.9759999999999991</v>
      </c>
      <c r="R118">
        <f>AVERAGE(E130:E134)</f>
        <v>22.359999999999996</v>
      </c>
      <c r="S118">
        <f>AVERAGE(F130:F134)</f>
        <v>9.1140000000000008</v>
      </c>
      <c r="T118">
        <f>AVERAGE(G130:G134)</f>
        <v>0.12</v>
      </c>
      <c r="AD118" s="31" t="s">
        <v>262</v>
      </c>
      <c r="AE118" s="47">
        <v>0.5</v>
      </c>
      <c r="AF118" s="47">
        <v>0.57771100041456713</v>
      </c>
    </row>
    <row r="119" spans="1:32" ht="15" customHeight="1" x14ac:dyDescent="0.3">
      <c r="A119" s="68" t="s">
        <v>265</v>
      </c>
      <c r="B119" s="69">
        <v>42892</v>
      </c>
      <c r="C119" s="68">
        <v>2.33</v>
      </c>
      <c r="D119" s="68">
        <v>7.47</v>
      </c>
      <c r="E119" s="68">
        <v>23.3</v>
      </c>
      <c r="F119" s="68">
        <v>4.78</v>
      </c>
      <c r="G119" s="68">
        <v>0.55000000000000004</v>
      </c>
      <c r="H119" s="71"/>
      <c r="I119" s="71"/>
      <c r="J119" s="71"/>
      <c r="K119" s="71"/>
      <c r="L119" s="71"/>
      <c r="M119" s="71"/>
      <c r="O119" s="60" t="s">
        <v>243</v>
      </c>
      <c r="P119">
        <f>STDEVA(C130:C133)</f>
        <v>25.988202451625316</v>
      </c>
      <c r="Q119">
        <f>STDEVA(D130:D134)</f>
        <v>0.7256238695081636</v>
      </c>
      <c r="R119">
        <f>STDEVA(E130:E134)</f>
        <v>2.6434825514839644</v>
      </c>
      <c r="S119">
        <f>STDEVA(F130:F134)</f>
        <v>1.3158381359422606</v>
      </c>
      <c r="T119">
        <f>STDEVA(G130:G134)</f>
        <v>4.472135954999585E-2</v>
      </c>
      <c r="AD119" s="31" t="s">
        <v>255</v>
      </c>
      <c r="AE119" s="47">
        <v>0.63333333333333341</v>
      </c>
      <c r="AF119" s="47">
        <v>0.30550504633038938</v>
      </c>
    </row>
    <row r="120" spans="1:32" ht="15" customHeight="1" x14ac:dyDescent="0.3">
      <c r="A120" s="68" t="s">
        <v>265</v>
      </c>
      <c r="B120" s="69">
        <v>42927</v>
      </c>
      <c r="C120" s="68">
        <v>2.1</v>
      </c>
      <c r="D120" s="68">
        <v>9.6</v>
      </c>
      <c r="E120" s="68">
        <v>25.8</v>
      </c>
      <c r="F120" s="68">
        <v>10.3</v>
      </c>
      <c r="G120" s="68">
        <v>1.3</v>
      </c>
      <c r="H120" s="71">
        <v>150</v>
      </c>
      <c r="I120" s="71">
        <v>5</v>
      </c>
      <c r="J120" s="71"/>
      <c r="K120" s="71"/>
      <c r="L120" s="71"/>
      <c r="M120" s="71"/>
      <c r="AD120" s="31" t="s">
        <v>252</v>
      </c>
      <c r="AE120" s="47">
        <v>0.65</v>
      </c>
      <c r="AF120" s="47">
        <v>0.49497474683058329</v>
      </c>
    </row>
    <row r="121" spans="1:32" ht="15" customHeight="1" x14ac:dyDescent="0.3">
      <c r="A121" s="68" t="s">
        <v>265</v>
      </c>
      <c r="B121" s="78">
        <v>42971</v>
      </c>
      <c r="C121" s="71">
        <v>23</v>
      </c>
      <c r="D121" s="71">
        <v>8.25</v>
      </c>
      <c r="E121" s="71">
        <v>22.9</v>
      </c>
      <c r="F121" s="71">
        <v>7.26</v>
      </c>
      <c r="G121" s="71">
        <v>0.5</v>
      </c>
      <c r="H121" s="71">
        <v>0</v>
      </c>
      <c r="I121" s="71"/>
      <c r="J121" s="71"/>
      <c r="K121" s="71"/>
      <c r="L121" s="71"/>
      <c r="M121" s="71"/>
      <c r="AD121" s="31" t="s">
        <v>260</v>
      </c>
      <c r="AE121" s="47">
        <v>0.6875</v>
      </c>
      <c r="AF121" s="47">
        <v>0.32242570203588489</v>
      </c>
    </row>
    <row r="122" spans="1:32" ht="15" customHeight="1" x14ac:dyDescent="0.3">
      <c r="A122" s="68" t="s">
        <v>265</v>
      </c>
      <c r="B122" s="78">
        <v>42997</v>
      </c>
      <c r="C122" s="71"/>
      <c r="D122" s="71">
        <v>7.85</v>
      </c>
      <c r="E122" s="71">
        <v>21.6</v>
      </c>
      <c r="F122" s="71">
        <v>6.14</v>
      </c>
      <c r="G122" s="71"/>
      <c r="H122" s="71">
        <v>0</v>
      </c>
      <c r="I122" s="71"/>
      <c r="J122" s="71"/>
      <c r="K122" s="71"/>
      <c r="L122" s="71"/>
      <c r="M122" s="71"/>
      <c r="AD122" s="31" t="s">
        <v>246</v>
      </c>
      <c r="AE122" s="47">
        <v>0.73333333333333339</v>
      </c>
      <c r="AF122" s="47">
        <v>0.30550504633038938</v>
      </c>
    </row>
    <row r="123" spans="1:32" ht="15" customHeight="1" x14ac:dyDescent="0.3">
      <c r="A123" s="68"/>
      <c r="B123" s="78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AD123" s="31" t="s">
        <v>245</v>
      </c>
      <c r="AE123" s="47">
        <v>0.8</v>
      </c>
      <c r="AF123" s="47">
        <v>0.17320508075688748</v>
      </c>
    </row>
    <row r="124" spans="1:32" ht="15" customHeight="1" x14ac:dyDescent="0.3">
      <c r="A124" s="68" t="s">
        <v>267</v>
      </c>
      <c r="B124" s="69">
        <v>42870</v>
      </c>
      <c r="C124" s="77">
        <v>23.2</v>
      </c>
      <c r="D124" s="77">
        <v>8.3000000000000007</v>
      </c>
      <c r="E124" s="77">
        <v>21</v>
      </c>
      <c r="F124" s="77">
        <v>7.89</v>
      </c>
      <c r="G124" s="77">
        <v>0.35</v>
      </c>
      <c r="H124" s="71">
        <v>25</v>
      </c>
      <c r="I124" s="71">
        <v>2</v>
      </c>
      <c r="J124" s="71">
        <v>0</v>
      </c>
      <c r="K124" s="71"/>
      <c r="L124" s="71"/>
      <c r="M124" s="71"/>
      <c r="AD124" s="31" t="s">
        <v>261</v>
      </c>
      <c r="AE124" s="47">
        <v>0.80999999999999994</v>
      </c>
      <c r="AF124" s="47">
        <v>0.41593268686170859</v>
      </c>
    </row>
    <row r="125" spans="1:32" ht="15" customHeight="1" x14ac:dyDescent="0.3">
      <c r="A125" s="68" t="s">
        <v>267</v>
      </c>
      <c r="B125" s="69">
        <v>42891</v>
      </c>
      <c r="C125" s="77">
        <v>21.3</v>
      </c>
      <c r="D125" s="77">
        <v>7.28</v>
      </c>
      <c r="E125" s="77">
        <v>25.8</v>
      </c>
      <c r="F125" s="77">
        <v>10.28</v>
      </c>
      <c r="G125" s="77">
        <v>0.4</v>
      </c>
      <c r="H125" s="71">
        <v>175</v>
      </c>
      <c r="I125" s="71">
        <v>30</v>
      </c>
      <c r="J125" s="71">
        <v>4</v>
      </c>
      <c r="K125" s="71">
        <v>0</v>
      </c>
      <c r="L125" s="71"/>
      <c r="M125" s="71"/>
      <c r="AD125" s="31" t="s">
        <v>251</v>
      </c>
      <c r="AE125" s="47">
        <v>0.82</v>
      </c>
      <c r="AF125" s="47">
        <v>0.94445751624940755</v>
      </c>
    </row>
    <row r="126" spans="1:32" ht="15" customHeight="1" x14ac:dyDescent="0.3">
      <c r="A126" s="68" t="s">
        <v>267</v>
      </c>
      <c r="B126" s="69">
        <v>42926</v>
      </c>
      <c r="C126" s="77">
        <v>39</v>
      </c>
      <c r="D126" s="77">
        <v>8.6</v>
      </c>
      <c r="E126" s="77">
        <v>26.9</v>
      </c>
      <c r="F126" s="77">
        <v>8.42</v>
      </c>
      <c r="G126" s="77">
        <v>0.1</v>
      </c>
      <c r="H126" s="71">
        <v>69</v>
      </c>
      <c r="I126" s="71">
        <v>0</v>
      </c>
      <c r="J126" s="71">
        <v>0</v>
      </c>
      <c r="K126" s="71"/>
      <c r="L126" s="71"/>
      <c r="M126" s="71"/>
      <c r="AD126" s="31" t="s">
        <v>265</v>
      </c>
      <c r="AE126" s="47">
        <v>0.83750000000000002</v>
      </c>
      <c r="AF126" s="47">
        <v>0.38160843806184375</v>
      </c>
    </row>
    <row r="127" spans="1:32" ht="15" customHeight="1" x14ac:dyDescent="0.3">
      <c r="A127" s="68" t="s">
        <v>267</v>
      </c>
      <c r="B127" s="78">
        <v>42971</v>
      </c>
      <c r="C127" s="80">
        <v>43.2</v>
      </c>
      <c r="D127" s="80">
        <v>8.9600000000000009</v>
      </c>
      <c r="E127" s="80">
        <v>22.3</v>
      </c>
      <c r="F127" s="80">
        <v>9.6300000000000008</v>
      </c>
      <c r="G127" s="80">
        <v>0.2</v>
      </c>
      <c r="H127" s="71">
        <v>5</v>
      </c>
      <c r="I127" s="71">
        <v>0</v>
      </c>
      <c r="J127" s="71"/>
      <c r="K127" s="71"/>
      <c r="L127" s="71"/>
      <c r="M127" s="71"/>
      <c r="AD127" s="31" t="s">
        <v>258</v>
      </c>
      <c r="AE127" s="47">
        <v>0.97000000000000008</v>
      </c>
      <c r="AF127" s="47">
        <v>0.91350971532874226</v>
      </c>
    </row>
    <row r="128" spans="1:32" ht="15" customHeight="1" x14ac:dyDescent="0.3">
      <c r="A128" s="68" t="s">
        <v>267</v>
      </c>
      <c r="B128" s="78">
        <v>42997</v>
      </c>
      <c r="C128" s="80"/>
      <c r="D128" s="80">
        <v>8.65</v>
      </c>
      <c r="E128" s="80">
        <v>20.3</v>
      </c>
      <c r="F128" s="80">
        <v>8.9600000000000009</v>
      </c>
      <c r="G128" s="80">
        <v>0.2</v>
      </c>
      <c r="H128" s="71">
        <v>0</v>
      </c>
      <c r="I128" s="71"/>
      <c r="J128" s="71"/>
      <c r="K128" s="71"/>
      <c r="L128" s="71"/>
      <c r="M128" s="71"/>
      <c r="AD128" s="31" t="s">
        <v>253</v>
      </c>
      <c r="AE128" s="47">
        <v>1</v>
      </c>
      <c r="AF128" s="47">
        <v>0.25495097567963915</v>
      </c>
    </row>
    <row r="129" spans="1:32" ht="15" customHeight="1" x14ac:dyDescent="0.3">
      <c r="A129" s="68"/>
      <c r="B129" s="78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AD129" s="31" t="s">
        <v>257</v>
      </c>
      <c r="AE129" s="47">
        <v>1.3299999999999998</v>
      </c>
      <c r="AF129" s="47">
        <v>0.5890670590009256</v>
      </c>
    </row>
    <row r="130" spans="1:32" ht="15" customHeight="1" x14ac:dyDescent="0.3">
      <c r="A130" s="68" t="s">
        <v>266</v>
      </c>
      <c r="B130" s="69">
        <v>42870</v>
      </c>
      <c r="C130" s="68">
        <v>59</v>
      </c>
      <c r="D130" s="68">
        <v>8.34</v>
      </c>
      <c r="E130" s="68">
        <v>21</v>
      </c>
      <c r="F130" s="68">
        <v>8.2100000000000009</v>
      </c>
      <c r="G130" s="68">
        <v>0.2</v>
      </c>
      <c r="H130" s="71">
        <v>3</v>
      </c>
      <c r="I130" s="71">
        <v>0</v>
      </c>
      <c r="J130" s="71"/>
      <c r="K130" s="71"/>
      <c r="L130" s="71"/>
      <c r="M130" s="71"/>
      <c r="AD130" s="31" t="s">
        <v>264</v>
      </c>
      <c r="AE130" s="47">
        <v>1.8666666666666665</v>
      </c>
      <c r="AF130" s="47">
        <v>0.35118845842842678</v>
      </c>
    </row>
    <row r="131" spans="1:32" ht="15" customHeight="1" x14ac:dyDescent="0.3">
      <c r="A131" s="68" t="s">
        <v>266</v>
      </c>
      <c r="B131" s="69">
        <v>42891</v>
      </c>
      <c r="C131" s="68">
        <v>85.6</v>
      </c>
      <c r="D131" s="68">
        <v>8.0399999999999991</v>
      </c>
      <c r="E131" s="68">
        <v>23.2</v>
      </c>
      <c r="F131" s="68">
        <v>10.220000000000001</v>
      </c>
      <c r="G131" s="68">
        <v>0.1</v>
      </c>
      <c r="H131" s="71">
        <v>7</v>
      </c>
      <c r="I131" s="71">
        <v>0</v>
      </c>
      <c r="J131" s="71"/>
      <c r="K131" s="71"/>
      <c r="L131" s="71"/>
      <c r="M131" s="71"/>
      <c r="AD131" s="31" t="s">
        <v>397</v>
      </c>
    </row>
    <row r="132" spans="1:32" ht="15" customHeight="1" x14ac:dyDescent="0.3">
      <c r="A132" s="68" t="s">
        <v>266</v>
      </c>
      <c r="B132" s="69">
        <v>42926</v>
      </c>
      <c r="C132" s="68">
        <v>120</v>
      </c>
      <c r="D132" s="68">
        <v>9.5</v>
      </c>
      <c r="E132" s="68">
        <v>26.4</v>
      </c>
      <c r="F132" s="68">
        <v>8.3800000000000008</v>
      </c>
      <c r="G132" s="68">
        <v>0.1</v>
      </c>
      <c r="H132" s="71">
        <v>0</v>
      </c>
      <c r="I132" s="71">
        <v>0</v>
      </c>
      <c r="J132" s="71">
        <v>0</v>
      </c>
      <c r="K132" s="71"/>
      <c r="L132" s="71"/>
      <c r="M132" s="71"/>
    </row>
    <row r="133" spans="1:32" ht="15" customHeight="1" x14ac:dyDescent="0.3">
      <c r="A133" s="68" t="s">
        <v>266</v>
      </c>
      <c r="B133" s="78">
        <v>42971</v>
      </c>
      <c r="C133" s="71">
        <v>73.8</v>
      </c>
      <c r="D133" s="71">
        <v>9.5299999999999994</v>
      </c>
      <c r="E133" s="71">
        <v>21.8</v>
      </c>
      <c r="F133" s="71">
        <v>10.83</v>
      </c>
      <c r="G133" s="71">
        <v>0.1</v>
      </c>
      <c r="H133" s="71">
        <v>5</v>
      </c>
      <c r="I133" s="71">
        <v>0</v>
      </c>
      <c r="J133" s="71"/>
      <c r="K133" s="71"/>
      <c r="L133" s="71"/>
      <c r="M133" s="71"/>
    </row>
    <row r="134" spans="1:32" ht="15" customHeight="1" x14ac:dyDescent="0.3">
      <c r="A134" s="68" t="s">
        <v>266</v>
      </c>
      <c r="B134" s="78">
        <v>42997</v>
      </c>
      <c r="C134" s="71"/>
      <c r="D134" s="71">
        <v>9.4700000000000006</v>
      </c>
      <c r="E134" s="71">
        <v>19.399999999999999</v>
      </c>
      <c r="F134" s="71">
        <v>7.93</v>
      </c>
      <c r="G134" s="71">
        <v>0.1</v>
      </c>
      <c r="H134" s="71">
        <v>0</v>
      </c>
      <c r="I134" s="71"/>
      <c r="J134" s="71"/>
      <c r="K134" s="71"/>
      <c r="L134" s="71"/>
      <c r="M134" s="71"/>
    </row>
    <row r="135" spans="1:32" ht="15" customHeight="1" x14ac:dyDescent="0.3">
      <c r="A135" s="68"/>
      <c r="B135" s="69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</row>
    <row r="136" spans="1:32" ht="15" customHeight="1" x14ac:dyDescent="0.3">
      <c r="A136" s="68"/>
      <c r="B136" s="69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</row>
    <row r="137" spans="1:32" ht="15" customHeight="1" x14ac:dyDescent="0.3">
      <c r="A137" s="68"/>
      <c r="B137" s="78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</row>
    <row r="138" spans="1:32" ht="15" customHeight="1" x14ac:dyDescent="0.3">
      <c r="A138" s="68"/>
      <c r="B138" s="78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</row>
    <row r="139" spans="1:32" ht="15" customHeight="1" x14ac:dyDescent="0.3">
      <c r="A139" s="68"/>
      <c r="B139" s="78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</row>
    <row r="140" spans="1:32" ht="15" customHeight="1" x14ac:dyDescent="0.3">
      <c r="A140" s="68"/>
      <c r="B140" s="69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32" ht="15" customHeight="1" x14ac:dyDescent="0.3">
      <c r="A141" s="68"/>
      <c r="B141" s="69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</row>
    <row r="142" spans="1:32" ht="15" customHeight="1" x14ac:dyDescent="0.3">
      <c r="A142" s="68"/>
      <c r="B142" s="69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</row>
    <row r="143" spans="1:32" ht="15" customHeight="1" x14ac:dyDescent="0.3">
      <c r="A143" s="68"/>
      <c r="B143" s="78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</row>
    <row r="144" spans="1:32" ht="15" customHeight="1" x14ac:dyDescent="0.3">
      <c r="A144" s="68"/>
      <c r="B144" s="78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</row>
    <row r="145" spans="1:13" ht="15" customHeight="1" x14ac:dyDescent="0.3">
      <c r="A145" s="68"/>
      <c r="B145" s="78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</row>
    <row r="146" spans="1:13" ht="15" customHeight="1" x14ac:dyDescent="0.3">
      <c r="A146" s="68"/>
      <c r="B146" s="69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</row>
    <row r="147" spans="1:13" ht="15" customHeight="1" x14ac:dyDescent="0.3">
      <c r="A147" s="68"/>
      <c r="B147" s="69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</row>
    <row r="148" spans="1:13" ht="15" customHeight="1" x14ac:dyDescent="0.3">
      <c r="A148" s="68"/>
      <c r="B148" s="69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</row>
    <row r="149" spans="1:13" ht="15" customHeight="1" x14ac:dyDescent="0.3">
      <c r="A149" s="68"/>
      <c r="B149" s="78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</row>
    <row r="150" spans="1:13" ht="15" customHeight="1" x14ac:dyDescent="0.3">
      <c r="A150" s="68"/>
      <c r="B150" s="78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</row>
    <row r="151" spans="1:13" ht="15" customHeight="1" x14ac:dyDescent="0.3"/>
    <row r="152" spans="1:13" ht="15" customHeight="1" x14ac:dyDescent="0.3"/>
    <row r="153" spans="1:13" ht="15" customHeight="1" x14ac:dyDescent="0.3"/>
    <row r="154" spans="1:13" ht="15" customHeight="1" x14ac:dyDescent="0.3"/>
    <row r="155" spans="1:13" ht="15" customHeight="1" x14ac:dyDescent="0.3"/>
    <row r="156" spans="1:13" ht="15" customHeight="1" x14ac:dyDescent="0.3"/>
  </sheetData>
  <sortState ref="AD108:AF130">
    <sortCondition ref="AE108:AE130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56"/>
  <sheetViews>
    <sheetView workbookViewId="0">
      <pane xSplit="3" ySplit="1" topLeftCell="D3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8.88671875" defaultRowHeight="14.4" x14ac:dyDescent="0.3"/>
  <cols>
    <col min="1" max="1" width="11.88671875" style="15" bestFit="1" customWidth="1"/>
    <col min="2" max="2" width="53" style="15" customWidth="1"/>
    <col min="3" max="3" width="13" style="17" bestFit="1" customWidth="1"/>
    <col min="4" max="4" width="9.5546875" style="15" bestFit="1" customWidth="1"/>
    <col min="5" max="5" width="38" style="35" bestFit="1" customWidth="1"/>
    <col min="6" max="6" width="17.6640625" style="16" bestFit="1" customWidth="1"/>
    <col min="7" max="8" width="17.6640625" style="16" customWidth="1"/>
    <col min="9" max="9" width="28.33203125" style="16" bestFit="1" customWidth="1"/>
    <col min="10" max="10" width="8.6640625" style="16" customWidth="1"/>
    <col min="11" max="11" width="31" style="15" bestFit="1" customWidth="1"/>
    <col min="12" max="12" width="9" style="15" customWidth="1"/>
    <col min="13" max="13" width="44.88671875" style="16" bestFit="1" customWidth="1"/>
    <col min="14" max="14" width="8.33203125" style="16" bestFit="1" customWidth="1"/>
    <col min="15" max="15" width="32.44140625" style="31" bestFit="1" customWidth="1"/>
    <col min="16" max="16" width="9.33203125" style="15" bestFit="1" customWidth="1"/>
    <col min="17" max="17" width="26.44140625" style="15" bestFit="1" customWidth="1"/>
    <col min="18" max="18" width="7.88671875" style="15" bestFit="1" customWidth="1"/>
    <col min="19" max="19" width="37" style="16" bestFit="1" customWidth="1"/>
    <col min="20" max="20" width="9" style="15" bestFit="1" customWidth="1"/>
    <col min="21" max="21" width="39.44140625" style="36" bestFit="1" customWidth="1"/>
    <col min="22" max="22" width="11.44140625" style="15" bestFit="1" customWidth="1"/>
    <col min="23" max="23" width="19.44140625" style="29" bestFit="1" customWidth="1"/>
    <col min="24" max="24" width="14.33203125" style="15" bestFit="1" customWidth="1"/>
    <col min="25" max="25" width="10" style="15" bestFit="1" customWidth="1"/>
    <col min="26" max="16384" width="8.88671875" style="15"/>
  </cols>
  <sheetData>
    <row r="1" spans="1:26" x14ac:dyDescent="0.3">
      <c r="A1" s="14" t="s">
        <v>53</v>
      </c>
      <c r="B1" s="14" t="s">
        <v>54</v>
      </c>
      <c r="C1" s="14" t="s">
        <v>171</v>
      </c>
      <c r="D1" s="13" t="s">
        <v>172</v>
      </c>
      <c r="E1" s="32" t="s">
        <v>55</v>
      </c>
      <c r="F1" s="13" t="s">
        <v>56</v>
      </c>
      <c r="G1" s="13" t="s">
        <v>72</v>
      </c>
      <c r="H1" s="13" t="s">
        <v>71</v>
      </c>
      <c r="I1" s="13" t="s">
        <v>57</v>
      </c>
      <c r="J1" s="13" t="s">
        <v>58</v>
      </c>
      <c r="K1" s="13" t="s">
        <v>59</v>
      </c>
      <c r="L1" s="13" t="s">
        <v>60</v>
      </c>
      <c r="M1" s="13" t="s">
        <v>61</v>
      </c>
      <c r="N1" s="13" t="s">
        <v>62</v>
      </c>
      <c r="O1" s="30" t="s">
        <v>63</v>
      </c>
      <c r="P1" s="13" t="s">
        <v>64</v>
      </c>
      <c r="Q1" s="13" t="s">
        <v>186</v>
      </c>
      <c r="R1" s="13" t="s">
        <v>65</v>
      </c>
      <c r="S1" s="13" t="s">
        <v>185</v>
      </c>
      <c r="T1" s="13" t="s">
        <v>66</v>
      </c>
      <c r="U1" s="33" t="s">
        <v>67</v>
      </c>
      <c r="V1" s="13" t="s">
        <v>68</v>
      </c>
      <c r="W1" s="34" t="s">
        <v>183</v>
      </c>
      <c r="X1" s="13" t="s">
        <v>69</v>
      </c>
      <c r="Y1" s="18" t="s">
        <v>145</v>
      </c>
      <c r="Z1" s="18" t="s">
        <v>146</v>
      </c>
    </row>
    <row r="2" spans="1:26" x14ac:dyDescent="0.3">
      <c r="A2" s="15" t="s">
        <v>74</v>
      </c>
      <c r="B2" s="15" t="s">
        <v>147</v>
      </c>
      <c r="C2" s="20">
        <v>42870</v>
      </c>
      <c r="E2" s="35">
        <v>5.5665880000000003</v>
      </c>
      <c r="F2" s="16">
        <v>26</v>
      </c>
      <c r="G2" s="16" t="s">
        <v>177</v>
      </c>
      <c r="H2" s="16" t="s">
        <v>178</v>
      </c>
      <c r="I2" s="36">
        <v>2.00000000000006</v>
      </c>
      <c r="J2" s="16">
        <v>26</v>
      </c>
      <c r="K2" s="37">
        <v>2.00000000000006</v>
      </c>
      <c r="L2" s="15">
        <v>26</v>
      </c>
      <c r="M2" s="36" t="s">
        <v>176</v>
      </c>
      <c r="N2" s="16" t="s">
        <v>178</v>
      </c>
      <c r="O2" s="31">
        <v>2.1002000000000001</v>
      </c>
      <c r="P2" s="15">
        <v>26</v>
      </c>
      <c r="Q2" s="38">
        <v>0.22134999999999999</v>
      </c>
      <c r="R2" s="15">
        <v>26</v>
      </c>
      <c r="S2" s="39">
        <v>0.12964999999999999</v>
      </c>
      <c r="T2" s="16">
        <v>26</v>
      </c>
      <c r="U2" s="36" t="s">
        <v>181</v>
      </c>
      <c r="V2" s="16" t="s">
        <v>178</v>
      </c>
      <c r="W2" s="29">
        <v>2.8799999999999999E-2</v>
      </c>
      <c r="X2" s="16">
        <v>26</v>
      </c>
      <c r="Y2" s="15">
        <v>285</v>
      </c>
      <c r="Z2" s="16">
        <v>26</v>
      </c>
    </row>
    <row r="3" spans="1:26" x14ac:dyDescent="0.3">
      <c r="A3" s="15" t="s">
        <v>75</v>
      </c>
      <c r="B3" s="15" t="s">
        <v>147</v>
      </c>
      <c r="C3" s="20">
        <v>42891</v>
      </c>
      <c r="E3" s="35" t="s">
        <v>177</v>
      </c>
      <c r="F3" s="16" t="s">
        <v>178</v>
      </c>
      <c r="G3" s="16" t="s">
        <v>177</v>
      </c>
      <c r="H3" s="16" t="s">
        <v>178</v>
      </c>
      <c r="I3" s="36">
        <v>4.0000000000001101</v>
      </c>
      <c r="J3" s="16">
        <v>26</v>
      </c>
      <c r="K3" s="37">
        <v>4</v>
      </c>
      <c r="L3" s="15">
        <v>26</v>
      </c>
      <c r="M3" s="36" t="s">
        <v>176</v>
      </c>
      <c r="N3" s="16" t="s">
        <v>178</v>
      </c>
      <c r="O3" s="31">
        <v>1.6466000000000001</v>
      </c>
      <c r="P3" s="15">
        <v>26</v>
      </c>
      <c r="Q3" s="38">
        <v>0.21584999999999999</v>
      </c>
      <c r="R3" s="15">
        <v>26</v>
      </c>
      <c r="S3" s="39">
        <v>0.12595000000000001</v>
      </c>
      <c r="T3" s="16">
        <v>26</v>
      </c>
      <c r="U3" s="36" t="s">
        <v>181</v>
      </c>
      <c r="V3" s="16" t="s">
        <v>178</v>
      </c>
      <c r="W3" s="29">
        <v>4.5999999999999999E-2</v>
      </c>
      <c r="X3" s="16">
        <v>26</v>
      </c>
      <c r="Y3" s="15">
        <v>213</v>
      </c>
      <c r="Z3" s="16">
        <v>26</v>
      </c>
    </row>
    <row r="4" spans="1:26" x14ac:dyDescent="0.3">
      <c r="A4" s="15" t="s">
        <v>76</v>
      </c>
      <c r="B4" s="15" t="s">
        <v>148</v>
      </c>
      <c r="C4" s="20">
        <v>42870</v>
      </c>
      <c r="E4" s="35">
        <v>115.81554</v>
      </c>
      <c r="F4" s="16">
        <v>26</v>
      </c>
      <c r="G4" s="16" t="s">
        <v>177</v>
      </c>
      <c r="H4" s="16" t="s">
        <v>178</v>
      </c>
      <c r="I4" s="36">
        <v>58.999999999999901</v>
      </c>
      <c r="J4" s="16">
        <v>26</v>
      </c>
      <c r="K4" s="37">
        <v>35.999999999999901</v>
      </c>
      <c r="L4" s="15">
        <v>26</v>
      </c>
      <c r="M4" s="36">
        <v>23</v>
      </c>
      <c r="N4" s="16">
        <v>26</v>
      </c>
      <c r="O4" s="31">
        <v>4.4950000000000001</v>
      </c>
      <c r="P4" s="15">
        <v>26</v>
      </c>
      <c r="Q4" s="38">
        <v>0.20619999999999999</v>
      </c>
      <c r="R4" s="15">
        <v>26</v>
      </c>
      <c r="S4" s="39" t="s">
        <v>184</v>
      </c>
      <c r="T4" s="16" t="s">
        <v>178</v>
      </c>
      <c r="U4" s="36">
        <v>0.4118</v>
      </c>
      <c r="V4" s="16">
        <v>26</v>
      </c>
      <c r="W4" s="29">
        <v>3.5249999999999997E-2</v>
      </c>
      <c r="X4" s="16">
        <v>26</v>
      </c>
      <c r="Y4" s="15">
        <v>534</v>
      </c>
      <c r="Z4" s="16">
        <v>26</v>
      </c>
    </row>
    <row r="5" spans="1:26" x14ac:dyDescent="0.3">
      <c r="A5" s="15" t="s">
        <v>77</v>
      </c>
      <c r="B5" s="15" t="s">
        <v>148</v>
      </c>
      <c r="C5" s="20">
        <v>42891</v>
      </c>
      <c r="E5" s="35">
        <v>68.869643999999994</v>
      </c>
      <c r="F5" s="16">
        <v>26</v>
      </c>
      <c r="G5" s="16" t="s">
        <v>177</v>
      </c>
      <c r="H5" s="16" t="s">
        <v>178</v>
      </c>
      <c r="I5" s="36">
        <v>38</v>
      </c>
      <c r="J5" s="16">
        <v>26</v>
      </c>
      <c r="K5" s="37">
        <v>26.999999999999901</v>
      </c>
      <c r="L5" s="19">
        <v>26</v>
      </c>
      <c r="M5" s="36">
        <v>11</v>
      </c>
      <c r="N5" s="16">
        <v>26</v>
      </c>
      <c r="O5" s="31">
        <v>0.84735000000000005</v>
      </c>
      <c r="P5" s="19">
        <v>26</v>
      </c>
      <c r="Q5" s="38">
        <v>0.32335000000000003</v>
      </c>
      <c r="R5" s="19">
        <v>26</v>
      </c>
      <c r="S5" s="39" t="s">
        <v>184</v>
      </c>
      <c r="T5" s="16" t="s">
        <v>178</v>
      </c>
      <c r="U5" s="36">
        <v>0.80395000000000005</v>
      </c>
      <c r="V5" s="16">
        <v>26</v>
      </c>
      <c r="W5" s="29">
        <v>0.57269999999999999</v>
      </c>
      <c r="X5" s="16">
        <v>26</v>
      </c>
      <c r="Y5" s="15">
        <v>533</v>
      </c>
      <c r="Z5" s="21">
        <v>26</v>
      </c>
    </row>
    <row r="6" spans="1:26" x14ac:dyDescent="0.3">
      <c r="A6" s="15" t="s">
        <v>78</v>
      </c>
      <c r="B6" s="19" t="s">
        <v>149</v>
      </c>
      <c r="C6" s="20">
        <v>42871</v>
      </c>
      <c r="E6" s="35">
        <v>11.029028</v>
      </c>
      <c r="G6" s="16" t="s">
        <v>177</v>
      </c>
      <c r="H6" s="16">
        <v>23</v>
      </c>
      <c r="I6" s="36">
        <v>15</v>
      </c>
      <c r="K6" s="37">
        <v>16</v>
      </c>
      <c r="M6" s="36" t="s">
        <v>176</v>
      </c>
      <c r="N6" s="16">
        <v>23</v>
      </c>
      <c r="O6" s="31">
        <v>1.0288999999999999</v>
      </c>
      <c r="Q6" s="38">
        <v>8.0199999999999994E-2</v>
      </c>
      <c r="S6" s="39">
        <v>7.2500000000000004E-3</v>
      </c>
      <c r="T6" s="16"/>
      <c r="U6" s="36">
        <v>0.14424999999999999</v>
      </c>
      <c r="V6" s="16"/>
      <c r="W6" s="29">
        <v>0.34155000000000002</v>
      </c>
      <c r="X6" s="16"/>
      <c r="Y6" s="15">
        <v>563</v>
      </c>
    </row>
    <row r="7" spans="1:26" x14ac:dyDescent="0.3">
      <c r="A7" s="15" t="s">
        <v>79</v>
      </c>
      <c r="B7" s="19" t="s">
        <v>149</v>
      </c>
      <c r="C7" s="20">
        <v>42892</v>
      </c>
      <c r="E7" s="35" t="s">
        <v>177</v>
      </c>
      <c r="F7" s="16" t="s">
        <v>179</v>
      </c>
      <c r="G7" s="16" t="s">
        <v>177</v>
      </c>
      <c r="H7" s="16" t="s">
        <v>179</v>
      </c>
      <c r="I7" s="36">
        <v>3</v>
      </c>
      <c r="J7" s="16">
        <v>27</v>
      </c>
      <c r="K7" s="37">
        <v>3</v>
      </c>
      <c r="L7" s="15">
        <v>27</v>
      </c>
      <c r="M7" s="36" t="s">
        <v>176</v>
      </c>
      <c r="N7" s="16" t="s">
        <v>179</v>
      </c>
      <c r="O7" s="31">
        <v>1.1589</v>
      </c>
      <c r="P7" s="15">
        <v>27</v>
      </c>
      <c r="Q7" s="38">
        <v>1.8100000000000002E-2</v>
      </c>
      <c r="R7" s="15">
        <v>27</v>
      </c>
      <c r="S7" s="39">
        <v>1.2800000000000001E-2</v>
      </c>
      <c r="T7" s="16">
        <v>27</v>
      </c>
      <c r="U7" s="36">
        <v>0.57525000000000004</v>
      </c>
      <c r="V7" s="16">
        <v>27</v>
      </c>
      <c r="W7" s="29">
        <v>0.14765</v>
      </c>
      <c r="X7" s="16">
        <v>27</v>
      </c>
      <c r="Y7" s="15">
        <v>516</v>
      </c>
      <c r="Z7" s="21">
        <v>27</v>
      </c>
    </row>
    <row r="8" spans="1:26" x14ac:dyDescent="0.3">
      <c r="A8" s="15" t="s">
        <v>80</v>
      </c>
      <c r="B8" s="19" t="s">
        <v>150</v>
      </c>
      <c r="C8" s="20">
        <v>42871</v>
      </c>
      <c r="E8" s="35">
        <v>44.893140000000002</v>
      </c>
      <c r="G8" s="16" t="s">
        <v>177</v>
      </c>
      <c r="H8" s="16">
        <v>23</v>
      </c>
      <c r="I8" s="36">
        <v>37.000000000000099</v>
      </c>
      <c r="K8" s="37">
        <v>21</v>
      </c>
      <c r="M8" s="36">
        <v>16</v>
      </c>
      <c r="O8" s="31">
        <v>0.88670000000000004</v>
      </c>
      <c r="Q8" s="38">
        <v>0.14274999999999999</v>
      </c>
      <c r="S8" s="39" t="s">
        <v>184</v>
      </c>
      <c r="T8" s="16">
        <v>23</v>
      </c>
      <c r="U8" s="36">
        <v>1.2309000000000001</v>
      </c>
      <c r="V8" s="16"/>
      <c r="W8" s="29">
        <v>0.4541</v>
      </c>
      <c r="X8" s="16"/>
      <c r="Y8" s="15">
        <v>429</v>
      </c>
    </row>
    <row r="9" spans="1:26" x14ac:dyDescent="0.3">
      <c r="A9" s="15" t="s">
        <v>81</v>
      </c>
      <c r="B9" s="19" t="s">
        <v>150</v>
      </c>
      <c r="C9" s="20">
        <v>42892</v>
      </c>
      <c r="E9" s="35">
        <v>27.191192000000001</v>
      </c>
      <c r="G9" s="16" t="s">
        <v>177</v>
      </c>
      <c r="H9" s="16">
        <v>23</v>
      </c>
      <c r="I9" s="36">
        <v>38</v>
      </c>
      <c r="K9" s="37">
        <v>32.000000000000099</v>
      </c>
      <c r="M9" s="36">
        <v>5.9999999999998899</v>
      </c>
      <c r="O9" s="31">
        <v>3.4777999999999998</v>
      </c>
      <c r="Q9" s="38">
        <v>0.1242</v>
      </c>
      <c r="S9" s="39" t="s">
        <v>184</v>
      </c>
      <c r="T9" s="16">
        <v>23</v>
      </c>
      <c r="U9" s="36">
        <v>1.35005</v>
      </c>
      <c r="V9" s="16"/>
      <c r="W9" s="29">
        <v>1.1271500000000001</v>
      </c>
      <c r="X9" s="16"/>
      <c r="Y9" s="15">
        <v>423</v>
      </c>
    </row>
    <row r="10" spans="1:26" x14ac:dyDescent="0.3">
      <c r="A10" s="15" t="s">
        <v>82</v>
      </c>
      <c r="B10" s="19" t="s">
        <v>151</v>
      </c>
      <c r="C10" s="20">
        <v>42870</v>
      </c>
      <c r="E10" s="35">
        <v>28.936876000000002</v>
      </c>
      <c r="F10" s="16">
        <v>26</v>
      </c>
      <c r="G10" s="16" t="s">
        <v>177</v>
      </c>
      <c r="H10" s="16" t="s">
        <v>178</v>
      </c>
      <c r="I10" s="36">
        <v>8.9999999999999805</v>
      </c>
      <c r="J10" s="16">
        <v>26</v>
      </c>
      <c r="K10" s="37">
        <v>10</v>
      </c>
      <c r="L10" s="15">
        <v>26</v>
      </c>
      <c r="M10" s="36" t="s">
        <v>176</v>
      </c>
      <c r="N10" s="16" t="s">
        <v>178</v>
      </c>
      <c r="O10" s="31">
        <v>1.08725</v>
      </c>
      <c r="P10" s="15">
        <v>26</v>
      </c>
      <c r="Q10" s="38">
        <v>0.13400000000000001</v>
      </c>
      <c r="R10" s="15">
        <v>26</v>
      </c>
      <c r="S10" s="39">
        <v>1.52E-2</v>
      </c>
      <c r="T10" s="16">
        <v>26</v>
      </c>
      <c r="U10" s="36">
        <v>0.39660000000000001</v>
      </c>
      <c r="V10" s="16">
        <v>26</v>
      </c>
      <c r="W10" s="29">
        <v>0.36194999999999999</v>
      </c>
      <c r="X10" s="16">
        <v>26</v>
      </c>
      <c r="Y10" s="15">
        <v>337</v>
      </c>
      <c r="Z10" s="16">
        <v>26</v>
      </c>
    </row>
    <row r="11" spans="1:26" x14ac:dyDescent="0.3">
      <c r="A11" s="15" t="s">
        <v>83</v>
      </c>
      <c r="B11" s="19" t="s">
        <v>151</v>
      </c>
      <c r="C11" s="20">
        <v>42891</v>
      </c>
      <c r="E11" s="35">
        <v>18.875499999999999</v>
      </c>
      <c r="F11" s="16">
        <v>26</v>
      </c>
      <c r="G11" s="16" t="s">
        <v>177</v>
      </c>
      <c r="H11" s="16" t="s">
        <v>178</v>
      </c>
      <c r="I11" s="36">
        <v>30</v>
      </c>
      <c r="J11" s="16">
        <v>26</v>
      </c>
      <c r="K11" s="37">
        <v>18</v>
      </c>
      <c r="L11" s="15">
        <v>26</v>
      </c>
      <c r="M11" s="36">
        <v>12.000000000000099</v>
      </c>
      <c r="N11" s="16">
        <v>26</v>
      </c>
      <c r="O11" s="31">
        <v>1.7209000000000001</v>
      </c>
      <c r="P11" s="15">
        <v>26</v>
      </c>
      <c r="Q11" s="38">
        <v>0.13719999999999999</v>
      </c>
      <c r="R11" s="15">
        <v>26</v>
      </c>
      <c r="S11" s="39">
        <v>1.325E-2</v>
      </c>
      <c r="T11" s="16">
        <v>26</v>
      </c>
      <c r="U11" s="36">
        <v>0.47344999999999998</v>
      </c>
      <c r="V11" s="16">
        <v>26</v>
      </c>
      <c r="W11" s="29">
        <v>0.30975000000000003</v>
      </c>
      <c r="X11" s="16">
        <v>26</v>
      </c>
      <c r="Y11" s="15">
        <v>311</v>
      </c>
      <c r="Z11" s="16">
        <v>26</v>
      </c>
    </row>
    <row r="12" spans="1:26" x14ac:dyDescent="0.3">
      <c r="A12" s="15" t="s">
        <v>84</v>
      </c>
      <c r="B12" s="19" t="s">
        <v>152</v>
      </c>
      <c r="C12" s="20">
        <v>42871</v>
      </c>
      <c r="E12" s="35">
        <v>9.4103639999999995</v>
      </c>
      <c r="G12" s="16" t="s">
        <v>177</v>
      </c>
      <c r="H12" s="16">
        <v>23</v>
      </c>
      <c r="I12" s="36">
        <v>8.9999999999999805</v>
      </c>
      <c r="K12" s="37">
        <v>3.99999999999998</v>
      </c>
      <c r="M12" s="36">
        <v>5</v>
      </c>
      <c r="O12" s="31">
        <v>1.35425</v>
      </c>
      <c r="Q12" s="38">
        <v>0.28370000000000001</v>
      </c>
      <c r="S12" s="39">
        <v>0.1694</v>
      </c>
      <c r="T12" s="16"/>
      <c r="U12" s="36">
        <v>0.45750000000000002</v>
      </c>
      <c r="V12" s="16"/>
      <c r="W12" s="29">
        <v>0.23369999999999999</v>
      </c>
      <c r="X12" s="16"/>
      <c r="Y12" s="15">
        <v>546</v>
      </c>
    </row>
    <row r="13" spans="1:26" x14ac:dyDescent="0.3">
      <c r="A13" s="15" t="s">
        <v>85</v>
      </c>
      <c r="B13" s="19" t="s">
        <v>152</v>
      </c>
      <c r="C13" s="20">
        <v>42891</v>
      </c>
      <c r="E13" s="35" t="s">
        <v>177</v>
      </c>
      <c r="F13" s="16">
        <v>23</v>
      </c>
      <c r="G13" s="16" t="s">
        <v>177</v>
      </c>
      <c r="H13" s="16">
        <v>23</v>
      </c>
      <c r="I13" s="36">
        <v>16.999999999999901</v>
      </c>
      <c r="K13" s="37">
        <v>10</v>
      </c>
      <c r="M13" s="36">
        <v>6.9999999999999201</v>
      </c>
      <c r="O13" s="31">
        <v>1.0559499999999999</v>
      </c>
      <c r="Q13" s="38">
        <v>0.13735</v>
      </c>
      <c r="S13" s="39">
        <v>0.1032</v>
      </c>
      <c r="T13" s="16"/>
      <c r="U13" s="36">
        <v>1.6829000000000001</v>
      </c>
      <c r="V13" s="16"/>
      <c r="W13" s="29">
        <v>0.1007</v>
      </c>
      <c r="X13" s="16"/>
      <c r="Y13" s="15">
        <v>490</v>
      </c>
    </row>
    <row r="14" spans="1:26" x14ac:dyDescent="0.3">
      <c r="A14" s="15" t="s">
        <v>86</v>
      </c>
      <c r="B14" s="19" t="s">
        <v>153</v>
      </c>
      <c r="C14" s="20">
        <v>42871</v>
      </c>
      <c r="E14" s="35">
        <v>5.8340839999999998</v>
      </c>
      <c r="G14" s="16" t="s">
        <v>177</v>
      </c>
      <c r="H14" s="16">
        <v>23</v>
      </c>
      <c r="I14" s="36">
        <v>22.5</v>
      </c>
      <c r="K14" s="37">
        <v>9.5</v>
      </c>
      <c r="M14" s="36">
        <v>13</v>
      </c>
      <c r="O14" s="31">
        <v>0.65749999999999997</v>
      </c>
      <c r="Q14" s="38">
        <v>0.13505</v>
      </c>
      <c r="S14" s="39">
        <v>3.3600000000000005E-2</v>
      </c>
      <c r="T14" s="16"/>
      <c r="U14" s="36" t="s">
        <v>181</v>
      </c>
      <c r="V14" s="16">
        <v>23</v>
      </c>
      <c r="W14" s="29">
        <v>0.14394999999999999</v>
      </c>
      <c r="X14" s="16"/>
      <c r="Y14" s="15">
        <v>584</v>
      </c>
    </row>
    <row r="15" spans="1:26" x14ac:dyDescent="0.3">
      <c r="A15" s="15" t="s">
        <v>87</v>
      </c>
      <c r="B15" s="19" t="s">
        <v>153</v>
      </c>
      <c r="C15" s="20">
        <v>42892</v>
      </c>
      <c r="E15" s="35">
        <v>202.539692</v>
      </c>
      <c r="G15" s="16" t="s">
        <v>177</v>
      </c>
      <c r="H15" s="16">
        <v>23</v>
      </c>
      <c r="I15" s="36">
        <v>83</v>
      </c>
      <c r="K15" s="37">
        <v>72</v>
      </c>
      <c r="M15" s="36">
        <v>11</v>
      </c>
      <c r="O15" s="31">
        <v>1.9351</v>
      </c>
      <c r="P15" s="16"/>
      <c r="Q15" s="38">
        <v>0.14779999999999999</v>
      </c>
      <c r="S15" s="39">
        <v>5.4850000000000003E-2</v>
      </c>
      <c r="T15" s="16"/>
      <c r="U15" s="36" t="s">
        <v>181</v>
      </c>
      <c r="V15" s="16">
        <v>23</v>
      </c>
      <c r="W15" s="29">
        <v>0.14344999999999999</v>
      </c>
      <c r="X15" s="16"/>
      <c r="Y15" s="15">
        <v>487</v>
      </c>
    </row>
    <row r="16" spans="1:26" x14ac:dyDescent="0.3">
      <c r="A16" s="15" t="s">
        <v>88</v>
      </c>
      <c r="B16" s="19" t="s">
        <v>154</v>
      </c>
      <c r="C16" s="20">
        <v>42870</v>
      </c>
      <c r="E16" s="35">
        <v>4.6680520000000003</v>
      </c>
      <c r="F16" s="16">
        <v>26</v>
      </c>
      <c r="G16" s="16" t="s">
        <v>177</v>
      </c>
      <c r="H16" s="16" t="s">
        <v>178</v>
      </c>
      <c r="I16" s="36">
        <v>15</v>
      </c>
      <c r="J16" s="16">
        <v>26</v>
      </c>
      <c r="K16" s="37">
        <v>8.0000000000000906</v>
      </c>
      <c r="L16" s="15">
        <v>26</v>
      </c>
      <c r="M16" s="36">
        <v>6.9999999999999201</v>
      </c>
      <c r="N16" s="16">
        <v>26</v>
      </c>
      <c r="O16" s="31">
        <v>1.4968999999999999</v>
      </c>
      <c r="P16" s="16">
        <v>26</v>
      </c>
      <c r="Q16" s="38">
        <v>7.6550000000000007E-2</v>
      </c>
      <c r="R16" s="15">
        <v>26</v>
      </c>
      <c r="S16" s="39">
        <v>2.375E-2</v>
      </c>
      <c r="T16" s="16">
        <v>26</v>
      </c>
      <c r="U16" s="36">
        <v>0.37480000000000002</v>
      </c>
      <c r="V16" s="16">
        <v>26</v>
      </c>
      <c r="W16" s="29">
        <v>0.58284999999999998</v>
      </c>
      <c r="X16" s="16">
        <v>26</v>
      </c>
      <c r="Y16" s="15">
        <v>502</v>
      </c>
      <c r="Z16" s="16">
        <v>26</v>
      </c>
    </row>
    <row r="17" spans="1:26" x14ac:dyDescent="0.3">
      <c r="A17" s="15" t="s">
        <v>89</v>
      </c>
      <c r="B17" s="19" t="s">
        <v>154</v>
      </c>
      <c r="C17" s="20">
        <v>42891</v>
      </c>
      <c r="E17" s="35">
        <v>8.3573160000000009</v>
      </c>
      <c r="F17" s="16">
        <v>26</v>
      </c>
      <c r="G17" s="16" t="s">
        <v>177</v>
      </c>
      <c r="H17" s="16" t="s">
        <v>178</v>
      </c>
      <c r="I17" s="36">
        <v>6.0000000000000302</v>
      </c>
      <c r="J17" s="16">
        <v>26</v>
      </c>
      <c r="K17" s="37">
        <v>6</v>
      </c>
      <c r="L17" s="15">
        <v>26</v>
      </c>
      <c r="M17" s="36" t="s">
        <v>176</v>
      </c>
      <c r="N17" s="16" t="s">
        <v>178</v>
      </c>
      <c r="O17" s="31">
        <v>2.1110500000000001</v>
      </c>
      <c r="P17" s="16">
        <v>26</v>
      </c>
      <c r="Q17" s="38">
        <v>5.8400000000000001E-2</v>
      </c>
      <c r="R17" s="15">
        <v>26</v>
      </c>
      <c r="S17" s="39">
        <v>9.9000000000000008E-3</v>
      </c>
      <c r="T17" s="16">
        <v>26</v>
      </c>
      <c r="U17" s="36">
        <v>0.30940000000000001</v>
      </c>
      <c r="V17" s="16">
        <v>26</v>
      </c>
      <c r="W17" s="29">
        <v>0.65480000000000005</v>
      </c>
      <c r="X17" s="16">
        <v>26</v>
      </c>
      <c r="Y17" s="15">
        <v>469</v>
      </c>
      <c r="Z17" s="16">
        <v>26</v>
      </c>
    </row>
    <row r="18" spans="1:26" x14ac:dyDescent="0.3">
      <c r="A18" s="15" t="s">
        <v>90</v>
      </c>
      <c r="B18" s="19" t="s">
        <v>155</v>
      </c>
      <c r="C18" s="20">
        <v>42871</v>
      </c>
      <c r="E18" s="35" t="s">
        <v>177</v>
      </c>
      <c r="F18" s="16">
        <v>23</v>
      </c>
      <c r="G18" s="16" t="s">
        <v>177</v>
      </c>
      <c r="H18" s="16">
        <v>23</v>
      </c>
      <c r="I18" s="36">
        <v>8.9999999999999805</v>
      </c>
      <c r="K18" s="37">
        <v>3.99999999999998</v>
      </c>
      <c r="M18" s="36">
        <v>5</v>
      </c>
      <c r="O18" s="31">
        <v>1.141</v>
      </c>
      <c r="P18" s="16"/>
      <c r="Q18" s="38">
        <v>6.7400000000000002E-2</v>
      </c>
      <c r="S18" s="39" t="s">
        <v>184</v>
      </c>
      <c r="T18" s="16">
        <v>23</v>
      </c>
      <c r="U18" s="36" t="s">
        <v>181</v>
      </c>
      <c r="V18" s="16">
        <v>23</v>
      </c>
      <c r="W18" s="29">
        <v>4.3249999999999997E-2</v>
      </c>
      <c r="X18" s="16"/>
      <c r="Y18" s="15">
        <v>442</v>
      </c>
    </row>
    <row r="19" spans="1:26" x14ac:dyDescent="0.3">
      <c r="A19" s="15" t="s">
        <v>91</v>
      </c>
      <c r="B19" s="19" t="s">
        <v>155</v>
      </c>
      <c r="C19" s="20">
        <v>42892</v>
      </c>
      <c r="E19" s="35">
        <v>6.8145160000000002</v>
      </c>
      <c r="G19" s="16" t="s">
        <v>177</v>
      </c>
      <c r="H19" s="16">
        <v>23</v>
      </c>
      <c r="I19" s="36">
        <v>11</v>
      </c>
      <c r="K19" s="37">
        <v>12.000000000000099</v>
      </c>
      <c r="M19" s="36" t="s">
        <v>176</v>
      </c>
      <c r="N19" s="16">
        <v>23</v>
      </c>
      <c r="O19" s="31">
        <v>1.7516</v>
      </c>
      <c r="P19" s="16"/>
      <c r="Q19" s="38">
        <v>8.5650000000000004E-2</v>
      </c>
      <c r="S19" s="39">
        <v>2.07E-2</v>
      </c>
      <c r="T19" s="16"/>
      <c r="U19" s="36" t="s">
        <v>181</v>
      </c>
      <c r="V19" s="16">
        <v>23</v>
      </c>
      <c r="W19" s="29">
        <v>2.35E-2</v>
      </c>
      <c r="X19" s="16"/>
      <c r="Y19" s="15">
        <v>301</v>
      </c>
    </row>
    <row r="20" spans="1:26" x14ac:dyDescent="0.3">
      <c r="A20" s="15" t="s">
        <v>92</v>
      </c>
      <c r="B20" s="19" t="s">
        <v>156</v>
      </c>
      <c r="C20" s="20">
        <v>42871</v>
      </c>
      <c r="E20" s="35">
        <v>2.2680120000000001</v>
      </c>
      <c r="F20" s="16">
        <v>22</v>
      </c>
      <c r="G20" s="16" t="s">
        <v>177</v>
      </c>
      <c r="H20" s="16">
        <v>23</v>
      </c>
      <c r="I20" s="36">
        <v>6.0000000000000302</v>
      </c>
      <c r="K20" s="37">
        <v>6</v>
      </c>
      <c r="M20" s="36" t="s">
        <v>176</v>
      </c>
      <c r="N20" s="16">
        <v>23</v>
      </c>
      <c r="O20" s="31">
        <v>0.63390000000000002</v>
      </c>
      <c r="P20" s="16"/>
      <c r="Q20" s="38">
        <v>4.335E-2</v>
      </c>
      <c r="S20" s="39">
        <v>1.3100000000000002E-2</v>
      </c>
      <c r="T20" s="16"/>
      <c r="U20" s="36" t="s">
        <v>181</v>
      </c>
      <c r="V20" s="16">
        <v>23</v>
      </c>
      <c r="W20" s="29">
        <v>5.9749999999999998E-2</v>
      </c>
      <c r="X20" s="16"/>
      <c r="Y20" s="15">
        <v>559</v>
      </c>
    </row>
    <row r="21" spans="1:26" x14ac:dyDescent="0.3">
      <c r="A21" s="15" t="s">
        <v>93</v>
      </c>
      <c r="B21" s="19" t="s">
        <v>156</v>
      </c>
      <c r="C21" s="20">
        <v>42892</v>
      </c>
      <c r="E21" s="35" t="s">
        <v>177</v>
      </c>
      <c r="F21" s="16">
        <v>23</v>
      </c>
      <c r="G21" s="16" t="s">
        <v>177</v>
      </c>
      <c r="H21" s="16">
        <v>23</v>
      </c>
      <c r="I21" s="36">
        <v>2.0000000000000573</v>
      </c>
      <c r="K21" s="37">
        <v>2</v>
      </c>
      <c r="M21" s="36" t="s">
        <v>176</v>
      </c>
      <c r="N21" s="16">
        <v>23</v>
      </c>
      <c r="O21" s="31">
        <v>1.2411000000000001</v>
      </c>
      <c r="P21" s="16"/>
      <c r="Q21" s="38">
        <v>4.7199999999999999E-2</v>
      </c>
      <c r="S21" s="39">
        <v>7.1500000000000001E-3</v>
      </c>
      <c r="T21" s="16"/>
      <c r="U21" s="36" t="s">
        <v>181</v>
      </c>
      <c r="V21" s="16">
        <v>23</v>
      </c>
      <c r="W21" s="29">
        <v>0.05</v>
      </c>
      <c r="X21" s="16"/>
      <c r="Y21" s="15">
        <v>495</v>
      </c>
    </row>
    <row r="22" spans="1:26" x14ac:dyDescent="0.3">
      <c r="A22" s="15" t="s">
        <v>94</v>
      </c>
      <c r="B22" s="19" t="s">
        <v>157</v>
      </c>
      <c r="C22" s="20">
        <v>42870</v>
      </c>
      <c r="E22" s="35">
        <v>17.004999999999999</v>
      </c>
      <c r="F22" s="16">
        <v>26</v>
      </c>
      <c r="G22" s="16" t="s">
        <v>177</v>
      </c>
      <c r="H22" s="16" t="s">
        <v>178</v>
      </c>
      <c r="I22" s="36">
        <v>2.00000000000006</v>
      </c>
      <c r="J22" s="16">
        <v>26</v>
      </c>
      <c r="K22" s="37">
        <v>2</v>
      </c>
      <c r="L22" s="15">
        <v>26</v>
      </c>
      <c r="M22" s="36" t="s">
        <v>176</v>
      </c>
      <c r="N22" s="16" t="s">
        <v>178</v>
      </c>
      <c r="O22" s="31">
        <v>1.0509250000000001</v>
      </c>
      <c r="P22" s="16">
        <v>26</v>
      </c>
      <c r="Q22" s="38">
        <v>7.4550000000000005E-2</v>
      </c>
      <c r="R22" s="15">
        <v>26</v>
      </c>
      <c r="S22" s="39" t="s">
        <v>184</v>
      </c>
      <c r="T22" s="16" t="s">
        <v>178</v>
      </c>
      <c r="U22" s="36">
        <v>0.27715000000000001</v>
      </c>
      <c r="V22" s="16">
        <v>26</v>
      </c>
      <c r="W22" s="29">
        <v>0.12775</v>
      </c>
      <c r="X22" s="16">
        <v>26</v>
      </c>
      <c r="Y22" s="15">
        <v>363</v>
      </c>
      <c r="Z22" s="16">
        <v>26</v>
      </c>
    </row>
    <row r="23" spans="1:26" x14ac:dyDescent="0.3">
      <c r="A23" s="15" t="s">
        <v>95</v>
      </c>
      <c r="B23" s="19" t="s">
        <v>157</v>
      </c>
      <c r="C23" s="20">
        <v>42891</v>
      </c>
      <c r="E23" s="35">
        <v>48.747239999999998</v>
      </c>
      <c r="F23" s="16">
        <v>26</v>
      </c>
      <c r="G23" s="16" t="s">
        <v>177</v>
      </c>
      <c r="H23" s="16" t="s">
        <v>178</v>
      </c>
      <c r="I23" s="36">
        <v>33.000000000000099</v>
      </c>
      <c r="J23" s="16">
        <v>26</v>
      </c>
      <c r="K23" s="37">
        <v>19.000000000000099</v>
      </c>
      <c r="L23" s="15">
        <v>26</v>
      </c>
      <c r="M23" s="36">
        <v>14</v>
      </c>
      <c r="N23" s="16">
        <v>26</v>
      </c>
      <c r="O23" s="31">
        <v>2.3138000000000001</v>
      </c>
      <c r="P23" s="16">
        <v>26</v>
      </c>
      <c r="Q23" s="38">
        <v>0.11885</v>
      </c>
      <c r="R23" s="15">
        <v>26</v>
      </c>
      <c r="S23" s="39" t="s">
        <v>184</v>
      </c>
      <c r="T23" s="16" t="s">
        <v>178</v>
      </c>
      <c r="U23" s="36">
        <v>0.25440000000000002</v>
      </c>
      <c r="V23" s="16">
        <v>26</v>
      </c>
      <c r="W23" s="29">
        <v>0.10784999999999999</v>
      </c>
      <c r="X23" s="16">
        <v>26</v>
      </c>
      <c r="Y23" s="15">
        <v>316</v>
      </c>
      <c r="Z23" s="16">
        <v>26</v>
      </c>
    </row>
    <row r="24" spans="1:26" x14ac:dyDescent="0.3">
      <c r="A24" s="15" t="s">
        <v>96</v>
      </c>
      <c r="B24" s="19" t="s">
        <v>158</v>
      </c>
      <c r="C24" s="20">
        <v>42892</v>
      </c>
      <c r="E24" s="35" t="s">
        <v>177</v>
      </c>
      <c r="F24" s="16">
        <v>23</v>
      </c>
      <c r="G24" s="16" t="s">
        <v>177</v>
      </c>
      <c r="H24" s="16">
        <v>23</v>
      </c>
      <c r="I24" s="36">
        <v>11.999999999999901</v>
      </c>
      <c r="K24" s="37">
        <v>12</v>
      </c>
      <c r="M24" s="36" t="s">
        <v>176</v>
      </c>
      <c r="N24" s="16">
        <v>23</v>
      </c>
      <c r="O24" s="31">
        <v>1.2333000000000001</v>
      </c>
      <c r="P24" s="16"/>
      <c r="Q24" s="38">
        <v>5.2600000000000001E-2</v>
      </c>
      <c r="S24" s="39">
        <v>1.5650000000000001E-2</v>
      </c>
      <c r="T24" s="16"/>
      <c r="U24" s="36">
        <v>3.2288000000000001</v>
      </c>
      <c r="V24" s="16"/>
      <c r="W24" s="29">
        <v>0.11155</v>
      </c>
      <c r="X24" s="16"/>
      <c r="Y24" s="15">
        <v>314</v>
      </c>
    </row>
    <row r="25" spans="1:26" x14ac:dyDescent="0.3">
      <c r="A25" s="15" t="s">
        <v>97</v>
      </c>
      <c r="B25" s="19" t="s">
        <v>159</v>
      </c>
      <c r="C25" s="20">
        <v>42871</v>
      </c>
      <c r="E25" s="35">
        <v>3.7218399999999998</v>
      </c>
      <c r="G25" s="16" t="s">
        <v>177</v>
      </c>
      <c r="H25" s="16">
        <v>23</v>
      </c>
      <c r="I25" s="36">
        <v>6.0000000000000302</v>
      </c>
      <c r="K25" s="37">
        <v>3.0000000000000902</v>
      </c>
      <c r="M25" s="36">
        <v>2.9999999999999498</v>
      </c>
      <c r="O25" s="31">
        <v>0.99360000000000004</v>
      </c>
      <c r="P25" s="16"/>
      <c r="Q25" s="38">
        <v>0.29420000000000007</v>
      </c>
      <c r="S25" s="39">
        <v>0.18625</v>
      </c>
      <c r="T25" s="16"/>
      <c r="U25" s="36" t="s">
        <v>181</v>
      </c>
      <c r="V25" s="16">
        <v>23</v>
      </c>
      <c r="W25" s="29">
        <v>4.7399999999999998E-2</v>
      </c>
      <c r="X25" s="16"/>
      <c r="Y25" s="15">
        <v>552</v>
      </c>
    </row>
    <row r="26" spans="1:26" x14ac:dyDescent="0.3">
      <c r="A26" s="15" t="s">
        <v>98</v>
      </c>
      <c r="B26" s="19" t="s">
        <v>159</v>
      </c>
      <c r="C26" s="20">
        <v>42892</v>
      </c>
      <c r="E26" s="35">
        <v>4.5941600000000005</v>
      </c>
      <c r="G26" s="16" t="s">
        <v>177</v>
      </c>
      <c r="H26" s="16">
        <v>23</v>
      </c>
      <c r="I26" s="36">
        <v>10</v>
      </c>
      <c r="K26" s="37">
        <v>8.9999999999999805</v>
      </c>
      <c r="M26" s="36">
        <v>1.00000000000003</v>
      </c>
      <c r="O26" s="31">
        <v>1.31595</v>
      </c>
      <c r="P26" s="16"/>
      <c r="Q26" s="38">
        <v>0.29775000000000001</v>
      </c>
      <c r="S26" s="39">
        <v>0.18545</v>
      </c>
      <c r="T26" s="16"/>
      <c r="U26" s="36" t="s">
        <v>181</v>
      </c>
      <c r="V26" s="16">
        <v>23</v>
      </c>
      <c r="W26" s="29">
        <v>8.8999999999999996E-2</v>
      </c>
      <c r="X26" s="16"/>
      <c r="Y26" s="15">
        <v>467</v>
      </c>
    </row>
    <row r="27" spans="1:26" x14ac:dyDescent="0.3">
      <c r="A27" s="15" t="s">
        <v>99</v>
      </c>
      <c r="B27" s="19" t="s">
        <v>160</v>
      </c>
      <c r="C27" s="20">
        <v>42870</v>
      </c>
      <c r="E27" s="35" t="s">
        <v>177</v>
      </c>
      <c r="F27" s="16" t="s">
        <v>178</v>
      </c>
      <c r="G27" s="16" t="s">
        <v>177</v>
      </c>
      <c r="H27" s="16" t="s">
        <v>178</v>
      </c>
      <c r="I27" s="36">
        <v>2</v>
      </c>
      <c r="J27" s="16">
        <v>26</v>
      </c>
      <c r="K27" s="37">
        <v>2</v>
      </c>
      <c r="L27" s="15">
        <v>26</v>
      </c>
      <c r="M27" s="36" t="s">
        <v>176</v>
      </c>
      <c r="N27" s="16" t="s">
        <v>178</v>
      </c>
      <c r="O27" s="31">
        <v>0.70150000000000001</v>
      </c>
      <c r="P27" s="16">
        <v>26</v>
      </c>
      <c r="Q27" s="38">
        <v>5.9450000000000003E-2</v>
      </c>
      <c r="R27" s="15">
        <v>26</v>
      </c>
      <c r="S27" s="39">
        <v>2.53E-2</v>
      </c>
      <c r="T27" s="16">
        <v>26</v>
      </c>
      <c r="U27" s="36" t="s">
        <v>181</v>
      </c>
      <c r="V27" s="16" t="s">
        <v>178</v>
      </c>
      <c r="W27" s="29">
        <v>0.12454999999999999</v>
      </c>
      <c r="X27" s="16">
        <v>26</v>
      </c>
      <c r="Y27" s="15">
        <v>430</v>
      </c>
      <c r="Z27" s="16">
        <v>26</v>
      </c>
    </row>
    <row r="28" spans="1:26" x14ac:dyDescent="0.3">
      <c r="A28" s="15" t="s">
        <v>100</v>
      </c>
      <c r="B28" s="19" t="s">
        <v>160</v>
      </c>
      <c r="C28" s="20">
        <v>42891</v>
      </c>
      <c r="E28" s="35" t="s">
        <v>177</v>
      </c>
      <c r="F28" s="16" t="s">
        <v>178</v>
      </c>
      <c r="G28" s="16" t="s">
        <v>177</v>
      </c>
      <c r="H28" s="16" t="s">
        <v>178</v>
      </c>
      <c r="I28" s="36" t="s">
        <v>180</v>
      </c>
      <c r="J28" s="16" t="s">
        <v>178</v>
      </c>
      <c r="K28" s="37">
        <v>0</v>
      </c>
      <c r="L28" s="15">
        <v>26</v>
      </c>
      <c r="M28" s="36" t="s">
        <v>176</v>
      </c>
      <c r="N28" s="16" t="s">
        <v>178</v>
      </c>
      <c r="O28" s="31">
        <v>0.81064999999999998</v>
      </c>
      <c r="P28" s="16">
        <v>26</v>
      </c>
      <c r="Q28" s="38">
        <v>3.635E-2</v>
      </c>
      <c r="R28" s="15">
        <v>26</v>
      </c>
      <c r="S28" s="39" t="s">
        <v>184</v>
      </c>
      <c r="T28" s="16" t="s">
        <v>178</v>
      </c>
      <c r="U28" s="36" t="s">
        <v>181</v>
      </c>
      <c r="V28" s="16" t="s">
        <v>178</v>
      </c>
      <c r="W28" s="29">
        <v>0.11805</v>
      </c>
      <c r="X28" s="16">
        <v>26</v>
      </c>
      <c r="Y28" s="15">
        <v>345</v>
      </c>
      <c r="Z28" s="16">
        <v>26</v>
      </c>
    </row>
    <row r="29" spans="1:26" x14ac:dyDescent="0.3">
      <c r="A29" s="15" t="s">
        <v>101</v>
      </c>
      <c r="B29" s="19" t="s">
        <v>161</v>
      </c>
      <c r="C29" s="20">
        <v>42870</v>
      </c>
      <c r="E29" s="35">
        <v>7.6212960000000001</v>
      </c>
      <c r="F29" s="16">
        <v>26</v>
      </c>
      <c r="G29" s="16" t="s">
        <v>177</v>
      </c>
      <c r="H29" s="16" t="s">
        <v>178</v>
      </c>
      <c r="I29" s="36">
        <v>11.5</v>
      </c>
      <c r="J29" s="16">
        <v>26</v>
      </c>
      <c r="K29" s="37">
        <v>4.5</v>
      </c>
      <c r="L29" s="15">
        <v>26</v>
      </c>
      <c r="M29" s="36">
        <v>7.5</v>
      </c>
      <c r="N29" s="16">
        <v>26</v>
      </c>
      <c r="O29" s="31">
        <v>0.97914999999999996</v>
      </c>
      <c r="P29" s="16">
        <v>26</v>
      </c>
      <c r="Q29" s="38">
        <v>3.2000000000000001E-2</v>
      </c>
      <c r="R29" s="15">
        <v>26</v>
      </c>
      <c r="S29" s="39" t="s">
        <v>184</v>
      </c>
      <c r="T29" s="16" t="s">
        <v>178</v>
      </c>
      <c r="U29" s="36" t="s">
        <v>181</v>
      </c>
      <c r="V29" s="16" t="s">
        <v>178</v>
      </c>
      <c r="W29" s="29">
        <v>3.1600000000000003E-2</v>
      </c>
      <c r="X29" s="16">
        <v>26</v>
      </c>
      <c r="Y29" s="15">
        <v>415</v>
      </c>
      <c r="Z29" s="16">
        <v>26</v>
      </c>
    </row>
    <row r="30" spans="1:26" x14ac:dyDescent="0.3">
      <c r="A30" s="15" t="s">
        <v>102</v>
      </c>
      <c r="B30" s="19" t="s">
        <v>161</v>
      </c>
      <c r="C30" s="20">
        <v>42891</v>
      </c>
      <c r="E30" s="35" t="s">
        <v>177</v>
      </c>
      <c r="F30" s="16" t="s">
        <v>178</v>
      </c>
      <c r="G30" s="16" t="s">
        <v>177</v>
      </c>
      <c r="H30" s="16" t="s">
        <v>178</v>
      </c>
      <c r="I30" s="36">
        <v>1.9999999999999201</v>
      </c>
      <c r="J30" s="16">
        <v>26</v>
      </c>
      <c r="K30" s="37">
        <v>2.9999999999999498</v>
      </c>
      <c r="L30" s="15">
        <v>26</v>
      </c>
      <c r="M30" s="36" t="s">
        <v>176</v>
      </c>
      <c r="N30" s="16" t="s">
        <v>178</v>
      </c>
      <c r="O30" s="31">
        <v>0.6925</v>
      </c>
      <c r="P30" s="16">
        <v>26</v>
      </c>
      <c r="Q30" s="38">
        <v>0.23019999999999999</v>
      </c>
      <c r="R30" s="15">
        <v>26</v>
      </c>
      <c r="S30" s="39" t="s">
        <v>184</v>
      </c>
      <c r="T30" s="16" t="s">
        <v>178</v>
      </c>
      <c r="U30" s="36" t="s">
        <v>181</v>
      </c>
      <c r="V30" s="16" t="s">
        <v>178</v>
      </c>
      <c r="W30" s="29">
        <v>2.1950000000000001E-2</v>
      </c>
      <c r="X30" s="16">
        <v>26</v>
      </c>
      <c r="Y30" s="15">
        <v>357</v>
      </c>
      <c r="Z30" s="16">
        <v>26</v>
      </c>
    </row>
    <row r="31" spans="1:26" x14ac:dyDescent="0.3">
      <c r="A31" s="15" t="s">
        <v>103</v>
      </c>
      <c r="B31" s="19" t="s">
        <v>162</v>
      </c>
      <c r="C31" s="20">
        <v>42871</v>
      </c>
      <c r="E31" s="35">
        <v>88.173900000000003</v>
      </c>
      <c r="G31" s="16" t="s">
        <v>177</v>
      </c>
      <c r="H31" s="16">
        <v>23</v>
      </c>
      <c r="I31" s="36">
        <v>88</v>
      </c>
      <c r="K31" s="37">
        <v>39</v>
      </c>
      <c r="M31" s="36">
        <v>49</v>
      </c>
      <c r="O31" s="31">
        <v>2.34</v>
      </c>
      <c r="P31" s="16"/>
      <c r="Q31" s="38">
        <v>5.6399999999999999E-2</v>
      </c>
      <c r="S31" s="39">
        <v>5.1500000000000001E-3</v>
      </c>
      <c r="T31" s="16"/>
      <c r="U31" s="36" t="s">
        <v>181</v>
      </c>
      <c r="V31" s="16">
        <v>23</v>
      </c>
      <c r="W31" s="29">
        <v>0.20424999999999999</v>
      </c>
      <c r="X31" s="16"/>
      <c r="Y31" s="15">
        <v>526</v>
      </c>
    </row>
    <row r="32" spans="1:26" x14ac:dyDescent="0.3">
      <c r="A32" s="15" t="s">
        <v>104</v>
      </c>
      <c r="B32" s="19" t="s">
        <v>162</v>
      </c>
      <c r="C32" s="20">
        <v>42891</v>
      </c>
      <c r="E32" s="35">
        <v>10.974740000000001</v>
      </c>
      <c r="G32" s="16" t="s">
        <v>177</v>
      </c>
      <c r="H32" s="16">
        <v>23</v>
      </c>
      <c r="I32" s="36">
        <v>49</v>
      </c>
      <c r="K32" s="37">
        <v>30</v>
      </c>
      <c r="M32" s="36">
        <v>19</v>
      </c>
      <c r="O32" s="31">
        <v>1.8484</v>
      </c>
      <c r="P32" s="16"/>
      <c r="Q32" s="38">
        <v>0.11459999999999999</v>
      </c>
      <c r="S32" s="39" t="s">
        <v>184</v>
      </c>
      <c r="T32" s="16">
        <v>23</v>
      </c>
      <c r="U32" s="36" t="s">
        <v>181</v>
      </c>
      <c r="V32" s="16">
        <v>23</v>
      </c>
      <c r="W32" s="29">
        <v>1.5650000000000001E-2</v>
      </c>
      <c r="X32" s="16"/>
      <c r="Y32" s="15">
        <v>420</v>
      </c>
    </row>
    <row r="33" spans="1:26" x14ac:dyDescent="0.3">
      <c r="A33" s="15" t="s">
        <v>105</v>
      </c>
      <c r="B33" s="19" t="s">
        <v>163</v>
      </c>
      <c r="C33" s="20">
        <v>42871</v>
      </c>
      <c r="E33" s="35">
        <v>6.3945959999999999</v>
      </c>
      <c r="G33" s="16" t="s">
        <v>177</v>
      </c>
      <c r="H33" s="16">
        <v>23</v>
      </c>
      <c r="I33" s="36" t="s">
        <v>180</v>
      </c>
      <c r="J33" s="16">
        <v>23</v>
      </c>
      <c r="K33" s="37">
        <v>0</v>
      </c>
      <c r="M33" s="36" t="s">
        <v>176</v>
      </c>
      <c r="N33" s="16">
        <v>23</v>
      </c>
      <c r="O33" s="31">
        <v>1.5024500000000001</v>
      </c>
      <c r="P33" s="16"/>
      <c r="Q33" s="38">
        <v>4.7300000000000002E-2</v>
      </c>
      <c r="S33" s="39" t="s">
        <v>184</v>
      </c>
      <c r="T33" s="16">
        <v>23</v>
      </c>
      <c r="U33" s="36">
        <v>1.9349499999999999</v>
      </c>
      <c r="V33" s="16"/>
      <c r="W33" s="29">
        <v>0.14374999999999999</v>
      </c>
      <c r="X33" s="16"/>
      <c r="Y33" s="15">
        <v>508</v>
      </c>
    </row>
    <row r="34" spans="1:26" x14ac:dyDescent="0.3">
      <c r="A34" s="15" t="s">
        <v>106</v>
      </c>
      <c r="B34" s="19" t="s">
        <v>163</v>
      </c>
      <c r="C34" s="20">
        <v>42892</v>
      </c>
      <c r="E34" s="35" t="s">
        <v>177</v>
      </c>
      <c r="F34" s="16">
        <v>23</v>
      </c>
      <c r="G34" s="16" t="s">
        <v>177</v>
      </c>
      <c r="H34" s="16">
        <v>23</v>
      </c>
      <c r="I34" s="36">
        <v>5</v>
      </c>
      <c r="K34" s="37">
        <v>7.9999999999999503</v>
      </c>
      <c r="M34" s="36" t="s">
        <v>176</v>
      </c>
      <c r="N34" s="16">
        <v>23</v>
      </c>
      <c r="O34" s="31">
        <v>1.4611000000000001</v>
      </c>
      <c r="P34" s="16"/>
      <c r="Q34" s="38">
        <v>5.6750000000000002E-2</v>
      </c>
      <c r="S34" s="39">
        <v>6.3E-3</v>
      </c>
      <c r="T34" s="16"/>
      <c r="U34" s="36">
        <v>2.1376499999999998</v>
      </c>
      <c r="V34" s="16"/>
      <c r="W34" s="29">
        <v>5.3249999999999999E-2</v>
      </c>
      <c r="X34" s="16"/>
      <c r="Y34" s="15">
        <v>299</v>
      </c>
    </row>
    <row r="35" spans="1:26" x14ac:dyDescent="0.3">
      <c r="A35" s="15" t="s">
        <v>107</v>
      </c>
      <c r="B35" s="19" t="s">
        <v>164</v>
      </c>
      <c r="C35" s="20">
        <v>42871</v>
      </c>
      <c r="E35" s="35">
        <v>20.541376</v>
      </c>
      <c r="G35" s="16" t="s">
        <v>177</v>
      </c>
      <c r="H35" s="16">
        <v>23</v>
      </c>
      <c r="I35" s="36">
        <v>7.9999999999999503</v>
      </c>
      <c r="K35" s="37">
        <v>7.9999999999999503</v>
      </c>
      <c r="M35" s="36" t="s">
        <v>176</v>
      </c>
      <c r="N35" s="16">
        <v>23</v>
      </c>
      <c r="O35" s="31">
        <v>2.5013000000000001</v>
      </c>
      <c r="P35" s="16"/>
      <c r="Q35" s="38">
        <v>4.165E-2</v>
      </c>
      <c r="S35" s="39" t="s">
        <v>184</v>
      </c>
      <c r="T35" s="16">
        <v>23</v>
      </c>
      <c r="U35" s="36">
        <v>5.1397000000000004</v>
      </c>
      <c r="V35" s="16"/>
      <c r="W35" s="29">
        <v>3.2649999999999998E-2</v>
      </c>
      <c r="X35" s="16"/>
      <c r="Y35" s="15">
        <v>802</v>
      </c>
    </row>
    <row r="36" spans="1:26" x14ac:dyDescent="0.3">
      <c r="A36" s="15" t="s">
        <v>108</v>
      </c>
      <c r="B36" s="19" t="s">
        <v>164</v>
      </c>
      <c r="C36" s="20">
        <v>42892</v>
      </c>
      <c r="E36" s="35" t="s">
        <v>177</v>
      </c>
      <c r="F36" s="16">
        <v>23</v>
      </c>
      <c r="G36" s="16" t="s">
        <v>177</v>
      </c>
      <c r="H36" s="16">
        <v>23</v>
      </c>
      <c r="I36" s="36">
        <v>1.00000000000003</v>
      </c>
      <c r="K36" s="37">
        <v>1</v>
      </c>
      <c r="M36" s="36" t="s">
        <v>176</v>
      </c>
      <c r="N36" s="16">
        <v>23</v>
      </c>
      <c r="O36" s="31">
        <v>1.2354499999999999</v>
      </c>
      <c r="P36" s="16"/>
      <c r="Q36" s="38">
        <v>4.65E-2</v>
      </c>
      <c r="S36" s="39" t="s">
        <v>184</v>
      </c>
      <c r="T36" s="16">
        <v>23</v>
      </c>
      <c r="U36" s="36">
        <v>2.7775500000000002</v>
      </c>
      <c r="V36" s="16"/>
      <c r="W36" s="29">
        <v>0.1234</v>
      </c>
      <c r="X36" s="16"/>
      <c r="Y36" s="15">
        <v>586</v>
      </c>
    </row>
    <row r="37" spans="1:26" x14ac:dyDescent="0.3">
      <c r="A37" s="15" t="s">
        <v>109</v>
      </c>
      <c r="B37" s="19" t="s">
        <v>165</v>
      </c>
      <c r="C37" s="20">
        <v>42870</v>
      </c>
      <c r="E37" s="35">
        <v>82.026944</v>
      </c>
      <c r="F37" s="16">
        <v>26</v>
      </c>
      <c r="G37" s="16" t="s">
        <v>177</v>
      </c>
      <c r="H37" s="16" t="s">
        <v>178</v>
      </c>
      <c r="I37" s="36">
        <v>30</v>
      </c>
      <c r="J37" s="16">
        <v>26</v>
      </c>
      <c r="K37" s="37">
        <v>16.999999999999901</v>
      </c>
      <c r="L37" s="15">
        <v>26</v>
      </c>
      <c r="M37" s="36">
        <v>13.000000000000099</v>
      </c>
      <c r="N37" s="16">
        <v>26</v>
      </c>
      <c r="O37" s="31">
        <v>0.90634999999999999</v>
      </c>
      <c r="P37" s="16">
        <v>26</v>
      </c>
      <c r="Q37" s="38">
        <v>7.8799999999999995E-2</v>
      </c>
      <c r="R37" s="15">
        <v>26</v>
      </c>
      <c r="S37" s="39">
        <v>7.9500000000000005E-3</v>
      </c>
      <c r="T37" s="16">
        <v>26</v>
      </c>
      <c r="U37" s="36">
        <v>2.8640500000000002</v>
      </c>
      <c r="V37" s="16">
        <v>26</v>
      </c>
      <c r="W37" s="29">
        <v>1.6E-2</v>
      </c>
      <c r="X37" s="16">
        <v>26</v>
      </c>
      <c r="Y37" s="15">
        <v>532</v>
      </c>
      <c r="Z37" s="16">
        <v>26</v>
      </c>
    </row>
    <row r="38" spans="1:26" x14ac:dyDescent="0.3">
      <c r="A38" s="15" t="s">
        <v>110</v>
      </c>
      <c r="B38" s="19" t="s">
        <v>165</v>
      </c>
      <c r="C38" s="20">
        <v>42891</v>
      </c>
      <c r="E38" s="35" t="s">
        <v>177</v>
      </c>
      <c r="F38" s="16" t="s">
        <v>178</v>
      </c>
      <c r="G38" s="16" t="s">
        <v>177</v>
      </c>
      <c r="H38" s="16" t="s">
        <v>178</v>
      </c>
      <c r="I38" s="36">
        <v>22.500000000000039</v>
      </c>
      <c r="J38" s="16">
        <v>26</v>
      </c>
      <c r="K38" s="37">
        <v>22.5</v>
      </c>
      <c r="L38" s="15">
        <v>26</v>
      </c>
      <c r="M38" s="36" t="s">
        <v>176</v>
      </c>
      <c r="N38" s="16" t="s">
        <v>178</v>
      </c>
      <c r="O38" s="31">
        <v>1.44085</v>
      </c>
      <c r="P38" s="16">
        <v>26</v>
      </c>
      <c r="Q38" s="38">
        <v>2.7699999999999999E-2</v>
      </c>
      <c r="R38" s="15">
        <v>26</v>
      </c>
      <c r="S38" s="39" t="s">
        <v>184</v>
      </c>
      <c r="T38" s="16" t="s">
        <v>178</v>
      </c>
      <c r="U38" s="36">
        <v>8.3491499999999998</v>
      </c>
      <c r="V38" s="16">
        <v>26</v>
      </c>
      <c r="W38" s="29">
        <v>0.1527</v>
      </c>
      <c r="X38" s="16">
        <v>26</v>
      </c>
      <c r="Y38" s="15">
        <v>596</v>
      </c>
      <c r="Z38" s="16">
        <v>26</v>
      </c>
    </row>
    <row r="39" spans="1:26" x14ac:dyDescent="0.3">
      <c r="A39" s="15" t="s">
        <v>111</v>
      </c>
      <c r="B39" s="19" t="s">
        <v>166</v>
      </c>
      <c r="C39" s="20">
        <v>42871</v>
      </c>
      <c r="E39" s="35">
        <v>164.1046</v>
      </c>
      <c r="G39" s="16" t="s">
        <v>177</v>
      </c>
      <c r="H39" s="16">
        <v>23</v>
      </c>
      <c r="I39" s="36">
        <v>65.000000000000099</v>
      </c>
      <c r="K39" s="37">
        <v>50</v>
      </c>
      <c r="M39" s="36">
        <v>15</v>
      </c>
      <c r="O39" s="31">
        <v>4.3871000000000002</v>
      </c>
      <c r="P39" s="16"/>
      <c r="Q39" s="38">
        <v>0.30304999999999999</v>
      </c>
      <c r="S39" s="39" t="s">
        <v>184</v>
      </c>
      <c r="T39" s="16">
        <v>23</v>
      </c>
      <c r="U39" s="36" t="s">
        <v>181</v>
      </c>
      <c r="V39" s="16">
        <v>23</v>
      </c>
      <c r="W39" s="29">
        <v>3.3300000000000003E-2</v>
      </c>
      <c r="X39" s="16"/>
      <c r="Y39" s="15">
        <v>308</v>
      </c>
    </row>
    <row r="40" spans="1:26" x14ac:dyDescent="0.3">
      <c r="A40" s="15" t="s">
        <v>112</v>
      </c>
      <c r="B40" s="19" t="s">
        <v>166</v>
      </c>
      <c r="C40" s="20">
        <v>42892</v>
      </c>
      <c r="E40" s="35">
        <v>46.557043999999998</v>
      </c>
      <c r="G40" s="16" t="s">
        <v>177</v>
      </c>
      <c r="H40" s="16">
        <v>23</v>
      </c>
      <c r="I40" s="36">
        <v>31.999999999999901</v>
      </c>
      <c r="K40" s="37">
        <v>32</v>
      </c>
      <c r="M40" s="36" t="s">
        <v>176</v>
      </c>
      <c r="N40" s="16">
        <v>23</v>
      </c>
      <c r="O40" s="31">
        <v>4.6730499999999999</v>
      </c>
      <c r="P40" s="16"/>
      <c r="Q40" s="38">
        <v>0.23585</v>
      </c>
      <c r="S40" s="39" t="s">
        <v>184</v>
      </c>
      <c r="T40" s="16">
        <v>23</v>
      </c>
      <c r="U40" s="36" t="s">
        <v>181</v>
      </c>
      <c r="V40" s="16">
        <v>23</v>
      </c>
      <c r="W40" s="29">
        <v>2.615E-2</v>
      </c>
      <c r="X40" s="16"/>
      <c r="Y40" s="15">
        <v>257</v>
      </c>
    </row>
    <row r="41" spans="1:26" x14ac:dyDescent="0.3">
      <c r="A41" s="15" t="s">
        <v>113</v>
      </c>
      <c r="B41" s="19" t="s">
        <v>167</v>
      </c>
      <c r="C41" s="20">
        <v>42871</v>
      </c>
      <c r="E41" s="35" t="s">
        <v>177</v>
      </c>
      <c r="F41" s="16">
        <v>23</v>
      </c>
      <c r="G41" s="16" t="s">
        <v>177</v>
      </c>
      <c r="H41" s="16">
        <v>23</v>
      </c>
      <c r="I41" s="36">
        <v>5</v>
      </c>
      <c r="K41" s="37">
        <v>5</v>
      </c>
      <c r="M41" s="36" t="s">
        <v>176</v>
      </c>
      <c r="N41" s="16">
        <v>23</v>
      </c>
      <c r="O41" s="31">
        <v>0.32997499999999996</v>
      </c>
      <c r="P41" s="16"/>
      <c r="Q41" s="38">
        <v>0.22284999999999999</v>
      </c>
      <c r="S41" s="39">
        <v>0.14879999999999999</v>
      </c>
      <c r="T41" s="16"/>
      <c r="U41" s="36" t="s">
        <v>181</v>
      </c>
      <c r="V41" s="16">
        <v>23</v>
      </c>
      <c r="W41" s="29">
        <v>1.5100000000000001E-2</v>
      </c>
      <c r="X41" s="16"/>
      <c r="Y41" s="15">
        <v>530</v>
      </c>
    </row>
    <row r="42" spans="1:26" x14ac:dyDescent="0.3">
      <c r="A42" s="15" t="s">
        <v>114</v>
      </c>
      <c r="B42" s="19" t="s">
        <v>167</v>
      </c>
      <c r="C42" s="20">
        <v>42892</v>
      </c>
      <c r="E42" s="35">
        <v>46.558900000000001</v>
      </c>
      <c r="F42" s="16">
        <v>27</v>
      </c>
      <c r="G42" s="16" t="s">
        <v>177</v>
      </c>
      <c r="H42" s="16" t="s">
        <v>179</v>
      </c>
      <c r="I42" s="36">
        <v>84.999999999999901</v>
      </c>
      <c r="J42" s="16">
        <v>27</v>
      </c>
      <c r="K42" s="37">
        <v>30</v>
      </c>
      <c r="L42" s="15">
        <v>27</v>
      </c>
      <c r="M42" s="36">
        <v>54.999999999999901</v>
      </c>
      <c r="N42" s="16">
        <v>27</v>
      </c>
      <c r="O42" s="31">
        <v>2.5182500000000001</v>
      </c>
      <c r="P42" s="16">
        <v>27</v>
      </c>
      <c r="Q42" s="38">
        <v>0.29494999999999999</v>
      </c>
      <c r="R42" s="15">
        <v>27</v>
      </c>
      <c r="S42" s="39">
        <v>0.12959999999999999</v>
      </c>
      <c r="T42" s="16">
        <v>27</v>
      </c>
      <c r="U42" s="36" t="s">
        <v>181</v>
      </c>
      <c r="V42" s="16" t="s">
        <v>179</v>
      </c>
      <c r="W42" s="29">
        <v>7.5399999999999995E-2</v>
      </c>
      <c r="X42" s="16">
        <v>27</v>
      </c>
      <c r="Y42" s="15">
        <v>461</v>
      </c>
      <c r="Z42" s="16">
        <v>27</v>
      </c>
    </row>
    <row r="43" spans="1:26" x14ac:dyDescent="0.3">
      <c r="A43" s="15" t="s">
        <v>115</v>
      </c>
      <c r="B43" s="19" t="s">
        <v>168</v>
      </c>
      <c r="C43" s="20">
        <v>42871</v>
      </c>
      <c r="E43" s="35">
        <v>4.7355640000000001</v>
      </c>
      <c r="G43" s="16" t="s">
        <v>177</v>
      </c>
      <c r="H43" s="16">
        <v>23</v>
      </c>
      <c r="I43" s="36">
        <v>8.9999999999999805</v>
      </c>
      <c r="K43" s="37">
        <v>3.99999999999998</v>
      </c>
      <c r="M43" s="36">
        <v>5</v>
      </c>
      <c r="O43" s="31">
        <v>0.80759999999999998</v>
      </c>
      <c r="P43" s="16"/>
      <c r="Q43" s="38">
        <v>6.6199999999999995E-2</v>
      </c>
      <c r="S43" s="39">
        <v>7.6499999999999997E-3</v>
      </c>
      <c r="T43" s="16"/>
      <c r="U43" s="36" t="s">
        <v>181</v>
      </c>
      <c r="V43" s="16">
        <v>23</v>
      </c>
      <c r="W43" s="29">
        <v>0.1013</v>
      </c>
      <c r="X43" s="16"/>
      <c r="Y43" s="15">
        <v>490</v>
      </c>
    </row>
    <row r="44" spans="1:26" x14ac:dyDescent="0.3">
      <c r="A44" s="15" t="s">
        <v>116</v>
      </c>
      <c r="B44" s="19" t="s">
        <v>168</v>
      </c>
      <c r="C44" s="20">
        <v>42892</v>
      </c>
      <c r="E44" s="35" t="s">
        <v>177</v>
      </c>
      <c r="F44" s="16">
        <v>23</v>
      </c>
      <c r="G44" s="16" t="s">
        <v>177</v>
      </c>
      <c r="H44" s="16">
        <v>23</v>
      </c>
      <c r="I44" s="36">
        <v>12.000000000000099</v>
      </c>
      <c r="K44" s="37">
        <v>3.99999999999998</v>
      </c>
      <c r="M44" s="36">
        <v>8.0000000000000906</v>
      </c>
      <c r="O44" s="31">
        <v>0.9284</v>
      </c>
      <c r="P44" s="16"/>
      <c r="Q44" s="38">
        <v>3.2550000000000003E-2</v>
      </c>
      <c r="S44" s="39" t="s">
        <v>184</v>
      </c>
      <c r="T44" s="16">
        <v>23</v>
      </c>
      <c r="U44" s="36" t="s">
        <v>181</v>
      </c>
      <c r="V44" s="16">
        <v>23</v>
      </c>
      <c r="W44" s="29">
        <v>1.5599999999999999E-2</v>
      </c>
      <c r="X44" s="16"/>
      <c r="Y44" s="15">
        <v>347</v>
      </c>
    </row>
    <row r="45" spans="1:26" x14ac:dyDescent="0.3">
      <c r="A45" s="15" t="s">
        <v>117</v>
      </c>
      <c r="B45" s="19" t="s">
        <v>169</v>
      </c>
      <c r="C45" s="20">
        <v>42870</v>
      </c>
      <c r="E45" s="35">
        <v>48.488675999999998</v>
      </c>
      <c r="F45" s="16">
        <v>26</v>
      </c>
      <c r="G45" s="16" t="s">
        <v>177</v>
      </c>
      <c r="H45" s="16" t="s">
        <v>178</v>
      </c>
      <c r="I45" s="36">
        <v>35</v>
      </c>
      <c r="J45" s="16">
        <v>26</v>
      </c>
      <c r="K45" s="37">
        <v>16</v>
      </c>
      <c r="L45" s="15">
        <v>26</v>
      </c>
      <c r="M45" s="36">
        <v>19</v>
      </c>
      <c r="N45" s="16">
        <v>26</v>
      </c>
      <c r="O45" s="31">
        <v>1.85975</v>
      </c>
      <c r="P45" s="16">
        <v>26</v>
      </c>
      <c r="Q45" s="38">
        <v>0.13844999999999999</v>
      </c>
      <c r="R45" s="15">
        <v>26</v>
      </c>
      <c r="S45" s="39" t="s">
        <v>184</v>
      </c>
      <c r="T45" s="16" t="s">
        <v>178</v>
      </c>
      <c r="U45" s="36" t="s">
        <v>181</v>
      </c>
      <c r="V45" s="16" t="s">
        <v>178</v>
      </c>
      <c r="W45" s="29">
        <v>0.129</v>
      </c>
      <c r="X45" s="16">
        <v>26</v>
      </c>
      <c r="Y45" s="15">
        <v>686</v>
      </c>
      <c r="Z45" s="16">
        <v>26</v>
      </c>
    </row>
    <row r="46" spans="1:26" x14ac:dyDescent="0.3">
      <c r="A46" s="15" t="s">
        <v>118</v>
      </c>
      <c r="B46" s="19" t="s">
        <v>169</v>
      </c>
      <c r="C46" s="20">
        <v>42891</v>
      </c>
      <c r="E46" s="35">
        <v>19.600732000000001</v>
      </c>
      <c r="F46" s="16">
        <v>26</v>
      </c>
      <c r="G46" s="16" t="s">
        <v>177</v>
      </c>
      <c r="H46" s="16" t="s">
        <v>178</v>
      </c>
      <c r="I46" s="36">
        <v>26</v>
      </c>
      <c r="J46" s="16">
        <v>26</v>
      </c>
      <c r="K46" s="37">
        <v>12.000000000000099</v>
      </c>
      <c r="L46" s="15">
        <v>26</v>
      </c>
      <c r="M46" s="36">
        <v>14</v>
      </c>
      <c r="N46" s="16">
        <v>26</v>
      </c>
      <c r="O46" s="31">
        <v>2.4026999999999998</v>
      </c>
      <c r="P46" s="16">
        <v>26</v>
      </c>
      <c r="Q46" s="38">
        <v>9.5250000000000001E-2</v>
      </c>
      <c r="R46" s="15">
        <v>26</v>
      </c>
      <c r="S46" s="39" t="s">
        <v>184</v>
      </c>
      <c r="T46" s="16" t="s">
        <v>178</v>
      </c>
      <c r="U46" s="36">
        <v>0.4415</v>
      </c>
      <c r="V46" s="16">
        <v>26</v>
      </c>
      <c r="W46" s="29">
        <v>1.435E-2</v>
      </c>
      <c r="X46" s="16">
        <v>26</v>
      </c>
      <c r="Y46" s="15">
        <v>473</v>
      </c>
      <c r="Z46" s="16">
        <v>26</v>
      </c>
    </row>
    <row r="47" spans="1:26" x14ac:dyDescent="0.3">
      <c r="A47" s="15" t="s">
        <v>119</v>
      </c>
      <c r="B47" s="19" t="s">
        <v>170</v>
      </c>
      <c r="C47" s="20">
        <v>42870</v>
      </c>
      <c r="E47" s="35">
        <v>76.162564000000003</v>
      </c>
      <c r="F47" s="16">
        <v>26</v>
      </c>
      <c r="G47" s="16" t="s">
        <v>177</v>
      </c>
      <c r="H47" s="16" t="s">
        <v>178</v>
      </c>
      <c r="I47" s="36">
        <v>2.00000000000006</v>
      </c>
      <c r="J47" s="16">
        <v>26</v>
      </c>
      <c r="K47" s="37">
        <v>2</v>
      </c>
      <c r="L47" s="15">
        <v>26</v>
      </c>
      <c r="M47" s="36" t="s">
        <v>176</v>
      </c>
      <c r="N47" s="16" t="s">
        <v>178</v>
      </c>
      <c r="O47" s="31">
        <v>0.80814999999999992</v>
      </c>
      <c r="P47" s="16">
        <v>26</v>
      </c>
      <c r="Q47" s="38">
        <v>0.20080000000000001</v>
      </c>
      <c r="R47" s="15">
        <v>26</v>
      </c>
      <c r="S47" s="39" t="s">
        <v>184</v>
      </c>
      <c r="T47" s="16" t="s">
        <v>178</v>
      </c>
      <c r="U47" s="36">
        <v>0.33384999999999998</v>
      </c>
      <c r="V47" s="16">
        <v>26</v>
      </c>
      <c r="W47" s="29">
        <v>0.21569999999999998</v>
      </c>
      <c r="X47" s="16">
        <v>26</v>
      </c>
      <c r="Y47" s="15">
        <v>366</v>
      </c>
      <c r="Z47" s="16">
        <v>26</v>
      </c>
    </row>
    <row r="48" spans="1:26" x14ac:dyDescent="0.3">
      <c r="A48" s="15" t="s">
        <v>120</v>
      </c>
      <c r="B48" s="19" t="s">
        <v>170</v>
      </c>
      <c r="C48" s="20">
        <v>42891</v>
      </c>
      <c r="E48" s="35">
        <v>29.791332000000001</v>
      </c>
      <c r="F48" s="16">
        <v>26</v>
      </c>
      <c r="G48" s="16" t="s">
        <v>177</v>
      </c>
      <c r="H48" s="16" t="s">
        <v>178</v>
      </c>
      <c r="I48" s="36">
        <v>53.6</v>
      </c>
      <c r="J48" s="16">
        <v>26</v>
      </c>
      <c r="K48" s="37">
        <v>35</v>
      </c>
      <c r="L48" s="15">
        <v>26</v>
      </c>
      <c r="M48" s="36">
        <v>18.600000000000001</v>
      </c>
      <c r="N48" s="16">
        <v>26</v>
      </c>
      <c r="O48" s="31">
        <v>3.8682500000000002</v>
      </c>
      <c r="P48" s="16">
        <v>26</v>
      </c>
      <c r="Q48" s="38">
        <v>0.20175000000000001</v>
      </c>
      <c r="R48" s="15">
        <v>26</v>
      </c>
      <c r="S48" s="39" t="s">
        <v>184</v>
      </c>
      <c r="T48" s="16" t="s">
        <v>178</v>
      </c>
      <c r="U48" s="36">
        <v>0.34115000000000001</v>
      </c>
      <c r="V48" s="16">
        <v>26</v>
      </c>
      <c r="W48" s="29">
        <v>0.29260000000000003</v>
      </c>
      <c r="X48" s="16">
        <v>26</v>
      </c>
      <c r="Y48" s="15">
        <v>310</v>
      </c>
      <c r="Z48" s="16">
        <v>26</v>
      </c>
    </row>
    <row r="49" spans="1:26" x14ac:dyDescent="0.3">
      <c r="A49" s="15" t="s">
        <v>121</v>
      </c>
      <c r="B49" s="15" t="s">
        <v>147</v>
      </c>
      <c r="C49" s="20">
        <v>42926</v>
      </c>
      <c r="E49" s="35" t="s">
        <v>177</v>
      </c>
      <c r="F49" s="16" t="s">
        <v>178</v>
      </c>
      <c r="G49" s="16" t="s">
        <v>177</v>
      </c>
      <c r="H49" s="16" t="s">
        <v>178</v>
      </c>
      <c r="I49" s="36">
        <v>3.0000000000000902</v>
      </c>
      <c r="J49" s="16">
        <v>26</v>
      </c>
      <c r="K49" s="37">
        <v>2.00000000000006</v>
      </c>
      <c r="L49" s="15">
        <v>26</v>
      </c>
      <c r="M49" s="36">
        <v>1.00000000000003</v>
      </c>
      <c r="N49" s="16">
        <v>26</v>
      </c>
      <c r="O49" s="31">
        <v>1.4080499999999998</v>
      </c>
      <c r="P49" s="16">
        <v>26</v>
      </c>
      <c r="Q49" s="38">
        <v>0.26945000000000002</v>
      </c>
      <c r="R49" s="15">
        <v>26</v>
      </c>
      <c r="S49" s="39">
        <v>0.13355500000000001</v>
      </c>
      <c r="T49" s="16">
        <v>26</v>
      </c>
      <c r="U49" s="36" t="s">
        <v>181</v>
      </c>
      <c r="V49" s="16" t="s">
        <v>178</v>
      </c>
      <c r="W49" s="29">
        <v>3.1600000000000003E-2</v>
      </c>
      <c r="X49" s="16">
        <v>26</v>
      </c>
      <c r="Y49" s="15">
        <v>203</v>
      </c>
      <c r="Z49" s="16">
        <v>26</v>
      </c>
    </row>
    <row r="50" spans="1:26" x14ac:dyDescent="0.3">
      <c r="A50" s="15" t="s">
        <v>122</v>
      </c>
      <c r="B50" s="15" t="s">
        <v>148</v>
      </c>
      <c r="C50" s="20">
        <v>42926</v>
      </c>
      <c r="E50" s="35">
        <v>11.056288</v>
      </c>
      <c r="F50" s="16">
        <v>26</v>
      </c>
      <c r="G50" s="16" t="s">
        <v>177</v>
      </c>
      <c r="H50" s="16" t="s">
        <v>178</v>
      </c>
      <c r="I50" s="36">
        <v>59</v>
      </c>
      <c r="J50" s="16">
        <v>26</v>
      </c>
      <c r="K50" s="37">
        <v>34</v>
      </c>
      <c r="L50" s="15">
        <v>26</v>
      </c>
      <c r="M50" s="36">
        <v>25</v>
      </c>
      <c r="N50" s="16">
        <v>26</v>
      </c>
      <c r="O50" s="31">
        <v>5.4470000000000001</v>
      </c>
      <c r="P50" s="16">
        <v>26</v>
      </c>
      <c r="Q50" s="38">
        <v>0.31724999999999998</v>
      </c>
      <c r="R50" s="15">
        <v>26</v>
      </c>
      <c r="S50" s="39">
        <v>7.9570249999999995E-3</v>
      </c>
      <c r="T50" s="16">
        <v>26</v>
      </c>
      <c r="U50" s="36" t="s">
        <v>181</v>
      </c>
      <c r="V50" s="16" t="s">
        <v>178</v>
      </c>
      <c r="W50" s="29">
        <v>0.96165</v>
      </c>
      <c r="X50" s="16">
        <v>26</v>
      </c>
      <c r="Y50" s="15">
        <v>496</v>
      </c>
      <c r="Z50" s="16">
        <v>26</v>
      </c>
    </row>
    <row r="51" spans="1:26" x14ac:dyDescent="0.3">
      <c r="A51" s="15" t="s">
        <v>123</v>
      </c>
      <c r="B51" s="19" t="s">
        <v>149</v>
      </c>
      <c r="C51" s="20">
        <v>42927</v>
      </c>
      <c r="E51" s="35" t="s">
        <v>177</v>
      </c>
      <c r="F51" s="16">
        <v>23</v>
      </c>
      <c r="G51" s="16" t="s">
        <v>177</v>
      </c>
      <c r="H51" s="16">
        <v>23</v>
      </c>
      <c r="I51" s="36">
        <v>5</v>
      </c>
      <c r="K51" s="37">
        <v>5</v>
      </c>
      <c r="M51" s="36" t="s">
        <v>176</v>
      </c>
      <c r="N51" s="16">
        <v>23</v>
      </c>
      <c r="O51" s="31">
        <v>0.88239999999999996</v>
      </c>
      <c r="P51" s="16"/>
      <c r="Q51" s="38">
        <v>2.9149999999999999E-2</v>
      </c>
      <c r="S51" s="39">
        <v>6.863475E-3</v>
      </c>
      <c r="T51" s="16"/>
      <c r="U51" s="36" t="s">
        <v>181</v>
      </c>
      <c r="V51" s="16">
        <v>23</v>
      </c>
      <c r="W51" s="29">
        <v>4.965E-2</v>
      </c>
      <c r="X51" s="16"/>
      <c r="Y51" s="15">
        <v>358</v>
      </c>
    </row>
    <row r="52" spans="1:26" x14ac:dyDescent="0.3">
      <c r="A52" s="15" t="s">
        <v>124</v>
      </c>
      <c r="B52" s="19" t="s">
        <v>150</v>
      </c>
      <c r="C52" s="20">
        <v>42927</v>
      </c>
      <c r="E52" s="35" t="s">
        <v>177</v>
      </c>
      <c r="F52" s="16">
        <v>23</v>
      </c>
      <c r="G52" s="16" t="s">
        <v>177</v>
      </c>
      <c r="H52" s="16">
        <v>23</v>
      </c>
      <c r="I52" s="36">
        <v>122</v>
      </c>
      <c r="K52" s="37">
        <v>76.000000000000199</v>
      </c>
      <c r="M52" s="36">
        <v>45.999999999999901</v>
      </c>
      <c r="O52" s="31">
        <v>2.1962999999999999</v>
      </c>
      <c r="P52" s="16"/>
      <c r="Q52" s="38">
        <v>0.39734999999999998</v>
      </c>
      <c r="S52" s="39">
        <v>1.1337825000000001E-2</v>
      </c>
      <c r="T52" s="16"/>
      <c r="U52" s="36" t="s">
        <v>181</v>
      </c>
      <c r="V52" s="16">
        <v>23</v>
      </c>
      <c r="W52" s="29">
        <v>1.125E-2</v>
      </c>
      <c r="X52" s="16"/>
      <c r="Y52" s="15">
        <v>306</v>
      </c>
    </row>
    <row r="53" spans="1:26" x14ac:dyDescent="0.3">
      <c r="A53" s="15" t="s">
        <v>125</v>
      </c>
      <c r="B53" s="19" t="s">
        <v>151</v>
      </c>
      <c r="C53" s="20">
        <v>42926</v>
      </c>
      <c r="E53" s="35">
        <v>43.051175999999998</v>
      </c>
      <c r="F53" s="16">
        <v>26</v>
      </c>
      <c r="G53" s="16" t="s">
        <v>177</v>
      </c>
      <c r="H53" s="16" t="s">
        <v>178</v>
      </c>
      <c r="I53" s="36">
        <v>70.000000000000099</v>
      </c>
      <c r="J53" s="16">
        <v>26</v>
      </c>
      <c r="K53" s="37">
        <v>35</v>
      </c>
      <c r="L53" s="15">
        <v>26</v>
      </c>
      <c r="M53" s="36">
        <v>35</v>
      </c>
      <c r="N53" s="16">
        <v>26</v>
      </c>
      <c r="O53" s="31">
        <v>5.3660999999999994</v>
      </c>
      <c r="P53" s="16">
        <v>26</v>
      </c>
      <c r="Q53" s="38">
        <v>0.40820000000000001</v>
      </c>
      <c r="R53" s="15">
        <v>26</v>
      </c>
      <c r="S53" s="39">
        <v>9.8646749999999998E-3</v>
      </c>
      <c r="T53" s="16">
        <v>26</v>
      </c>
      <c r="U53" s="36" t="s">
        <v>181</v>
      </c>
      <c r="V53" s="16" t="s">
        <v>178</v>
      </c>
      <c r="W53" s="29">
        <v>3.73E-2</v>
      </c>
      <c r="X53" s="16">
        <v>26</v>
      </c>
      <c r="Y53" s="15">
        <v>265</v>
      </c>
      <c r="Z53" s="16">
        <v>26</v>
      </c>
    </row>
    <row r="54" spans="1:26" x14ac:dyDescent="0.3">
      <c r="A54" s="15" t="s">
        <v>126</v>
      </c>
      <c r="B54" s="19" t="s">
        <v>152</v>
      </c>
      <c r="C54" s="20">
        <v>42926</v>
      </c>
      <c r="E54" s="35" t="s">
        <v>177</v>
      </c>
      <c r="F54" s="16" t="s">
        <v>178</v>
      </c>
      <c r="G54" s="16" t="s">
        <v>177</v>
      </c>
      <c r="H54" s="16" t="s">
        <v>178</v>
      </c>
      <c r="I54" s="36">
        <v>24</v>
      </c>
      <c r="J54" s="16">
        <v>26</v>
      </c>
      <c r="K54" s="37">
        <v>8.9999999999999805</v>
      </c>
      <c r="L54" s="15">
        <v>26</v>
      </c>
      <c r="M54" s="36">
        <v>15</v>
      </c>
      <c r="N54" s="16">
        <v>26</v>
      </c>
      <c r="O54" s="31">
        <v>7.3323999999999998</v>
      </c>
      <c r="P54" s="16">
        <v>26</v>
      </c>
      <c r="Q54" s="38">
        <v>0.35944999999999999</v>
      </c>
      <c r="R54" s="15">
        <v>26</v>
      </c>
      <c r="S54" s="39">
        <v>6.4836000000000005E-2</v>
      </c>
      <c r="T54" s="16">
        <v>26</v>
      </c>
      <c r="U54" s="36" t="s">
        <v>181</v>
      </c>
      <c r="V54" s="16" t="s">
        <v>178</v>
      </c>
      <c r="W54" s="29">
        <v>1.9449999999999999E-2</v>
      </c>
      <c r="X54" s="16">
        <v>26</v>
      </c>
      <c r="Y54" s="15">
        <v>535</v>
      </c>
      <c r="Z54" s="16">
        <v>26</v>
      </c>
    </row>
    <row r="55" spans="1:26" x14ac:dyDescent="0.3">
      <c r="A55" s="15" t="s">
        <v>127</v>
      </c>
      <c r="B55" s="19" t="s">
        <v>153</v>
      </c>
      <c r="C55" s="20">
        <v>42927</v>
      </c>
      <c r="E55" s="35">
        <v>11.443844</v>
      </c>
      <c r="G55" s="16" t="s">
        <v>177</v>
      </c>
      <c r="H55" s="16">
        <v>23</v>
      </c>
      <c r="I55" s="36" t="s">
        <v>180</v>
      </c>
      <c r="J55" s="16">
        <v>23</v>
      </c>
      <c r="K55" s="37">
        <v>0</v>
      </c>
      <c r="M55" s="36" t="s">
        <v>176</v>
      </c>
      <c r="N55" s="16">
        <v>23</v>
      </c>
      <c r="O55" s="31">
        <v>11.014250000000001</v>
      </c>
      <c r="P55" s="16"/>
      <c r="Q55" s="38">
        <v>1.1085</v>
      </c>
      <c r="S55" s="39">
        <v>5.4507750000000001E-2</v>
      </c>
      <c r="T55" s="16"/>
      <c r="U55" s="36" t="s">
        <v>181</v>
      </c>
      <c r="V55" s="16">
        <v>23</v>
      </c>
      <c r="W55" s="29">
        <v>0.4476</v>
      </c>
      <c r="X55" s="16"/>
      <c r="Y55" s="15">
        <v>501</v>
      </c>
    </row>
    <row r="56" spans="1:26" x14ac:dyDescent="0.3">
      <c r="A56" s="15" t="s">
        <v>128</v>
      </c>
      <c r="B56" s="19" t="s">
        <v>154</v>
      </c>
      <c r="C56" s="20">
        <v>42926</v>
      </c>
      <c r="E56" s="35">
        <v>8.5169320000000006</v>
      </c>
      <c r="F56" s="16">
        <v>26</v>
      </c>
      <c r="G56" s="16" t="s">
        <v>177</v>
      </c>
      <c r="H56" s="16" t="s">
        <v>178</v>
      </c>
      <c r="I56" s="36">
        <v>32.000000000000099</v>
      </c>
      <c r="J56" s="16">
        <v>26</v>
      </c>
      <c r="K56" s="37">
        <v>21</v>
      </c>
      <c r="L56" s="15">
        <v>26</v>
      </c>
      <c r="M56" s="36">
        <v>11</v>
      </c>
      <c r="N56" s="16">
        <v>26</v>
      </c>
      <c r="O56" s="31">
        <v>2.8552999999999997</v>
      </c>
      <c r="P56" s="16">
        <v>26</v>
      </c>
      <c r="Q56" s="38">
        <v>0.25259999999999999</v>
      </c>
      <c r="R56" s="15">
        <v>26</v>
      </c>
      <c r="S56" s="39">
        <v>1.6279499999999999E-2</v>
      </c>
      <c r="T56" s="16">
        <v>26</v>
      </c>
      <c r="U56" s="36" t="s">
        <v>181</v>
      </c>
      <c r="V56" s="16" t="s">
        <v>178</v>
      </c>
      <c r="W56" s="29">
        <v>1.29E-2</v>
      </c>
      <c r="X56" s="16">
        <v>26</v>
      </c>
      <c r="Y56" s="15">
        <v>476</v>
      </c>
      <c r="Z56" s="15">
        <v>26</v>
      </c>
    </row>
    <row r="57" spans="1:26" x14ac:dyDescent="0.3">
      <c r="A57" s="15" t="s">
        <v>129</v>
      </c>
      <c r="B57" s="19" t="s">
        <v>155</v>
      </c>
      <c r="C57" s="20">
        <v>42927</v>
      </c>
      <c r="E57" s="35" t="s">
        <v>177</v>
      </c>
      <c r="F57" s="16">
        <v>23</v>
      </c>
      <c r="G57" s="16" t="s">
        <v>177</v>
      </c>
      <c r="H57" s="16">
        <v>23</v>
      </c>
      <c r="I57" s="36">
        <v>8.9999999999999805</v>
      </c>
      <c r="K57" s="37">
        <v>2.9999999999999498</v>
      </c>
      <c r="M57" s="36">
        <v>6.0000000000000302</v>
      </c>
      <c r="O57" s="31">
        <v>1.4101999999999999</v>
      </c>
      <c r="P57" s="16"/>
      <c r="Q57" s="38">
        <v>5.5899999999999998E-2</v>
      </c>
      <c r="S57" s="39">
        <v>1.6473250000000002E-2</v>
      </c>
      <c r="T57" s="16"/>
      <c r="U57" s="36" t="s">
        <v>181</v>
      </c>
      <c r="V57" s="16">
        <v>23</v>
      </c>
      <c r="W57" s="29">
        <v>2.6450000000000001E-2</v>
      </c>
      <c r="X57" s="16"/>
      <c r="Y57" s="15">
        <v>295</v>
      </c>
    </row>
    <row r="58" spans="1:26" x14ac:dyDescent="0.3">
      <c r="A58" s="15" t="s">
        <v>130</v>
      </c>
      <c r="B58" s="19" t="s">
        <v>156</v>
      </c>
      <c r="C58" s="20">
        <v>42927</v>
      </c>
      <c r="E58" s="35" t="s">
        <v>177</v>
      </c>
      <c r="F58" s="16">
        <v>23</v>
      </c>
      <c r="G58" s="16" t="s">
        <v>177</v>
      </c>
      <c r="H58" s="16">
        <v>23</v>
      </c>
      <c r="I58" s="36">
        <v>2.00000000000006</v>
      </c>
      <c r="K58" s="37">
        <v>2.9999999999999498</v>
      </c>
      <c r="M58" s="36" t="s">
        <v>176</v>
      </c>
      <c r="N58" s="16">
        <v>23</v>
      </c>
      <c r="O58" s="31">
        <v>1.306</v>
      </c>
      <c r="P58" s="16"/>
      <c r="Q58" s="38">
        <v>7.1800000000000003E-2</v>
      </c>
      <c r="S58" s="39">
        <v>2.6057000000000004E-2</v>
      </c>
      <c r="T58" s="16"/>
      <c r="U58" s="36" t="s">
        <v>181</v>
      </c>
      <c r="V58" s="16">
        <v>23</v>
      </c>
      <c r="W58" s="29" t="s">
        <v>182</v>
      </c>
      <c r="X58" s="16">
        <v>23</v>
      </c>
      <c r="Y58" s="15">
        <v>511</v>
      </c>
    </row>
    <row r="59" spans="1:26" x14ac:dyDescent="0.3">
      <c r="A59" s="15" t="s">
        <v>131</v>
      </c>
      <c r="B59" s="19" t="s">
        <v>157</v>
      </c>
      <c r="C59" s="20">
        <v>42926</v>
      </c>
      <c r="E59" s="35">
        <v>4.6168959999999997</v>
      </c>
      <c r="F59" s="16">
        <v>26</v>
      </c>
      <c r="G59" s="16" t="s">
        <v>177</v>
      </c>
      <c r="H59" s="16" t="s">
        <v>178</v>
      </c>
      <c r="I59" s="36">
        <v>39</v>
      </c>
      <c r="J59" s="16">
        <v>26</v>
      </c>
      <c r="K59" s="37">
        <v>21</v>
      </c>
      <c r="L59" s="15">
        <v>26</v>
      </c>
      <c r="M59" s="36">
        <v>18</v>
      </c>
      <c r="N59" s="16">
        <v>26</v>
      </c>
      <c r="O59" s="31">
        <v>2.9474999999999998</v>
      </c>
      <c r="P59" s="16">
        <v>26</v>
      </c>
      <c r="Q59" s="38">
        <v>0.16059999999999999</v>
      </c>
      <c r="R59" s="15">
        <v>26</v>
      </c>
      <c r="S59" s="39">
        <v>9.3401750000000009E-3</v>
      </c>
      <c r="T59" s="16">
        <v>26</v>
      </c>
      <c r="U59" s="36" t="s">
        <v>181</v>
      </c>
      <c r="V59" s="16" t="s">
        <v>178</v>
      </c>
      <c r="W59" s="29">
        <v>1.8700000000000001E-2</v>
      </c>
      <c r="X59" s="16">
        <v>26</v>
      </c>
      <c r="Y59" s="15">
        <v>227</v>
      </c>
      <c r="Z59" s="15">
        <v>26</v>
      </c>
    </row>
    <row r="60" spans="1:26" x14ac:dyDescent="0.3">
      <c r="A60" s="15" t="s">
        <v>132</v>
      </c>
      <c r="B60" s="19" t="s">
        <v>158</v>
      </c>
      <c r="C60" s="20">
        <v>42927</v>
      </c>
      <c r="E60" s="35" t="s">
        <v>177</v>
      </c>
      <c r="F60" s="16">
        <v>23</v>
      </c>
      <c r="G60" s="16" t="s">
        <v>177</v>
      </c>
      <c r="H60" s="16">
        <v>23</v>
      </c>
      <c r="I60" s="36">
        <v>117</v>
      </c>
      <c r="K60" s="37">
        <v>35.999999999999901</v>
      </c>
      <c r="M60" s="36">
        <v>81</v>
      </c>
      <c r="O60" s="31">
        <v>3.2699500000000001</v>
      </c>
      <c r="P60" s="16"/>
      <c r="Q60" s="38">
        <v>0.34789999999999999</v>
      </c>
      <c r="S60" s="39">
        <v>2.7398249999999999E-2</v>
      </c>
      <c r="T60" s="16"/>
      <c r="U60" s="36" t="s">
        <v>181</v>
      </c>
      <c r="V60" s="16">
        <v>23</v>
      </c>
      <c r="W60" s="29">
        <v>6.9000000000000006E-2</v>
      </c>
      <c r="X60" s="16"/>
      <c r="Y60" s="15">
        <v>346</v>
      </c>
    </row>
    <row r="61" spans="1:26" x14ac:dyDescent="0.3">
      <c r="A61" s="15" t="s">
        <v>133</v>
      </c>
      <c r="B61" s="19" t="s">
        <v>159</v>
      </c>
      <c r="C61" s="20">
        <v>42927</v>
      </c>
      <c r="E61" s="35">
        <v>10.36632</v>
      </c>
      <c r="G61" s="16" t="s">
        <v>177</v>
      </c>
      <c r="H61" s="16">
        <v>23</v>
      </c>
      <c r="I61" s="36">
        <v>108.5</v>
      </c>
      <c r="K61" s="37">
        <v>47.49999999999995</v>
      </c>
      <c r="M61" s="36">
        <v>61.00000000000005</v>
      </c>
      <c r="O61" s="31">
        <v>1.2559749999999998</v>
      </c>
      <c r="P61" s="16"/>
      <c r="Q61" s="38">
        <v>0.42854999999999999</v>
      </c>
      <c r="S61" s="39">
        <v>0.28137000000000001</v>
      </c>
      <c r="T61" s="16"/>
      <c r="U61" s="36" t="s">
        <v>181</v>
      </c>
      <c r="V61" s="16">
        <v>23</v>
      </c>
      <c r="W61" s="29">
        <v>4.24E-2</v>
      </c>
      <c r="X61" s="16"/>
      <c r="Y61" s="15">
        <v>484</v>
      </c>
    </row>
    <row r="62" spans="1:26" x14ac:dyDescent="0.3">
      <c r="A62" s="15" t="s">
        <v>134</v>
      </c>
      <c r="B62" s="19" t="s">
        <v>160</v>
      </c>
      <c r="C62" s="20">
        <v>42926</v>
      </c>
      <c r="E62" s="35" t="s">
        <v>177</v>
      </c>
      <c r="F62" s="16" t="s">
        <v>178</v>
      </c>
      <c r="G62" s="16" t="s">
        <v>177</v>
      </c>
      <c r="H62" s="16" t="s">
        <v>178</v>
      </c>
      <c r="I62" s="36">
        <v>2.9999999999999498</v>
      </c>
      <c r="J62" s="16">
        <v>26</v>
      </c>
      <c r="K62" s="37">
        <v>3</v>
      </c>
      <c r="L62" s="15">
        <v>26</v>
      </c>
      <c r="M62" s="36" t="s">
        <v>176</v>
      </c>
      <c r="N62" s="16" t="s">
        <v>178</v>
      </c>
      <c r="O62" s="31">
        <v>0.95589999999999997</v>
      </c>
      <c r="P62" s="16">
        <v>26</v>
      </c>
      <c r="Q62" s="38">
        <v>0.10290000000000001</v>
      </c>
      <c r="R62" s="15">
        <v>26</v>
      </c>
      <c r="S62" s="39">
        <v>4.4825249999999997E-2</v>
      </c>
      <c r="T62" s="16">
        <v>26</v>
      </c>
      <c r="U62" s="36" t="s">
        <v>181</v>
      </c>
      <c r="V62" s="16" t="s">
        <v>178</v>
      </c>
      <c r="W62" s="29">
        <v>6.7000000000000002E-3</v>
      </c>
      <c r="X62" s="16">
        <v>26</v>
      </c>
      <c r="Y62" s="15">
        <v>240</v>
      </c>
      <c r="Z62" s="15">
        <v>26</v>
      </c>
    </row>
    <row r="63" spans="1:26" x14ac:dyDescent="0.3">
      <c r="A63" s="15" t="s">
        <v>135</v>
      </c>
      <c r="B63" s="19" t="s">
        <v>161</v>
      </c>
      <c r="C63" s="20">
        <v>42926</v>
      </c>
      <c r="E63" s="35">
        <v>21.061983999999999</v>
      </c>
      <c r="F63" s="16">
        <v>26</v>
      </c>
      <c r="G63" s="16" t="s">
        <v>177</v>
      </c>
      <c r="H63" s="16" t="s">
        <v>178</v>
      </c>
      <c r="I63" s="36">
        <v>8.9999999999999805</v>
      </c>
      <c r="J63" s="16">
        <v>26</v>
      </c>
      <c r="K63" s="37">
        <v>9</v>
      </c>
      <c r="L63" s="15">
        <v>26</v>
      </c>
      <c r="M63" s="36" t="s">
        <v>176</v>
      </c>
      <c r="N63" s="16" t="s">
        <v>178</v>
      </c>
      <c r="O63" s="31">
        <v>1.5388999999999999</v>
      </c>
      <c r="P63" s="16">
        <v>26</v>
      </c>
      <c r="Q63" s="38">
        <v>9.1399999999999995E-2</v>
      </c>
      <c r="R63" s="15">
        <v>26</v>
      </c>
      <c r="S63" s="39">
        <v>8.4201750000000002E-3</v>
      </c>
      <c r="T63" s="16">
        <v>26</v>
      </c>
      <c r="U63" s="36" t="s">
        <v>181</v>
      </c>
      <c r="V63" s="16" t="s">
        <v>178</v>
      </c>
      <c r="W63" s="29">
        <v>2.8549999999999999E-2</v>
      </c>
      <c r="X63" s="16">
        <v>26</v>
      </c>
      <c r="Y63" s="15">
        <v>231</v>
      </c>
      <c r="Z63" s="15">
        <v>26</v>
      </c>
    </row>
    <row r="64" spans="1:26" x14ac:dyDescent="0.3">
      <c r="A64" s="15" t="s">
        <v>136</v>
      </c>
      <c r="B64" s="19" t="s">
        <v>162</v>
      </c>
      <c r="C64" s="20">
        <v>42927</v>
      </c>
      <c r="E64" s="35">
        <v>31.705331999999999</v>
      </c>
      <c r="G64" s="16" t="s">
        <v>177</v>
      </c>
      <c r="H64" s="16">
        <v>23</v>
      </c>
      <c r="I64" s="36">
        <v>82.000000000000099</v>
      </c>
      <c r="K64" s="37">
        <v>68</v>
      </c>
      <c r="M64" s="36">
        <v>14.000000000000099</v>
      </c>
      <c r="O64" s="31">
        <v>2.1922999999999999</v>
      </c>
      <c r="P64" s="16"/>
      <c r="Q64" s="38">
        <v>0.17044999999999999</v>
      </c>
      <c r="S64" s="39">
        <v>9.721525E-3</v>
      </c>
      <c r="T64" s="16"/>
      <c r="U64" s="36" t="s">
        <v>181</v>
      </c>
      <c r="V64" s="16">
        <v>23</v>
      </c>
      <c r="W64" s="29">
        <v>1.1650000000000001E-2</v>
      </c>
      <c r="X64" s="16"/>
      <c r="Y64" s="15">
        <v>444</v>
      </c>
    </row>
    <row r="65" spans="1:26" x14ac:dyDescent="0.3">
      <c r="A65" s="15" t="s">
        <v>137</v>
      </c>
      <c r="B65" s="19" t="s">
        <v>163</v>
      </c>
      <c r="C65" s="20">
        <v>42927</v>
      </c>
      <c r="E65" s="35" t="s">
        <v>177</v>
      </c>
      <c r="F65" s="16">
        <v>23</v>
      </c>
      <c r="G65" s="16" t="s">
        <v>177</v>
      </c>
      <c r="H65" s="16">
        <v>23</v>
      </c>
      <c r="I65" s="36" t="s">
        <v>180</v>
      </c>
      <c r="J65" s="16">
        <v>23</v>
      </c>
      <c r="K65" s="37">
        <v>0</v>
      </c>
      <c r="M65" s="36" t="s">
        <v>176</v>
      </c>
      <c r="N65" s="16">
        <v>23</v>
      </c>
      <c r="O65" s="31">
        <v>0.95909999999999995</v>
      </c>
      <c r="P65" s="16"/>
      <c r="Q65" s="38">
        <v>3.6249999999999998E-2</v>
      </c>
      <c r="S65" s="39">
        <v>6.6064749999999997E-3</v>
      </c>
      <c r="T65" s="16"/>
      <c r="U65" s="36" t="s">
        <v>181</v>
      </c>
      <c r="V65" s="16">
        <v>23</v>
      </c>
      <c r="W65" s="29">
        <v>3.2599999999999997E-2</v>
      </c>
      <c r="X65" s="16"/>
      <c r="Y65" s="15">
        <v>341</v>
      </c>
    </row>
    <row r="66" spans="1:26" x14ac:dyDescent="0.3">
      <c r="A66" s="15" t="s">
        <v>138</v>
      </c>
      <c r="B66" s="19" t="s">
        <v>164</v>
      </c>
      <c r="C66" s="20">
        <v>42927</v>
      </c>
      <c r="E66" s="35" t="s">
        <v>177</v>
      </c>
      <c r="F66" s="16">
        <v>23</v>
      </c>
      <c r="G66" s="16" t="s">
        <v>177</v>
      </c>
      <c r="H66" s="16">
        <v>23</v>
      </c>
      <c r="I66" s="36">
        <v>1.9999999999999201</v>
      </c>
      <c r="K66" s="37">
        <v>2</v>
      </c>
      <c r="M66" s="36" t="s">
        <v>176</v>
      </c>
      <c r="N66" s="16">
        <v>23</v>
      </c>
      <c r="O66" s="31">
        <v>0.64090000000000003</v>
      </c>
      <c r="P66" s="16"/>
      <c r="Q66" s="38">
        <v>1.5949999999999999E-2</v>
      </c>
      <c r="S66" s="39">
        <v>9.3908500000000009E-3</v>
      </c>
      <c r="T66" s="16"/>
      <c r="U66" s="36">
        <v>7.4143999999999997</v>
      </c>
      <c r="V66" s="16"/>
      <c r="W66" s="29">
        <v>3.635E-2</v>
      </c>
      <c r="X66" s="16"/>
      <c r="Y66" s="15">
        <v>568</v>
      </c>
    </row>
    <row r="67" spans="1:26" x14ac:dyDescent="0.3">
      <c r="A67" s="15" t="s">
        <v>139</v>
      </c>
      <c r="B67" s="19" t="s">
        <v>165</v>
      </c>
      <c r="C67" s="20">
        <v>42926</v>
      </c>
      <c r="E67" s="35">
        <v>28.46</v>
      </c>
      <c r="F67" s="16">
        <v>26</v>
      </c>
      <c r="G67" s="16" t="s">
        <v>177</v>
      </c>
      <c r="H67" s="16" t="s">
        <v>178</v>
      </c>
      <c r="I67" s="36">
        <v>40</v>
      </c>
      <c r="J67" s="16">
        <v>26</v>
      </c>
      <c r="K67" s="37">
        <v>25</v>
      </c>
      <c r="L67" s="15">
        <v>26</v>
      </c>
      <c r="M67" s="36">
        <v>15</v>
      </c>
      <c r="N67" s="16">
        <v>26</v>
      </c>
      <c r="O67" s="31">
        <v>1.7766999999999999</v>
      </c>
      <c r="P67" s="16">
        <v>26</v>
      </c>
      <c r="Q67" s="38">
        <v>0.12114999999999999</v>
      </c>
      <c r="R67" s="15">
        <v>26</v>
      </c>
      <c r="S67" s="39">
        <v>6.9596249999999997E-3</v>
      </c>
      <c r="T67" s="16">
        <v>26</v>
      </c>
      <c r="U67" s="36" t="s">
        <v>181</v>
      </c>
      <c r="V67" s="16" t="s">
        <v>178</v>
      </c>
      <c r="W67" s="29">
        <v>4.5500000000000002E-3</v>
      </c>
      <c r="X67" s="16">
        <v>26</v>
      </c>
      <c r="Y67" s="15">
        <v>433</v>
      </c>
      <c r="Z67" s="15">
        <v>26</v>
      </c>
    </row>
    <row r="68" spans="1:26" x14ac:dyDescent="0.3">
      <c r="A68" s="15" t="s">
        <v>140</v>
      </c>
      <c r="B68" s="19" t="s">
        <v>166</v>
      </c>
      <c r="C68" s="20">
        <v>42926</v>
      </c>
      <c r="E68" s="35" t="s">
        <v>177</v>
      </c>
      <c r="F68" s="16" t="s">
        <v>178</v>
      </c>
      <c r="G68" s="16" t="s">
        <v>177</v>
      </c>
      <c r="H68" s="16" t="s">
        <v>178</v>
      </c>
      <c r="I68" s="36">
        <v>73.999999999999901</v>
      </c>
      <c r="J68" s="16">
        <v>26</v>
      </c>
      <c r="K68" s="37">
        <v>61.999999999999801</v>
      </c>
      <c r="L68" s="15">
        <v>26</v>
      </c>
      <c r="M68" s="36">
        <v>12.000000000000099</v>
      </c>
      <c r="N68" s="16">
        <v>26</v>
      </c>
      <c r="O68" s="31">
        <v>5.1120000000000001</v>
      </c>
      <c r="P68" s="16">
        <v>26</v>
      </c>
      <c r="Q68" s="38">
        <v>0.29420000000000007</v>
      </c>
      <c r="R68" s="15">
        <v>26</v>
      </c>
      <c r="S68" s="39">
        <v>6.0512250000000004E-3</v>
      </c>
      <c r="T68" s="16">
        <v>26</v>
      </c>
      <c r="U68" s="36" t="s">
        <v>181</v>
      </c>
      <c r="V68" s="16" t="s">
        <v>178</v>
      </c>
      <c r="W68" s="29">
        <v>1.1900000000000001E-2</v>
      </c>
      <c r="X68" s="16">
        <v>26</v>
      </c>
      <c r="Y68" s="15">
        <v>273</v>
      </c>
      <c r="Z68" s="15">
        <v>26</v>
      </c>
    </row>
    <row r="69" spans="1:26" x14ac:dyDescent="0.3">
      <c r="A69" s="15" t="s">
        <v>141</v>
      </c>
      <c r="B69" s="19" t="s">
        <v>167</v>
      </c>
      <c r="C69" s="20">
        <v>42927</v>
      </c>
      <c r="E69" s="35" t="s">
        <v>177</v>
      </c>
      <c r="F69" s="16">
        <v>23</v>
      </c>
      <c r="G69" s="16" t="s">
        <v>177</v>
      </c>
      <c r="H69" s="16">
        <v>23</v>
      </c>
      <c r="I69" s="36">
        <v>0</v>
      </c>
      <c r="K69" s="37">
        <v>0</v>
      </c>
      <c r="M69" s="36" t="s">
        <v>176</v>
      </c>
      <c r="N69" s="16">
        <v>23</v>
      </c>
      <c r="O69" s="31">
        <v>0.95304999999999995</v>
      </c>
      <c r="P69" s="16"/>
      <c r="Q69" s="38">
        <v>0.36285000000000001</v>
      </c>
      <c r="S69" s="39">
        <v>0.26031749999999998</v>
      </c>
      <c r="T69" s="16"/>
      <c r="U69" s="36" t="s">
        <v>181</v>
      </c>
      <c r="V69" s="16">
        <v>23</v>
      </c>
      <c r="W69" s="29">
        <v>3.65E-3</v>
      </c>
      <c r="X69" s="16"/>
      <c r="Y69" s="15">
        <v>464</v>
      </c>
    </row>
    <row r="70" spans="1:26" x14ac:dyDescent="0.3">
      <c r="A70" s="15" t="s">
        <v>142</v>
      </c>
      <c r="B70" s="19" t="s">
        <v>168</v>
      </c>
      <c r="C70" s="20">
        <v>42927</v>
      </c>
      <c r="E70" s="35" t="s">
        <v>177</v>
      </c>
      <c r="F70" s="16">
        <v>23</v>
      </c>
      <c r="G70" s="16" t="s">
        <v>177</v>
      </c>
      <c r="H70" s="16">
        <v>23</v>
      </c>
      <c r="I70" s="36">
        <v>6.0000000000000302</v>
      </c>
      <c r="K70" s="37">
        <v>6</v>
      </c>
      <c r="M70" s="36" t="s">
        <v>176</v>
      </c>
      <c r="N70" s="16">
        <v>23</v>
      </c>
      <c r="O70" s="31">
        <v>0.80135000000000001</v>
      </c>
      <c r="P70" s="16"/>
      <c r="Q70" s="38">
        <v>2.18E-2</v>
      </c>
      <c r="S70" s="39">
        <v>8.4522750000000004E-3</v>
      </c>
      <c r="T70" s="16"/>
      <c r="U70" s="36" t="s">
        <v>181</v>
      </c>
      <c r="V70" s="16">
        <v>23</v>
      </c>
      <c r="W70" s="29">
        <v>3.15E-3</v>
      </c>
      <c r="X70" s="16"/>
      <c r="Y70" s="15">
        <v>239</v>
      </c>
    </row>
    <row r="71" spans="1:26" x14ac:dyDescent="0.3">
      <c r="A71" s="15" t="s">
        <v>143</v>
      </c>
      <c r="B71" s="19" t="s">
        <v>169</v>
      </c>
      <c r="C71" s="20">
        <v>42926</v>
      </c>
      <c r="E71" s="35">
        <v>5.4850399999999997</v>
      </c>
      <c r="F71" s="16">
        <v>26</v>
      </c>
      <c r="G71" s="16" t="s">
        <v>177</v>
      </c>
      <c r="H71" s="16" t="s">
        <v>178</v>
      </c>
      <c r="I71" s="36">
        <v>52</v>
      </c>
      <c r="J71" s="16">
        <v>26</v>
      </c>
      <c r="K71" s="37">
        <v>26</v>
      </c>
      <c r="L71" s="15">
        <v>26</v>
      </c>
      <c r="M71" s="36">
        <v>25.999999999999901</v>
      </c>
      <c r="N71" s="16">
        <v>26</v>
      </c>
      <c r="O71" s="31">
        <v>2.4282500000000002</v>
      </c>
      <c r="P71" s="16">
        <v>26</v>
      </c>
      <c r="Q71" s="38">
        <v>0.14610000000000001</v>
      </c>
      <c r="R71" s="15">
        <v>26</v>
      </c>
      <c r="S71" s="39">
        <v>1.0033650000000002E-2</v>
      </c>
      <c r="T71" s="16">
        <v>26</v>
      </c>
      <c r="U71" s="36" t="s">
        <v>181</v>
      </c>
      <c r="V71" s="16" t="s">
        <v>178</v>
      </c>
      <c r="W71" s="29">
        <v>1.32E-2</v>
      </c>
      <c r="X71" s="16">
        <v>26</v>
      </c>
      <c r="Y71" s="15">
        <v>404</v>
      </c>
      <c r="Z71" s="15">
        <v>26</v>
      </c>
    </row>
    <row r="72" spans="1:26" x14ac:dyDescent="0.3">
      <c r="A72" s="15" t="s">
        <v>144</v>
      </c>
      <c r="B72" s="19" t="s">
        <v>170</v>
      </c>
      <c r="C72" s="20">
        <v>42926</v>
      </c>
      <c r="E72" s="35">
        <v>29.932388</v>
      </c>
      <c r="F72" s="16">
        <v>26</v>
      </c>
      <c r="G72" s="16" t="s">
        <v>177</v>
      </c>
      <c r="H72" s="16" t="s">
        <v>178</v>
      </c>
      <c r="I72" s="36">
        <v>152</v>
      </c>
      <c r="J72" s="16">
        <v>26</v>
      </c>
      <c r="K72" s="37">
        <v>82.000000000000099</v>
      </c>
      <c r="L72" s="15">
        <v>26</v>
      </c>
      <c r="M72" s="36">
        <v>69.999999999999801</v>
      </c>
      <c r="N72" s="16">
        <v>26</v>
      </c>
      <c r="O72" s="31">
        <v>2.1312500000000001</v>
      </c>
      <c r="P72" s="16">
        <v>26</v>
      </c>
      <c r="Q72" s="38">
        <v>0.25369999999999998</v>
      </c>
      <c r="R72" s="15">
        <v>26</v>
      </c>
      <c r="S72" s="39">
        <v>7.4489500000000002E-3</v>
      </c>
      <c r="T72" s="16">
        <v>26</v>
      </c>
      <c r="U72" s="36" t="s">
        <v>181</v>
      </c>
      <c r="V72" s="16" t="s">
        <v>178</v>
      </c>
      <c r="W72" s="29">
        <v>1.34E-2</v>
      </c>
      <c r="X72" s="16">
        <v>26</v>
      </c>
      <c r="Y72" s="15">
        <v>206</v>
      </c>
      <c r="Z72" s="15">
        <v>26</v>
      </c>
    </row>
    <row r="73" spans="1:26" x14ac:dyDescent="0.3">
      <c r="A73" t="s">
        <v>187</v>
      </c>
      <c r="B73" s="15" t="s">
        <v>147</v>
      </c>
      <c r="C73" s="20">
        <v>42971</v>
      </c>
      <c r="D73"/>
      <c r="E73" s="40" t="s">
        <v>177</v>
      </c>
      <c r="F73" s="16">
        <v>23</v>
      </c>
      <c r="G73" s="16" t="s">
        <v>177</v>
      </c>
      <c r="H73" s="16">
        <v>23</v>
      </c>
      <c r="I73" s="41">
        <v>3</v>
      </c>
      <c r="K73" s="42">
        <v>2.9999999999999498</v>
      </c>
      <c r="M73" s="43" t="s">
        <v>176</v>
      </c>
      <c r="N73" s="16">
        <v>23</v>
      </c>
      <c r="O73" s="31">
        <v>0.93</v>
      </c>
      <c r="P73"/>
      <c r="Q73" s="44">
        <v>0.25729999999999997</v>
      </c>
      <c r="R73"/>
      <c r="S73" s="45">
        <v>0.1837</v>
      </c>
      <c r="T73"/>
      <c r="U73" s="40" t="s">
        <v>181</v>
      </c>
      <c r="V73">
        <v>23</v>
      </c>
      <c r="W73" s="46">
        <v>1.9E-2</v>
      </c>
      <c r="X73"/>
      <c r="Y73">
        <v>141</v>
      </c>
      <c r="Z73" s="16"/>
    </row>
    <row r="74" spans="1:26" x14ac:dyDescent="0.3">
      <c r="A74" t="s">
        <v>188</v>
      </c>
      <c r="B74" s="15" t="s">
        <v>148</v>
      </c>
      <c r="C74" s="20">
        <v>42971</v>
      </c>
      <c r="D74"/>
      <c r="E74" s="40" t="s">
        <v>177</v>
      </c>
      <c r="F74" s="16">
        <v>23</v>
      </c>
      <c r="G74" s="16" t="s">
        <v>177</v>
      </c>
      <c r="H74" s="16">
        <v>23</v>
      </c>
      <c r="I74" s="41">
        <v>54</v>
      </c>
      <c r="K74" s="42">
        <v>28</v>
      </c>
      <c r="M74" s="43">
        <v>26</v>
      </c>
      <c r="O74" s="31">
        <v>4.54</v>
      </c>
      <c r="P74"/>
      <c r="Q74" s="44">
        <v>0.2356</v>
      </c>
      <c r="R74"/>
      <c r="S74" s="45" t="s">
        <v>184</v>
      </c>
      <c r="T74">
        <v>23</v>
      </c>
      <c r="U74" s="40">
        <v>0.1</v>
      </c>
      <c r="V74"/>
      <c r="W74" s="46">
        <v>0.106</v>
      </c>
      <c r="X74"/>
      <c r="Y74">
        <v>274</v>
      </c>
      <c r="Z74" s="16"/>
    </row>
    <row r="75" spans="1:26" x14ac:dyDescent="0.3">
      <c r="A75" t="s">
        <v>189</v>
      </c>
      <c r="B75" s="19" t="s">
        <v>149</v>
      </c>
      <c r="C75" s="20">
        <v>42971</v>
      </c>
      <c r="D75"/>
      <c r="E75" s="40">
        <v>4</v>
      </c>
      <c r="G75" s="16" t="s">
        <v>177</v>
      </c>
      <c r="H75" s="16">
        <v>23</v>
      </c>
      <c r="I75" s="41" t="s">
        <v>180</v>
      </c>
      <c r="J75" s="16">
        <v>23</v>
      </c>
      <c r="K75" s="42">
        <v>0</v>
      </c>
      <c r="M75" s="43" t="s">
        <v>176</v>
      </c>
      <c r="N75" s="16">
        <v>23</v>
      </c>
      <c r="O75" s="31">
        <v>1.22</v>
      </c>
      <c r="P75"/>
      <c r="Q75" s="44">
        <v>8.7999999999999995E-2</v>
      </c>
      <c r="R75"/>
      <c r="S75" s="45" t="s">
        <v>184</v>
      </c>
      <c r="T75">
        <v>23</v>
      </c>
      <c r="U75" s="40" t="s">
        <v>181</v>
      </c>
      <c r="V75">
        <v>23</v>
      </c>
      <c r="W75" s="46">
        <v>1.0999999999999999E-2</v>
      </c>
      <c r="X75"/>
      <c r="Y75">
        <v>236</v>
      </c>
    </row>
    <row r="76" spans="1:26" x14ac:dyDescent="0.3">
      <c r="A76" t="s">
        <v>190</v>
      </c>
      <c r="B76" s="19" t="s">
        <v>150</v>
      </c>
      <c r="C76" s="20">
        <v>42972</v>
      </c>
      <c r="D76"/>
      <c r="E76" s="40">
        <v>15</v>
      </c>
      <c r="G76" s="16" t="s">
        <v>177</v>
      </c>
      <c r="H76" s="16">
        <v>23</v>
      </c>
      <c r="I76" s="41">
        <v>132</v>
      </c>
      <c r="K76" s="42">
        <v>60.000000000000099</v>
      </c>
      <c r="M76" s="43">
        <v>72</v>
      </c>
      <c r="N76" s="36"/>
      <c r="O76" s="31">
        <v>2.92</v>
      </c>
      <c r="P76"/>
      <c r="Q76" s="44">
        <v>0.3009</v>
      </c>
      <c r="R76"/>
      <c r="S76" s="45" t="s">
        <v>184</v>
      </c>
      <c r="T76">
        <v>23</v>
      </c>
      <c r="U76" s="40" t="s">
        <v>181</v>
      </c>
      <c r="V76">
        <v>23</v>
      </c>
      <c r="W76" s="46">
        <v>1.2E-2</v>
      </c>
      <c r="X76"/>
      <c r="Y76">
        <v>156</v>
      </c>
    </row>
    <row r="77" spans="1:26" x14ac:dyDescent="0.3">
      <c r="A77" t="s">
        <v>191</v>
      </c>
      <c r="B77" s="19" t="s">
        <v>151</v>
      </c>
      <c r="C77" s="20">
        <v>42971</v>
      </c>
      <c r="D77"/>
      <c r="E77" s="40">
        <v>41</v>
      </c>
      <c r="G77" s="16" t="s">
        <v>177</v>
      </c>
      <c r="H77" s="16">
        <v>23</v>
      </c>
      <c r="I77" s="41">
        <v>47</v>
      </c>
      <c r="K77" s="42">
        <v>19</v>
      </c>
      <c r="M77" s="43">
        <v>28</v>
      </c>
      <c r="N77" s="36"/>
      <c r="O77" s="31">
        <v>2.0699999999999998</v>
      </c>
      <c r="P77"/>
      <c r="Q77" s="44">
        <v>0.17269999999999999</v>
      </c>
      <c r="R77"/>
      <c r="S77" s="45">
        <v>1.55E-2</v>
      </c>
      <c r="T77"/>
      <c r="U77" s="40" t="s">
        <v>181</v>
      </c>
      <c r="V77">
        <v>23</v>
      </c>
      <c r="W77" s="46">
        <v>1.4999999999999999E-2</v>
      </c>
      <c r="X77"/>
      <c r="Y77">
        <v>166</v>
      </c>
      <c r="Z77" s="16"/>
    </row>
    <row r="78" spans="1:26" x14ac:dyDescent="0.3">
      <c r="A78" t="s">
        <v>192</v>
      </c>
      <c r="B78" s="19" t="s">
        <v>152</v>
      </c>
      <c r="C78" s="20">
        <v>42971</v>
      </c>
      <c r="D78"/>
      <c r="E78" s="40" t="s">
        <v>177</v>
      </c>
      <c r="F78" s="16">
        <v>23</v>
      </c>
      <c r="G78" s="16" t="s">
        <v>177</v>
      </c>
      <c r="H78" s="16">
        <v>23</v>
      </c>
      <c r="I78" s="41">
        <v>3</v>
      </c>
      <c r="K78" s="42">
        <v>0.99999999999988998</v>
      </c>
      <c r="M78" s="43">
        <v>2</v>
      </c>
      <c r="N78" s="36"/>
      <c r="O78" s="31">
        <v>1.54</v>
      </c>
      <c r="P78"/>
      <c r="Q78" s="44">
        <v>0.23619999999999999</v>
      </c>
      <c r="R78"/>
      <c r="S78" s="45">
        <v>0.16009999999999999</v>
      </c>
      <c r="T78"/>
      <c r="U78" s="40">
        <v>0.8</v>
      </c>
      <c r="V78"/>
      <c r="W78" s="46">
        <v>0.27900000000000003</v>
      </c>
      <c r="X78"/>
      <c r="Y78">
        <v>337</v>
      </c>
    </row>
    <row r="79" spans="1:26" x14ac:dyDescent="0.3">
      <c r="A79" t="s">
        <v>193</v>
      </c>
      <c r="B79" s="19" t="s">
        <v>153</v>
      </c>
      <c r="C79" s="20">
        <v>42972</v>
      </c>
      <c r="D79"/>
      <c r="E79" s="40" t="s">
        <v>177</v>
      </c>
      <c r="F79" s="16">
        <v>23</v>
      </c>
      <c r="G79" s="16" t="s">
        <v>177</v>
      </c>
      <c r="H79" s="16">
        <v>23</v>
      </c>
      <c r="I79" s="41">
        <v>32</v>
      </c>
      <c r="K79" s="42">
        <v>15</v>
      </c>
      <c r="M79" s="43">
        <v>17</v>
      </c>
      <c r="N79" s="36"/>
      <c r="O79" s="31">
        <v>0.69</v>
      </c>
      <c r="P79"/>
      <c r="Q79" s="44">
        <v>5.2499999999999998E-2</v>
      </c>
      <c r="R79"/>
      <c r="S79" s="45" t="s">
        <v>184</v>
      </c>
      <c r="T79">
        <v>23</v>
      </c>
      <c r="U79" s="40" t="s">
        <v>181</v>
      </c>
      <c r="V79">
        <v>23</v>
      </c>
      <c r="W79" s="46">
        <v>3.4000000000000002E-2</v>
      </c>
      <c r="X79"/>
      <c r="Y79">
        <v>265</v>
      </c>
    </row>
    <row r="80" spans="1:26" x14ac:dyDescent="0.3">
      <c r="A80" t="s">
        <v>194</v>
      </c>
      <c r="B80" s="19" t="s">
        <v>154</v>
      </c>
      <c r="C80" s="20">
        <v>42971</v>
      </c>
      <c r="D80"/>
      <c r="E80" s="40">
        <v>11</v>
      </c>
      <c r="G80" s="16" t="s">
        <v>177</v>
      </c>
      <c r="H80" s="16">
        <v>23</v>
      </c>
      <c r="I80" s="41">
        <v>32</v>
      </c>
      <c r="K80" s="42">
        <v>21</v>
      </c>
      <c r="M80" s="43">
        <v>11</v>
      </c>
      <c r="N80" s="36"/>
      <c r="O80" s="31">
        <v>3.25</v>
      </c>
      <c r="P80"/>
      <c r="Q80" s="44">
        <v>0.24210000000000001</v>
      </c>
      <c r="R80"/>
      <c r="S80" s="45" t="s">
        <v>184</v>
      </c>
      <c r="T80">
        <v>23</v>
      </c>
      <c r="U80" s="40" t="s">
        <v>181</v>
      </c>
      <c r="V80">
        <v>23</v>
      </c>
      <c r="W80" s="46">
        <v>8.9999999999999993E-3</v>
      </c>
      <c r="X80"/>
      <c r="Y80">
        <v>268</v>
      </c>
      <c r="Z80" s="16"/>
    </row>
    <row r="81" spans="1:26" x14ac:dyDescent="0.3">
      <c r="A81" t="s">
        <v>195</v>
      </c>
      <c r="B81" s="19" t="s">
        <v>156</v>
      </c>
      <c r="C81" s="20">
        <v>42972</v>
      </c>
      <c r="D81"/>
      <c r="E81" s="40">
        <v>6</v>
      </c>
      <c r="G81" s="16" t="s">
        <v>177</v>
      </c>
      <c r="H81" s="16">
        <v>23</v>
      </c>
      <c r="I81" s="41">
        <v>7</v>
      </c>
      <c r="K81" s="42">
        <v>0</v>
      </c>
      <c r="M81" s="43">
        <v>7</v>
      </c>
      <c r="N81" s="36"/>
      <c r="O81" s="31">
        <v>1.31</v>
      </c>
      <c r="P81"/>
      <c r="Q81" s="44">
        <v>0.1197</v>
      </c>
      <c r="R81"/>
      <c r="S81" s="45">
        <v>4.8399999999999999E-2</v>
      </c>
      <c r="T81"/>
      <c r="U81" s="40" t="s">
        <v>181</v>
      </c>
      <c r="V81">
        <v>23</v>
      </c>
      <c r="W81" s="46">
        <v>7.9000000000000001E-2</v>
      </c>
      <c r="X81"/>
      <c r="Y81">
        <v>359</v>
      </c>
    </row>
    <row r="82" spans="1:26" x14ac:dyDescent="0.3">
      <c r="A82" t="s">
        <v>196</v>
      </c>
      <c r="B82" s="19" t="s">
        <v>157</v>
      </c>
      <c r="C82" s="20">
        <v>42971</v>
      </c>
      <c r="D82"/>
      <c r="E82" s="40">
        <v>21</v>
      </c>
      <c r="G82" s="16" t="s">
        <v>177</v>
      </c>
      <c r="H82" s="16">
        <v>23</v>
      </c>
      <c r="I82" s="41">
        <v>21</v>
      </c>
      <c r="K82" s="42">
        <v>6.0000000000000302</v>
      </c>
      <c r="M82" s="43">
        <v>15</v>
      </c>
      <c r="N82" s="36"/>
      <c r="O82" s="31">
        <v>2.4300000000000002</v>
      </c>
      <c r="P82"/>
      <c r="Q82" s="44">
        <v>0.14119999999999999</v>
      </c>
      <c r="R82"/>
      <c r="S82" s="45" t="s">
        <v>184</v>
      </c>
      <c r="T82">
        <v>23</v>
      </c>
      <c r="U82" s="40" t="s">
        <v>181</v>
      </c>
      <c r="V82">
        <v>23</v>
      </c>
      <c r="W82" s="46">
        <v>1.2E-2</v>
      </c>
      <c r="X82"/>
      <c r="Y82">
        <v>139</v>
      </c>
      <c r="Z82" s="16"/>
    </row>
    <row r="83" spans="1:26" x14ac:dyDescent="0.3">
      <c r="A83" t="s">
        <v>197</v>
      </c>
      <c r="B83" s="19" t="s">
        <v>159</v>
      </c>
      <c r="C83" s="20">
        <v>42972</v>
      </c>
      <c r="D83"/>
      <c r="E83" s="40">
        <v>15</v>
      </c>
      <c r="G83" s="16" t="s">
        <v>177</v>
      </c>
      <c r="H83" s="16">
        <v>23</v>
      </c>
      <c r="I83" s="41">
        <v>1</v>
      </c>
      <c r="K83" s="42">
        <v>0</v>
      </c>
      <c r="M83" s="43">
        <v>1</v>
      </c>
      <c r="N83" s="36"/>
      <c r="O83" s="31">
        <v>1.41</v>
      </c>
      <c r="P83"/>
      <c r="Q83" s="44">
        <v>0.3528</v>
      </c>
      <c r="R83"/>
      <c r="S83" s="45">
        <v>0.24579999999999999</v>
      </c>
      <c r="T83"/>
      <c r="U83" s="40" t="s">
        <v>181</v>
      </c>
      <c r="V83">
        <v>23</v>
      </c>
      <c r="W83" s="46">
        <v>7.5999999999999998E-2</v>
      </c>
      <c r="X83"/>
      <c r="Y83">
        <v>333</v>
      </c>
    </row>
    <row r="84" spans="1:26" x14ac:dyDescent="0.3">
      <c r="A84" t="s">
        <v>198</v>
      </c>
      <c r="B84" s="19" t="s">
        <v>160</v>
      </c>
      <c r="C84" s="20">
        <v>42971</v>
      </c>
      <c r="D84"/>
      <c r="E84" s="40" t="s">
        <v>177</v>
      </c>
      <c r="F84" s="16">
        <v>23</v>
      </c>
      <c r="G84" s="16" t="s">
        <v>177</v>
      </c>
      <c r="H84" s="16">
        <v>23</v>
      </c>
      <c r="I84" s="41">
        <v>9</v>
      </c>
      <c r="K84" s="42">
        <v>2.00000000000006</v>
      </c>
      <c r="M84" s="43">
        <v>7</v>
      </c>
      <c r="N84" s="36"/>
      <c r="O84" s="31">
        <v>1.91</v>
      </c>
      <c r="P84"/>
      <c r="Q84" s="44">
        <v>0.504</v>
      </c>
      <c r="R84"/>
      <c r="S84" s="45">
        <v>0.34150000000000003</v>
      </c>
      <c r="T84"/>
      <c r="U84" s="40" t="s">
        <v>181</v>
      </c>
      <c r="V84">
        <v>23</v>
      </c>
      <c r="W84" s="46">
        <v>1.2E-2</v>
      </c>
      <c r="X84"/>
      <c r="Y84">
        <v>149</v>
      </c>
      <c r="Z84" s="16"/>
    </row>
    <row r="85" spans="1:26" x14ac:dyDescent="0.3">
      <c r="A85" t="s">
        <v>199</v>
      </c>
      <c r="B85" s="19" t="s">
        <v>161</v>
      </c>
      <c r="C85" s="20">
        <v>42971</v>
      </c>
      <c r="D85"/>
      <c r="E85" s="40" t="s">
        <v>177</v>
      </c>
      <c r="F85" s="16">
        <v>23</v>
      </c>
      <c r="G85" s="16" t="s">
        <v>177</v>
      </c>
      <c r="H85" s="16">
        <v>23</v>
      </c>
      <c r="I85" s="41">
        <v>21</v>
      </c>
      <c r="K85" s="42">
        <v>15</v>
      </c>
      <c r="M85" s="43">
        <v>6</v>
      </c>
      <c r="N85" s="36"/>
      <c r="O85" s="31">
        <v>3.12</v>
      </c>
      <c r="P85"/>
      <c r="Q85" s="44">
        <v>0.2417</v>
      </c>
      <c r="R85"/>
      <c r="S85" s="45" t="s">
        <v>184</v>
      </c>
      <c r="T85">
        <v>23</v>
      </c>
      <c r="U85" s="40" t="s">
        <v>181</v>
      </c>
      <c r="V85">
        <v>23</v>
      </c>
      <c r="W85" s="46">
        <v>0.01</v>
      </c>
      <c r="X85"/>
      <c r="Y85">
        <v>156</v>
      </c>
      <c r="Z85" s="16"/>
    </row>
    <row r="86" spans="1:26" x14ac:dyDescent="0.3">
      <c r="A86" t="s">
        <v>200</v>
      </c>
      <c r="B86" s="19" t="s">
        <v>162</v>
      </c>
      <c r="C86" s="20">
        <v>42972</v>
      </c>
      <c r="D86"/>
      <c r="E86" s="40">
        <v>4</v>
      </c>
      <c r="G86" s="16" t="s">
        <v>177</v>
      </c>
      <c r="H86" s="16">
        <v>23</v>
      </c>
      <c r="I86" s="41">
        <v>84</v>
      </c>
      <c r="K86" s="42">
        <v>23.999999999999599</v>
      </c>
      <c r="M86" s="43">
        <v>60</v>
      </c>
      <c r="N86" s="36"/>
      <c r="O86" s="31">
        <v>3.08</v>
      </c>
      <c r="P86"/>
      <c r="Q86" s="44">
        <v>0.18729999999999999</v>
      </c>
      <c r="R86"/>
      <c r="S86" s="45" t="s">
        <v>184</v>
      </c>
      <c r="T86">
        <v>23</v>
      </c>
      <c r="U86" s="40" t="s">
        <v>181</v>
      </c>
      <c r="V86">
        <v>23</v>
      </c>
      <c r="W86" s="46">
        <v>1.2999999999999999E-2</v>
      </c>
      <c r="X86"/>
      <c r="Y86">
        <v>297</v>
      </c>
    </row>
    <row r="87" spans="1:26" x14ac:dyDescent="0.3">
      <c r="A87" t="s">
        <v>201</v>
      </c>
      <c r="B87" s="19" t="s">
        <v>164</v>
      </c>
      <c r="C87" s="20">
        <v>42972</v>
      </c>
      <c r="D87"/>
      <c r="E87" s="40">
        <v>22</v>
      </c>
      <c r="G87" s="16" t="s">
        <v>177</v>
      </c>
      <c r="H87" s="16">
        <v>23</v>
      </c>
      <c r="I87" s="41">
        <v>19</v>
      </c>
      <c r="K87" s="42">
        <v>3.99999999999998</v>
      </c>
      <c r="M87" s="43">
        <v>15</v>
      </c>
      <c r="N87" s="36"/>
      <c r="O87" s="31">
        <v>1.32</v>
      </c>
      <c r="P87"/>
      <c r="Q87" s="44">
        <v>0.1225</v>
      </c>
      <c r="R87"/>
      <c r="S87" s="45" t="s">
        <v>184</v>
      </c>
      <c r="T87">
        <v>23</v>
      </c>
      <c r="U87" s="40">
        <v>1.3</v>
      </c>
      <c r="V87"/>
      <c r="W87" s="46">
        <v>1.6E-2</v>
      </c>
      <c r="X87"/>
      <c r="Y87">
        <v>320</v>
      </c>
    </row>
    <row r="88" spans="1:26" x14ac:dyDescent="0.3">
      <c r="A88" t="s">
        <v>202</v>
      </c>
      <c r="B88" s="19" t="s">
        <v>165</v>
      </c>
      <c r="C88" s="20">
        <v>42971</v>
      </c>
      <c r="D88"/>
      <c r="E88" s="40">
        <v>6</v>
      </c>
      <c r="G88" s="16" t="s">
        <v>177</v>
      </c>
      <c r="H88" s="16">
        <v>23</v>
      </c>
      <c r="I88" s="41">
        <v>55</v>
      </c>
      <c r="K88" s="42">
        <v>38</v>
      </c>
      <c r="M88" s="43">
        <v>17</v>
      </c>
      <c r="N88" s="36"/>
      <c r="O88" s="31">
        <v>2.73</v>
      </c>
      <c r="P88"/>
      <c r="Q88" s="44">
        <v>0.22270000000000001</v>
      </c>
      <c r="R88"/>
      <c r="S88" s="45" t="s">
        <v>184</v>
      </c>
      <c r="T88">
        <v>23</v>
      </c>
      <c r="U88" s="40" t="s">
        <v>181</v>
      </c>
      <c r="V88">
        <v>23</v>
      </c>
      <c r="W88" s="46">
        <v>0.01</v>
      </c>
      <c r="X88"/>
      <c r="Y88">
        <v>248</v>
      </c>
      <c r="Z88" s="16"/>
    </row>
    <row r="89" spans="1:26" x14ac:dyDescent="0.3">
      <c r="A89" t="s">
        <v>203</v>
      </c>
      <c r="B89" s="19" t="s">
        <v>166</v>
      </c>
      <c r="C89" s="20">
        <v>42971</v>
      </c>
      <c r="D89"/>
      <c r="E89" s="40" t="s">
        <v>177</v>
      </c>
      <c r="F89" s="16">
        <v>23</v>
      </c>
      <c r="G89" s="16" t="s">
        <v>177</v>
      </c>
      <c r="H89" s="16">
        <v>23</v>
      </c>
      <c r="I89" s="41">
        <v>45</v>
      </c>
      <c r="K89" s="42">
        <v>26</v>
      </c>
      <c r="M89" s="43">
        <v>19</v>
      </c>
      <c r="N89" s="36"/>
      <c r="O89" s="31">
        <v>7.6</v>
      </c>
      <c r="P89"/>
      <c r="Q89" s="44">
        <v>0.56589999999999996</v>
      </c>
      <c r="R89"/>
      <c r="S89" s="45" t="s">
        <v>184</v>
      </c>
      <c r="T89">
        <v>23</v>
      </c>
      <c r="U89" s="40" t="s">
        <v>181</v>
      </c>
      <c r="V89">
        <v>23</v>
      </c>
      <c r="W89" s="46">
        <v>1.4E-2</v>
      </c>
      <c r="X89"/>
      <c r="Y89">
        <v>172</v>
      </c>
    </row>
    <row r="90" spans="1:26" x14ac:dyDescent="0.3">
      <c r="A90" t="s">
        <v>204</v>
      </c>
      <c r="B90" s="19" t="s">
        <v>167</v>
      </c>
      <c r="C90" s="20">
        <v>42972</v>
      </c>
      <c r="D90"/>
      <c r="E90" s="40" t="s">
        <v>177</v>
      </c>
      <c r="F90" s="16">
        <v>23</v>
      </c>
      <c r="G90" s="16" t="s">
        <v>177</v>
      </c>
      <c r="H90" s="16">
        <v>23</v>
      </c>
      <c r="I90" s="41">
        <v>3</v>
      </c>
      <c r="K90" s="42">
        <v>0</v>
      </c>
      <c r="M90" s="43">
        <v>3</v>
      </c>
      <c r="N90" s="36"/>
      <c r="O90" s="31">
        <v>1.18</v>
      </c>
      <c r="P90"/>
      <c r="Q90" s="44">
        <v>0.22839999999999999</v>
      </c>
      <c r="R90"/>
      <c r="S90" s="45">
        <v>0.1293</v>
      </c>
      <c r="T90"/>
      <c r="U90" s="40" t="s">
        <v>181</v>
      </c>
      <c r="V90">
        <v>23</v>
      </c>
      <c r="W90" s="46">
        <v>2.5000000000000001E-2</v>
      </c>
      <c r="X90"/>
      <c r="Y90">
        <v>299</v>
      </c>
    </row>
    <row r="91" spans="1:26" x14ac:dyDescent="0.3">
      <c r="A91" t="s">
        <v>205</v>
      </c>
      <c r="B91" s="19" t="s">
        <v>168</v>
      </c>
      <c r="C91" s="20">
        <v>42971</v>
      </c>
      <c r="D91"/>
      <c r="E91" s="40">
        <v>4</v>
      </c>
      <c r="G91" s="16" t="s">
        <v>177</v>
      </c>
      <c r="H91" s="16">
        <v>23</v>
      </c>
      <c r="I91" s="41">
        <v>10</v>
      </c>
      <c r="K91" s="42">
        <v>0</v>
      </c>
      <c r="M91" s="43">
        <v>10</v>
      </c>
      <c r="N91" s="36"/>
      <c r="O91" s="31">
        <v>0.96</v>
      </c>
      <c r="P91"/>
      <c r="Q91" s="44">
        <v>0.04</v>
      </c>
      <c r="R91"/>
      <c r="S91" s="45" t="s">
        <v>184</v>
      </c>
      <c r="T91">
        <v>23</v>
      </c>
      <c r="U91" s="40" t="s">
        <v>181</v>
      </c>
      <c r="V91">
        <v>23</v>
      </c>
      <c r="W91" s="46">
        <v>3.1E-2</v>
      </c>
      <c r="X91"/>
      <c r="Y91">
        <v>225</v>
      </c>
    </row>
    <row r="92" spans="1:26" x14ac:dyDescent="0.3">
      <c r="A92" t="s">
        <v>206</v>
      </c>
      <c r="B92" s="19" t="s">
        <v>169</v>
      </c>
      <c r="C92" s="20">
        <v>42971</v>
      </c>
      <c r="D92"/>
      <c r="E92" s="40">
        <v>17</v>
      </c>
      <c r="G92" s="16" t="s">
        <v>177</v>
      </c>
      <c r="H92" s="16">
        <v>23</v>
      </c>
      <c r="I92" s="41">
        <v>49</v>
      </c>
      <c r="K92" s="42">
        <v>18.000000000000099</v>
      </c>
      <c r="M92" s="43">
        <v>31</v>
      </c>
      <c r="N92" s="36"/>
      <c r="O92" s="31">
        <v>2.0499999999999998</v>
      </c>
      <c r="P92"/>
      <c r="Q92" s="44">
        <v>0.1295</v>
      </c>
      <c r="R92"/>
      <c r="S92" s="45" t="s">
        <v>184</v>
      </c>
      <c r="T92">
        <v>23</v>
      </c>
      <c r="U92" s="40" t="s">
        <v>181</v>
      </c>
      <c r="V92">
        <v>23</v>
      </c>
      <c r="W92" s="46">
        <v>1.2999999999999999E-2</v>
      </c>
      <c r="X92"/>
      <c r="Y92">
        <v>239</v>
      </c>
      <c r="Z92" s="16"/>
    </row>
    <row r="93" spans="1:26" x14ac:dyDescent="0.3">
      <c r="A93" t="s">
        <v>207</v>
      </c>
      <c r="B93" s="19" t="s">
        <v>170</v>
      </c>
      <c r="C93" s="20">
        <v>42971</v>
      </c>
      <c r="D93"/>
      <c r="E93" s="40">
        <v>64</v>
      </c>
      <c r="G93" s="16" t="s">
        <v>177</v>
      </c>
      <c r="H93" s="16">
        <v>23</v>
      </c>
      <c r="I93" s="41">
        <v>55</v>
      </c>
      <c r="K93" s="42">
        <v>33</v>
      </c>
      <c r="M93" s="43">
        <v>22</v>
      </c>
      <c r="N93" s="36"/>
      <c r="O93" s="31">
        <v>2.74</v>
      </c>
      <c r="P93"/>
      <c r="Q93" s="44">
        <v>0.1547</v>
      </c>
      <c r="R93"/>
      <c r="S93" s="45" t="s">
        <v>184</v>
      </c>
      <c r="T93">
        <v>23</v>
      </c>
      <c r="U93" s="40" t="s">
        <v>181</v>
      </c>
      <c r="V93">
        <v>23</v>
      </c>
      <c r="W93" s="46">
        <v>1.4999999999999999E-2</v>
      </c>
      <c r="X93"/>
      <c r="Y93">
        <v>149</v>
      </c>
      <c r="Z93" s="16"/>
    </row>
    <row r="94" spans="1:26" x14ac:dyDescent="0.3">
      <c r="A94" t="s">
        <v>208</v>
      </c>
      <c r="B94" s="15" t="s">
        <v>147</v>
      </c>
      <c r="C94" s="20">
        <v>42997</v>
      </c>
      <c r="D94"/>
      <c r="E94" s="40" t="s">
        <v>177</v>
      </c>
      <c r="F94" s="16">
        <v>23</v>
      </c>
      <c r="G94" s="16" t="s">
        <v>177</v>
      </c>
      <c r="H94" s="16">
        <v>23</v>
      </c>
      <c r="I94" s="43">
        <v>4</v>
      </c>
      <c r="J94"/>
      <c r="K94" s="42">
        <v>1</v>
      </c>
      <c r="L94"/>
      <c r="M94" s="36">
        <v>3</v>
      </c>
      <c r="O94" s="47">
        <v>0.7</v>
      </c>
      <c r="P94"/>
      <c r="Q94" s="38">
        <v>0.1008</v>
      </c>
      <c r="S94" s="45">
        <v>5.5100000000000003E-2</v>
      </c>
      <c r="T94"/>
      <c r="U94" s="40" t="s">
        <v>181</v>
      </c>
      <c r="V94" s="15">
        <v>23</v>
      </c>
      <c r="W94" s="46">
        <v>5.8000000000000003E-2</v>
      </c>
      <c r="X94"/>
      <c r="Y94">
        <v>242</v>
      </c>
      <c r="Z94" s="16"/>
    </row>
    <row r="95" spans="1:26" x14ac:dyDescent="0.3">
      <c r="A95" t="s">
        <v>209</v>
      </c>
      <c r="B95" s="15" t="s">
        <v>148</v>
      </c>
      <c r="C95" s="20">
        <v>42997</v>
      </c>
      <c r="D95"/>
      <c r="E95" s="40">
        <v>27</v>
      </c>
      <c r="G95" s="16" t="s">
        <v>177</v>
      </c>
      <c r="H95" s="16">
        <v>23</v>
      </c>
      <c r="I95" s="43">
        <v>150</v>
      </c>
      <c r="J95"/>
      <c r="K95" s="42">
        <v>35</v>
      </c>
      <c r="L95"/>
      <c r="M95" s="36">
        <v>115</v>
      </c>
      <c r="O95" s="47">
        <v>4.6100000000000003</v>
      </c>
      <c r="P95"/>
      <c r="Q95" s="38">
        <v>0.30859999999999999</v>
      </c>
      <c r="R95" s="19"/>
      <c r="S95" s="45">
        <v>6.4000000000000003E-3</v>
      </c>
      <c r="T95"/>
      <c r="U95" s="36">
        <v>0.6352000000000001</v>
      </c>
      <c r="W95" s="46">
        <v>1.1759999999999999</v>
      </c>
      <c r="X95"/>
      <c r="Y95">
        <v>479</v>
      </c>
      <c r="Z95" s="21"/>
    </row>
    <row r="96" spans="1:26" x14ac:dyDescent="0.3">
      <c r="A96" t="s">
        <v>210</v>
      </c>
      <c r="B96" s="19" t="s">
        <v>149</v>
      </c>
      <c r="C96" s="20">
        <v>42997</v>
      </c>
      <c r="D96"/>
      <c r="E96" s="40">
        <v>20</v>
      </c>
      <c r="G96" s="16" t="s">
        <v>177</v>
      </c>
      <c r="H96" s="16">
        <v>23</v>
      </c>
      <c r="I96" s="43">
        <v>23</v>
      </c>
      <c r="J96"/>
      <c r="K96" s="42">
        <v>6</v>
      </c>
      <c r="L96"/>
      <c r="M96" s="36">
        <v>17</v>
      </c>
      <c r="O96" s="47">
        <v>3.74</v>
      </c>
      <c r="P96"/>
      <c r="Q96" s="38">
        <v>0.38700000000000001</v>
      </c>
      <c r="S96" s="45">
        <v>5.8099999999999999E-2</v>
      </c>
      <c r="T96"/>
      <c r="U96" s="40">
        <v>1.2</v>
      </c>
      <c r="V96" s="15">
        <v>14</v>
      </c>
      <c r="W96" s="46">
        <v>2.36</v>
      </c>
      <c r="X96"/>
      <c r="Y96">
        <v>622</v>
      </c>
      <c r="Z96" s="21"/>
    </row>
    <row r="97" spans="1:26" x14ac:dyDescent="0.3">
      <c r="A97" t="s">
        <v>211</v>
      </c>
      <c r="B97" s="19" t="s">
        <v>150</v>
      </c>
      <c r="C97" s="20">
        <v>42998</v>
      </c>
      <c r="D97"/>
      <c r="E97" s="40">
        <v>6</v>
      </c>
      <c r="G97" s="16" t="s">
        <v>177</v>
      </c>
      <c r="H97" s="16">
        <v>23</v>
      </c>
      <c r="I97" s="43">
        <v>132</v>
      </c>
      <c r="J97"/>
      <c r="K97" s="42">
        <v>96</v>
      </c>
      <c r="L97"/>
      <c r="M97" s="36">
        <v>36</v>
      </c>
      <c r="O97" s="47">
        <v>2.95</v>
      </c>
      <c r="P97"/>
      <c r="Q97" s="38">
        <v>0.17269999999999999</v>
      </c>
      <c r="S97" s="45">
        <v>1.55E-2</v>
      </c>
      <c r="T97"/>
      <c r="U97" s="40" t="s">
        <v>181</v>
      </c>
      <c r="V97" s="15">
        <v>23</v>
      </c>
      <c r="W97" s="46">
        <v>1.4999999999999999E-2</v>
      </c>
      <c r="X97"/>
      <c r="Y97">
        <v>226</v>
      </c>
    </row>
    <row r="98" spans="1:26" x14ac:dyDescent="0.3">
      <c r="A98" t="s">
        <v>212</v>
      </c>
      <c r="B98" s="19" t="s">
        <v>151</v>
      </c>
      <c r="C98" s="20">
        <v>42997</v>
      </c>
      <c r="D98"/>
      <c r="E98" s="40">
        <v>120</v>
      </c>
      <c r="G98" s="16" t="s">
        <v>177</v>
      </c>
      <c r="H98" s="16">
        <v>23</v>
      </c>
      <c r="I98" s="43">
        <v>62</v>
      </c>
      <c r="J98"/>
      <c r="K98" s="42">
        <v>32</v>
      </c>
      <c r="L98"/>
      <c r="M98" s="36">
        <v>30</v>
      </c>
      <c r="O98" s="47">
        <v>2.54</v>
      </c>
      <c r="P98"/>
      <c r="Q98" s="38">
        <v>0.23619999999999999</v>
      </c>
      <c r="S98" s="45">
        <v>0.16009999999999999</v>
      </c>
      <c r="T98"/>
      <c r="U98" s="36">
        <v>9.2725000000000002E-2</v>
      </c>
      <c r="W98" s="46">
        <v>0.27900000000000003</v>
      </c>
      <c r="X98"/>
      <c r="Y98">
        <v>267</v>
      </c>
      <c r="Z98" s="16"/>
    </row>
    <row r="99" spans="1:26" x14ac:dyDescent="0.3">
      <c r="A99" t="s">
        <v>213</v>
      </c>
      <c r="B99" s="19" t="s">
        <v>153</v>
      </c>
      <c r="C99" s="20">
        <v>42997</v>
      </c>
      <c r="D99"/>
      <c r="E99" s="40" t="s">
        <v>177</v>
      </c>
      <c r="F99" s="16">
        <v>23</v>
      </c>
      <c r="G99" s="16" t="s">
        <v>177</v>
      </c>
      <c r="H99" s="16">
        <v>23</v>
      </c>
      <c r="I99" s="43">
        <v>5</v>
      </c>
      <c r="J99"/>
      <c r="K99" s="42">
        <v>6</v>
      </c>
      <c r="L99"/>
      <c r="M99" s="36" t="s">
        <v>176</v>
      </c>
      <c r="N99" s="16">
        <v>23</v>
      </c>
      <c r="O99" s="47">
        <v>0.62</v>
      </c>
      <c r="P99"/>
      <c r="Q99" s="38">
        <v>0.24210000000000001</v>
      </c>
      <c r="S99" s="45" t="s">
        <v>184</v>
      </c>
      <c r="T99">
        <v>23</v>
      </c>
      <c r="U99" s="40" t="s">
        <v>181</v>
      </c>
      <c r="V99" s="15">
        <v>23</v>
      </c>
      <c r="W99" s="46">
        <v>8.9999999999999993E-3</v>
      </c>
      <c r="X99"/>
      <c r="Y99">
        <v>415</v>
      </c>
    </row>
    <row r="100" spans="1:26" x14ac:dyDescent="0.3">
      <c r="A100" t="s">
        <v>214</v>
      </c>
      <c r="B100" s="19" t="s">
        <v>154</v>
      </c>
      <c r="C100" s="20">
        <v>42997</v>
      </c>
      <c r="D100"/>
      <c r="E100" s="40">
        <v>10</v>
      </c>
      <c r="G100" s="16" t="s">
        <v>177</v>
      </c>
      <c r="H100" s="16">
        <v>23</v>
      </c>
      <c r="I100" s="43">
        <v>36</v>
      </c>
      <c r="J100"/>
      <c r="K100" s="42">
        <v>22</v>
      </c>
      <c r="L100"/>
      <c r="M100" s="36">
        <v>14</v>
      </c>
      <c r="O100" s="47">
        <v>2.13</v>
      </c>
      <c r="P100"/>
      <c r="Q100" s="38">
        <v>9.6799999999999997E-2</v>
      </c>
      <c r="S100" s="45" t="s">
        <v>184</v>
      </c>
      <c r="T100">
        <v>23</v>
      </c>
      <c r="U100" s="36">
        <v>0.28589999999999999</v>
      </c>
      <c r="W100" s="46">
        <v>2.3E-2</v>
      </c>
      <c r="X100"/>
      <c r="Y100">
        <v>408</v>
      </c>
      <c r="Z100" s="16"/>
    </row>
    <row r="101" spans="1:26" x14ac:dyDescent="0.3">
      <c r="A101" t="s">
        <v>215</v>
      </c>
      <c r="B101" s="19" t="s">
        <v>155</v>
      </c>
      <c r="C101" s="20">
        <v>42998</v>
      </c>
      <c r="D101"/>
      <c r="E101" s="40">
        <v>6</v>
      </c>
      <c r="G101" s="16" t="s">
        <v>177</v>
      </c>
      <c r="H101" s="16">
        <v>23</v>
      </c>
      <c r="I101" s="43">
        <v>10</v>
      </c>
      <c r="J101"/>
      <c r="K101" s="42">
        <v>9</v>
      </c>
      <c r="L101"/>
      <c r="M101" s="36">
        <v>1</v>
      </c>
      <c r="O101" s="47">
        <v>1.4</v>
      </c>
      <c r="P101"/>
      <c r="Q101" s="38">
        <v>0.1197</v>
      </c>
      <c r="S101" s="45">
        <v>4.8399999999999999E-2</v>
      </c>
      <c r="T101"/>
      <c r="U101" s="36" t="s">
        <v>181</v>
      </c>
      <c r="V101" s="15">
        <v>23</v>
      </c>
      <c r="W101" s="46">
        <v>7.9000000000000001E-2</v>
      </c>
      <c r="X101"/>
      <c r="Y101">
        <v>365</v>
      </c>
    </row>
    <row r="102" spans="1:26" x14ac:dyDescent="0.3">
      <c r="A102" t="s">
        <v>216</v>
      </c>
      <c r="B102" s="19" t="s">
        <v>156</v>
      </c>
      <c r="C102" s="20">
        <v>42998</v>
      </c>
      <c r="D102"/>
      <c r="E102" s="40">
        <v>6</v>
      </c>
      <c r="G102" s="16" t="s">
        <v>177</v>
      </c>
      <c r="H102" s="16">
        <v>23</v>
      </c>
      <c r="I102" s="43" t="s">
        <v>180</v>
      </c>
      <c r="J102">
        <v>23</v>
      </c>
      <c r="K102" s="42">
        <v>1</v>
      </c>
      <c r="L102"/>
      <c r="M102" s="36" t="s">
        <v>176</v>
      </c>
      <c r="N102" s="16">
        <v>23</v>
      </c>
      <c r="O102" s="47">
        <v>1.27</v>
      </c>
      <c r="P102"/>
      <c r="Q102" s="38">
        <v>0.14119999999999999</v>
      </c>
      <c r="S102" s="45" t="s">
        <v>184</v>
      </c>
      <c r="T102">
        <v>23</v>
      </c>
      <c r="U102" s="40" t="s">
        <v>181</v>
      </c>
      <c r="V102" s="15">
        <v>23</v>
      </c>
      <c r="W102" s="46">
        <v>1.2E-2</v>
      </c>
      <c r="X102"/>
      <c r="Y102">
        <v>560</v>
      </c>
    </row>
    <row r="103" spans="1:26" x14ac:dyDescent="0.3">
      <c r="A103" t="s">
        <v>217</v>
      </c>
      <c r="B103" s="19" t="s">
        <v>157</v>
      </c>
      <c r="C103" s="20">
        <v>42997</v>
      </c>
      <c r="D103"/>
      <c r="E103" s="40">
        <v>34</v>
      </c>
      <c r="G103" s="16" t="s">
        <v>177</v>
      </c>
      <c r="H103" s="16">
        <v>23</v>
      </c>
      <c r="I103" s="43">
        <v>17</v>
      </c>
      <c r="J103"/>
      <c r="K103" s="42">
        <v>9</v>
      </c>
      <c r="L103"/>
      <c r="M103" s="36">
        <v>8</v>
      </c>
      <c r="O103" s="47">
        <v>2.0699999999999998</v>
      </c>
      <c r="P103"/>
      <c r="Q103" s="38">
        <v>0.26740000000000003</v>
      </c>
      <c r="S103" s="45" t="s">
        <v>184</v>
      </c>
      <c r="T103"/>
      <c r="U103" s="40">
        <v>0.1</v>
      </c>
      <c r="W103" s="46">
        <v>0.128</v>
      </c>
      <c r="X103"/>
      <c r="Y103">
        <v>219</v>
      </c>
      <c r="Z103" s="16"/>
    </row>
    <row r="104" spans="1:26" x14ac:dyDescent="0.3">
      <c r="A104" t="s">
        <v>218</v>
      </c>
      <c r="B104" s="19" t="s">
        <v>158</v>
      </c>
      <c r="C104" s="20">
        <v>42998</v>
      </c>
      <c r="D104"/>
      <c r="E104" s="40">
        <v>18</v>
      </c>
      <c r="G104" s="16" t="s">
        <v>177</v>
      </c>
      <c r="H104" s="16">
        <v>23</v>
      </c>
      <c r="I104" s="43">
        <v>35</v>
      </c>
      <c r="J104"/>
      <c r="K104" s="42">
        <v>21</v>
      </c>
      <c r="L104"/>
      <c r="M104" s="36">
        <v>14</v>
      </c>
      <c r="O104" s="47">
        <v>3.81</v>
      </c>
      <c r="P104"/>
      <c r="Q104" s="38">
        <v>0.3528</v>
      </c>
      <c r="S104" s="45">
        <v>0.24579999999999999</v>
      </c>
      <c r="T104"/>
      <c r="U104" s="40">
        <v>0.1</v>
      </c>
      <c r="W104" s="46">
        <v>7.5999999999999998E-2</v>
      </c>
      <c r="X104"/>
      <c r="Y104">
        <v>446</v>
      </c>
    </row>
    <row r="105" spans="1:26" x14ac:dyDescent="0.3">
      <c r="A105" t="s">
        <v>219</v>
      </c>
      <c r="B105" s="19" t="s">
        <v>159</v>
      </c>
      <c r="C105" s="20">
        <v>42998</v>
      </c>
      <c r="D105"/>
      <c r="E105" s="40">
        <v>48</v>
      </c>
      <c r="G105" s="16" t="s">
        <v>177</v>
      </c>
      <c r="H105" s="16">
        <v>23</v>
      </c>
      <c r="I105" s="43">
        <v>19</v>
      </c>
      <c r="J105"/>
      <c r="K105" s="42">
        <v>20</v>
      </c>
      <c r="L105"/>
      <c r="M105" s="36" t="s">
        <v>176</v>
      </c>
      <c r="N105" s="16">
        <v>23</v>
      </c>
      <c r="O105" s="47">
        <v>1.78</v>
      </c>
      <c r="P105"/>
      <c r="Q105" s="38">
        <v>0.504</v>
      </c>
      <c r="S105" s="45">
        <v>0.34150000000000003</v>
      </c>
      <c r="T105"/>
      <c r="U105" s="40" t="s">
        <v>181</v>
      </c>
      <c r="V105" s="15">
        <v>23</v>
      </c>
      <c r="W105" s="46">
        <v>1.2E-2</v>
      </c>
      <c r="X105"/>
      <c r="Y105">
        <v>510</v>
      </c>
    </row>
    <row r="106" spans="1:26" x14ac:dyDescent="0.3">
      <c r="A106" t="s">
        <v>220</v>
      </c>
      <c r="B106" s="19" t="s">
        <v>160</v>
      </c>
      <c r="C106" s="20">
        <v>42997</v>
      </c>
      <c r="D106"/>
      <c r="E106" s="40" t="s">
        <v>177</v>
      </c>
      <c r="F106" s="16">
        <v>23</v>
      </c>
      <c r="G106" s="16" t="s">
        <v>177</v>
      </c>
      <c r="H106" s="16">
        <v>23</v>
      </c>
      <c r="I106" s="43">
        <v>6</v>
      </c>
      <c r="J106"/>
      <c r="K106" s="42">
        <v>6</v>
      </c>
      <c r="L106"/>
      <c r="M106" s="36" t="s">
        <v>176</v>
      </c>
      <c r="N106" s="16">
        <v>23</v>
      </c>
      <c r="O106" s="47">
        <v>2.68</v>
      </c>
      <c r="P106"/>
      <c r="Q106" s="38">
        <v>0.29470000000000002</v>
      </c>
      <c r="S106" s="45" t="s">
        <v>184</v>
      </c>
      <c r="T106">
        <v>23</v>
      </c>
      <c r="U106" s="40">
        <v>0.1</v>
      </c>
      <c r="W106" s="46">
        <v>1.4E-2</v>
      </c>
      <c r="X106"/>
      <c r="Y106">
        <v>241</v>
      </c>
      <c r="Z106" s="16"/>
    </row>
    <row r="107" spans="1:26" x14ac:dyDescent="0.3">
      <c r="A107" t="s">
        <v>221</v>
      </c>
      <c r="B107" s="19" t="s">
        <v>161</v>
      </c>
      <c r="C107" s="20">
        <v>42997</v>
      </c>
      <c r="D107"/>
      <c r="E107" s="40">
        <v>4</v>
      </c>
      <c r="G107" s="16" t="s">
        <v>177</v>
      </c>
      <c r="H107" s="16">
        <v>23</v>
      </c>
      <c r="I107" s="43">
        <v>7.5</v>
      </c>
      <c r="J107"/>
      <c r="K107" s="42">
        <v>8.5</v>
      </c>
      <c r="L107" s="16"/>
      <c r="M107" s="36" t="s">
        <v>176</v>
      </c>
      <c r="N107" s="16">
        <v>23</v>
      </c>
      <c r="O107" s="47">
        <v>2.0699999999999998</v>
      </c>
      <c r="P107"/>
      <c r="Q107" s="38">
        <v>0.15690000000000001</v>
      </c>
      <c r="S107" s="45" t="s">
        <v>184</v>
      </c>
      <c r="T107">
        <v>23</v>
      </c>
      <c r="U107" s="36" t="s">
        <v>181</v>
      </c>
      <c r="V107" s="15">
        <v>23</v>
      </c>
      <c r="W107" s="46">
        <v>4.5999999999999999E-2</v>
      </c>
      <c r="X107"/>
      <c r="Y107">
        <v>251</v>
      </c>
      <c r="Z107" s="16"/>
    </row>
    <row r="108" spans="1:26" x14ac:dyDescent="0.3">
      <c r="A108" t="s">
        <v>222</v>
      </c>
      <c r="B108" s="19" t="s">
        <v>162</v>
      </c>
      <c r="C108" s="20">
        <v>42998</v>
      </c>
      <c r="D108"/>
      <c r="E108" s="40">
        <v>25</v>
      </c>
      <c r="G108" s="16" t="s">
        <v>177</v>
      </c>
      <c r="H108" s="16">
        <v>23</v>
      </c>
      <c r="I108" s="43">
        <v>64</v>
      </c>
      <c r="J108"/>
      <c r="K108" s="42">
        <v>64</v>
      </c>
      <c r="L108"/>
      <c r="M108" s="36" t="s">
        <v>176</v>
      </c>
      <c r="N108" s="16">
        <v>23</v>
      </c>
      <c r="O108" s="47">
        <v>2.78</v>
      </c>
      <c r="P108"/>
      <c r="Q108" s="38">
        <v>0.1787</v>
      </c>
      <c r="S108" s="45" t="s">
        <v>184</v>
      </c>
      <c r="T108">
        <v>23</v>
      </c>
      <c r="U108" s="40" t="s">
        <v>181</v>
      </c>
      <c r="V108" s="15">
        <v>23</v>
      </c>
      <c r="W108" s="46">
        <v>2.7E-2</v>
      </c>
      <c r="X108"/>
      <c r="Y108">
        <v>448</v>
      </c>
    </row>
    <row r="109" spans="1:26" x14ac:dyDescent="0.3">
      <c r="A109" t="s">
        <v>223</v>
      </c>
      <c r="B109" s="19" t="s">
        <v>163</v>
      </c>
      <c r="C109" s="20">
        <v>42998</v>
      </c>
      <c r="D109"/>
      <c r="E109" s="40">
        <v>17</v>
      </c>
      <c r="G109" s="16" t="s">
        <v>177</v>
      </c>
      <c r="H109" s="16">
        <v>23</v>
      </c>
      <c r="I109" s="43">
        <v>27</v>
      </c>
      <c r="J109"/>
      <c r="K109" s="42">
        <v>14</v>
      </c>
      <c r="L109"/>
      <c r="M109" s="36">
        <v>13</v>
      </c>
      <c r="O109" s="47">
        <v>2.56</v>
      </c>
      <c r="P109"/>
      <c r="Q109" s="38">
        <v>0.183</v>
      </c>
      <c r="S109" s="45">
        <v>3.2199999999999999E-2</v>
      </c>
      <c r="T109"/>
      <c r="U109" s="40">
        <v>0.2</v>
      </c>
      <c r="W109" s="46">
        <v>0.35199999999999998</v>
      </c>
      <c r="X109"/>
      <c r="Y109">
        <v>481</v>
      </c>
    </row>
    <row r="110" spans="1:26" x14ac:dyDescent="0.3">
      <c r="A110" t="s">
        <v>224</v>
      </c>
      <c r="B110" s="19" t="s">
        <v>164</v>
      </c>
      <c r="C110" s="20">
        <v>42998</v>
      </c>
      <c r="D110"/>
      <c r="E110" s="40">
        <v>29</v>
      </c>
      <c r="G110" s="16" t="s">
        <v>177</v>
      </c>
      <c r="H110" s="16">
        <v>23</v>
      </c>
      <c r="I110" s="43">
        <v>27</v>
      </c>
      <c r="J110"/>
      <c r="K110" s="42">
        <v>15</v>
      </c>
      <c r="L110"/>
      <c r="M110" s="36">
        <v>12</v>
      </c>
      <c r="O110" s="47">
        <v>1.22</v>
      </c>
      <c r="P110"/>
      <c r="Q110" s="38">
        <v>0.1134</v>
      </c>
      <c r="S110" s="45" t="s">
        <v>184</v>
      </c>
      <c r="T110">
        <v>23</v>
      </c>
      <c r="U110" s="36" t="s">
        <v>181</v>
      </c>
      <c r="V110" s="15">
        <v>23</v>
      </c>
      <c r="W110" s="46">
        <v>6.3E-2</v>
      </c>
      <c r="X110"/>
      <c r="Y110">
        <v>462</v>
      </c>
    </row>
    <row r="111" spans="1:26" x14ac:dyDescent="0.3">
      <c r="A111" t="s">
        <v>225</v>
      </c>
      <c r="B111" s="19" t="s">
        <v>165</v>
      </c>
      <c r="C111" s="20">
        <v>42997</v>
      </c>
      <c r="D111"/>
      <c r="E111" s="40">
        <v>5</v>
      </c>
      <c r="G111" s="16" t="s">
        <v>177</v>
      </c>
      <c r="H111" s="16">
        <v>23</v>
      </c>
      <c r="I111" s="43">
        <v>37</v>
      </c>
      <c r="J111"/>
      <c r="K111" s="42">
        <v>32</v>
      </c>
      <c r="L111"/>
      <c r="M111" s="36">
        <v>5</v>
      </c>
      <c r="O111" s="47">
        <v>2.3199999999999998</v>
      </c>
      <c r="P111"/>
      <c r="Q111" s="38">
        <v>0.18859999999999999</v>
      </c>
      <c r="S111" s="45" t="s">
        <v>184</v>
      </c>
      <c r="T111">
        <v>23</v>
      </c>
      <c r="U111" s="40" t="s">
        <v>181</v>
      </c>
      <c r="V111" s="15">
        <v>23</v>
      </c>
      <c r="W111" s="46">
        <v>1.7999999999999999E-2</v>
      </c>
      <c r="X111"/>
      <c r="Y111">
        <v>391</v>
      </c>
      <c r="Z111" s="16"/>
    </row>
    <row r="112" spans="1:26" x14ac:dyDescent="0.3">
      <c r="A112" t="s">
        <v>226</v>
      </c>
      <c r="B112" s="19" t="s">
        <v>166</v>
      </c>
      <c r="C112" s="20">
        <v>42997</v>
      </c>
      <c r="D112"/>
      <c r="E112" s="40">
        <v>155</v>
      </c>
      <c r="G112" s="16" t="s">
        <v>177</v>
      </c>
      <c r="H112" s="16">
        <v>23</v>
      </c>
      <c r="I112" s="43">
        <v>32</v>
      </c>
      <c r="J112"/>
      <c r="K112" s="42">
        <v>29</v>
      </c>
      <c r="L112"/>
      <c r="M112" s="36">
        <v>3</v>
      </c>
      <c r="O112" s="47">
        <v>7.88</v>
      </c>
      <c r="P112"/>
      <c r="Q112" s="38">
        <v>0.54530000000000001</v>
      </c>
      <c r="S112" s="45" t="s">
        <v>184</v>
      </c>
      <c r="T112">
        <v>23</v>
      </c>
      <c r="U112" s="40" t="s">
        <v>181</v>
      </c>
      <c r="V112" s="15">
        <v>23</v>
      </c>
      <c r="W112" s="46">
        <v>2.5999999999999999E-2</v>
      </c>
      <c r="X112"/>
      <c r="Y112">
        <v>258</v>
      </c>
    </row>
    <row r="113" spans="1:26" x14ac:dyDescent="0.3">
      <c r="A113" t="s">
        <v>227</v>
      </c>
      <c r="B113" s="19" t="s">
        <v>167</v>
      </c>
      <c r="C113" s="20">
        <v>42998</v>
      </c>
      <c r="D113"/>
      <c r="E113" s="40">
        <v>14</v>
      </c>
      <c r="G113" s="16" t="s">
        <v>177</v>
      </c>
      <c r="H113" s="16">
        <v>23</v>
      </c>
      <c r="I113" s="43">
        <v>112</v>
      </c>
      <c r="J113"/>
      <c r="K113" s="42">
        <v>77</v>
      </c>
      <c r="L113"/>
      <c r="M113" s="36">
        <v>35</v>
      </c>
      <c r="O113" s="47">
        <v>2.29</v>
      </c>
      <c r="P113"/>
      <c r="Q113" s="38">
        <v>0.55689999999999995</v>
      </c>
      <c r="S113" s="45">
        <v>0.16239999999999999</v>
      </c>
      <c r="T113"/>
      <c r="U113" s="40">
        <v>0.1</v>
      </c>
      <c r="W113" s="46">
        <v>0.121</v>
      </c>
      <c r="X113"/>
      <c r="Y113">
        <v>452</v>
      </c>
      <c r="Z113" s="16"/>
    </row>
    <row r="114" spans="1:26" x14ac:dyDescent="0.3">
      <c r="A114" t="s">
        <v>228</v>
      </c>
      <c r="B114" s="19" t="s">
        <v>168</v>
      </c>
      <c r="C114" s="20">
        <v>42997</v>
      </c>
      <c r="D114"/>
      <c r="E114" s="40" t="s">
        <v>177</v>
      </c>
      <c r="F114" s="16">
        <v>23</v>
      </c>
      <c r="G114" s="16" t="s">
        <v>177</v>
      </c>
      <c r="H114" s="16">
        <v>23</v>
      </c>
      <c r="I114" s="43">
        <v>6</v>
      </c>
      <c r="J114"/>
      <c r="K114" s="42">
        <v>6</v>
      </c>
      <c r="L114"/>
      <c r="M114" s="36" t="s">
        <v>176</v>
      </c>
      <c r="N114" s="16">
        <v>23</v>
      </c>
      <c r="O114" s="47">
        <v>0.84</v>
      </c>
      <c r="P114"/>
      <c r="Q114" s="38">
        <v>3.5900000000000001E-2</v>
      </c>
      <c r="S114" s="45" t="s">
        <v>184</v>
      </c>
      <c r="T114">
        <v>23</v>
      </c>
      <c r="U114" s="40">
        <v>0.1</v>
      </c>
      <c r="W114" s="46">
        <v>8.1000000000000003E-2</v>
      </c>
      <c r="X114"/>
      <c r="Y114">
        <v>359</v>
      </c>
    </row>
    <row r="115" spans="1:26" x14ac:dyDescent="0.3">
      <c r="A115" t="s">
        <v>229</v>
      </c>
      <c r="B115" s="19" t="s">
        <v>169</v>
      </c>
      <c r="C115" s="20">
        <v>42997</v>
      </c>
      <c r="D115"/>
      <c r="E115" s="40">
        <v>30</v>
      </c>
      <c r="G115" s="16" t="s">
        <v>177</v>
      </c>
      <c r="H115" s="16">
        <v>23</v>
      </c>
      <c r="I115" s="43">
        <v>35</v>
      </c>
      <c r="J115"/>
      <c r="K115" s="42">
        <v>15</v>
      </c>
      <c r="L115"/>
      <c r="M115" s="36">
        <v>20</v>
      </c>
      <c r="O115" s="47">
        <v>1.85</v>
      </c>
      <c r="P115"/>
      <c r="Q115" s="38">
        <v>0.1099</v>
      </c>
      <c r="S115" s="45" t="s">
        <v>184</v>
      </c>
      <c r="T115">
        <v>23</v>
      </c>
      <c r="U115" s="40" t="s">
        <v>181</v>
      </c>
      <c r="V115" s="15">
        <v>23</v>
      </c>
      <c r="W115" s="46">
        <v>0.03</v>
      </c>
      <c r="X115"/>
      <c r="Y115">
        <v>396</v>
      </c>
      <c r="Z115" s="16"/>
    </row>
    <row r="116" spans="1:26" x14ac:dyDescent="0.3">
      <c r="A116" t="s">
        <v>230</v>
      </c>
      <c r="B116" s="19" t="s">
        <v>170</v>
      </c>
      <c r="C116" s="20">
        <v>42997</v>
      </c>
      <c r="D116"/>
      <c r="E116" s="40">
        <v>42</v>
      </c>
      <c r="G116" s="16" t="s">
        <v>177</v>
      </c>
      <c r="H116" s="16">
        <v>23</v>
      </c>
      <c r="I116" s="43">
        <v>68</v>
      </c>
      <c r="J116"/>
      <c r="K116" s="42">
        <v>48</v>
      </c>
      <c r="L116"/>
      <c r="M116" s="36">
        <v>20</v>
      </c>
      <c r="O116" s="47">
        <v>3.5</v>
      </c>
      <c r="P116"/>
      <c r="Q116" s="38">
        <v>0.223</v>
      </c>
      <c r="S116" s="45">
        <v>6.7999999999999996E-3</v>
      </c>
      <c r="T116"/>
      <c r="U116" s="40" t="s">
        <v>181</v>
      </c>
      <c r="V116" s="16">
        <v>23</v>
      </c>
      <c r="W116" s="46">
        <v>1.6E-2</v>
      </c>
      <c r="X116"/>
      <c r="Y116">
        <v>215</v>
      </c>
      <c r="Z116" s="16"/>
    </row>
    <row r="117" spans="1:26" x14ac:dyDescent="0.3">
      <c r="T117" s="16"/>
    </row>
    <row r="118" spans="1:26" x14ac:dyDescent="0.3">
      <c r="T118" s="16"/>
    </row>
    <row r="119" spans="1:26" x14ac:dyDescent="0.3">
      <c r="T119" s="16"/>
    </row>
    <row r="120" spans="1:26" x14ac:dyDescent="0.3">
      <c r="T120" s="16"/>
    </row>
    <row r="121" spans="1:26" x14ac:dyDescent="0.3">
      <c r="T121" s="16"/>
    </row>
    <row r="122" spans="1:26" x14ac:dyDescent="0.3">
      <c r="T122" s="16"/>
    </row>
    <row r="123" spans="1:26" x14ac:dyDescent="0.3">
      <c r="T123" s="16"/>
    </row>
    <row r="124" spans="1:26" x14ac:dyDescent="0.3">
      <c r="T124" s="16"/>
    </row>
    <row r="125" spans="1:26" x14ac:dyDescent="0.3">
      <c r="T125" s="16"/>
    </row>
    <row r="126" spans="1:26" x14ac:dyDescent="0.3">
      <c r="T126" s="16"/>
    </row>
    <row r="127" spans="1:26" x14ac:dyDescent="0.3">
      <c r="T127" s="16"/>
    </row>
    <row r="128" spans="1:26" x14ac:dyDescent="0.3">
      <c r="T128" s="16"/>
    </row>
    <row r="129" spans="20:20" s="15" customFormat="1" x14ac:dyDescent="0.3">
      <c r="T129" s="16"/>
    </row>
    <row r="130" spans="20:20" s="15" customFormat="1" x14ac:dyDescent="0.3">
      <c r="T130" s="16"/>
    </row>
    <row r="131" spans="20:20" s="15" customFormat="1" x14ac:dyDescent="0.3">
      <c r="T131" s="16"/>
    </row>
    <row r="132" spans="20:20" s="15" customFormat="1" x14ac:dyDescent="0.3">
      <c r="T132" s="16"/>
    </row>
    <row r="133" spans="20:20" s="15" customFormat="1" x14ac:dyDescent="0.3">
      <c r="T133" s="16"/>
    </row>
    <row r="134" spans="20:20" s="15" customFormat="1" x14ac:dyDescent="0.3">
      <c r="T134" s="16"/>
    </row>
    <row r="135" spans="20:20" s="15" customFormat="1" x14ac:dyDescent="0.3">
      <c r="T135" s="16"/>
    </row>
    <row r="136" spans="20:20" s="15" customFormat="1" x14ac:dyDescent="0.3">
      <c r="T136" s="16"/>
    </row>
    <row r="137" spans="20:20" s="15" customFormat="1" x14ac:dyDescent="0.3">
      <c r="T137" s="16"/>
    </row>
    <row r="138" spans="20:20" s="15" customFormat="1" x14ac:dyDescent="0.3">
      <c r="T138" s="16"/>
    </row>
    <row r="139" spans="20:20" s="15" customFormat="1" x14ac:dyDescent="0.3">
      <c r="T139" s="16"/>
    </row>
    <row r="140" spans="20:20" s="15" customFormat="1" x14ac:dyDescent="0.3">
      <c r="T140" s="16"/>
    </row>
    <row r="141" spans="20:20" s="15" customFormat="1" x14ac:dyDescent="0.3">
      <c r="T141" s="16"/>
    </row>
    <row r="142" spans="20:20" s="15" customFormat="1" x14ac:dyDescent="0.3">
      <c r="T142" s="16"/>
    </row>
    <row r="143" spans="20:20" s="15" customFormat="1" x14ac:dyDescent="0.3">
      <c r="T143" s="16"/>
    </row>
    <row r="144" spans="20:20" s="15" customFormat="1" x14ac:dyDescent="0.3">
      <c r="T144" s="16"/>
    </row>
    <row r="145" spans="20:20" s="15" customFormat="1" x14ac:dyDescent="0.3">
      <c r="T145" s="16"/>
    </row>
    <row r="146" spans="20:20" s="15" customFormat="1" x14ac:dyDescent="0.3">
      <c r="T146" s="16"/>
    </row>
    <row r="147" spans="20:20" s="15" customFormat="1" x14ac:dyDescent="0.3">
      <c r="T147" s="16"/>
    </row>
    <row r="148" spans="20:20" s="15" customFormat="1" x14ac:dyDescent="0.3">
      <c r="T148" s="16"/>
    </row>
    <row r="149" spans="20:20" s="15" customFormat="1" x14ac:dyDescent="0.3">
      <c r="T149" s="16"/>
    </row>
    <row r="150" spans="20:20" s="15" customFormat="1" x14ac:dyDescent="0.3">
      <c r="T150" s="16"/>
    </row>
    <row r="151" spans="20:20" s="15" customFormat="1" x14ac:dyDescent="0.3">
      <c r="T151" s="16"/>
    </row>
    <row r="152" spans="20:20" s="15" customFormat="1" x14ac:dyDescent="0.3">
      <c r="T152" s="16"/>
    </row>
    <row r="153" spans="20:20" s="15" customFormat="1" x14ac:dyDescent="0.3">
      <c r="T153" s="16"/>
    </row>
    <row r="154" spans="20:20" s="15" customFormat="1" x14ac:dyDescent="0.3">
      <c r="T154" s="16"/>
    </row>
    <row r="155" spans="20:20" s="15" customFormat="1" x14ac:dyDescent="0.3">
      <c r="T155" s="16"/>
    </row>
    <row r="156" spans="20:20" s="15" customFormat="1" x14ac:dyDescent="0.3">
      <c r="T156" s="16"/>
    </row>
    <row r="157" spans="20:20" s="15" customFormat="1" x14ac:dyDescent="0.3">
      <c r="T157" s="16"/>
    </row>
    <row r="158" spans="20:20" s="15" customFormat="1" x14ac:dyDescent="0.3">
      <c r="T158" s="16"/>
    </row>
    <row r="159" spans="20:20" s="15" customFormat="1" x14ac:dyDescent="0.3">
      <c r="T159" s="16"/>
    </row>
    <row r="160" spans="20:20" s="15" customFormat="1" x14ac:dyDescent="0.3">
      <c r="T160" s="16"/>
    </row>
    <row r="161" spans="20:20" s="15" customFormat="1" x14ac:dyDescent="0.3">
      <c r="T161" s="16"/>
    </row>
    <row r="162" spans="20:20" s="15" customFormat="1" x14ac:dyDescent="0.3">
      <c r="T162" s="16"/>
    </row>
    <row r="163" spans="20:20" s="15" customFormat="1" x14ac:dyDescent="0.3">
      <c r="T163" s="16"/>
    </row>
    <row r="164" spans="20:20" s="15" customFormat="1" x14ac:dyDescent="0.3">
      <c r="T164" s="16"/>
    </row>
    <row r="165" spans="20:20" s="15" customFormat="1" x14ac:dyDescent="0.3">
      <c r="T165" s="16"/>
    </row>
    <row r="166" spans="20:20" s="15" customFormat="1" x14ac:dyDescent="0.3">
      <c r="T166" s="16"/>
    </row>
    <row r="167" spans="20:20" s="15" customFormat="1" x14ac:dyDescent="0.3">
      <c r="T167" s="16"/>
    </row>
    <row r="168" spans="20:20" s="15" customFormat="1" x14ac:dyDescent="0.3">
      <c r="T168" s="16"/>
    </row>
    <row r="169" spans="20:20" s="15" customFormat="1" x14ac:dyDescent="0.3">
      <c r="T169" s="16"/>
    </row>
    <row r="170" spans="20:20" s="15" customFormat="1" x14ac:dyDescent="0.3">
      <c r="T170" s="16"/>
    </row>
    <row r="171" spans="20:20" s="15" customFormat="1" x14ac:dyDescent="0.3">
      <c r="T171" s="16"/>
    </row>
    <row r="172" spans="20:20" s="15" customFormat="1" x14ac:dyDescent="0.3">
      <c r="T172" s="16"/>
    </row>
    <row r="173" spans="20:20" s="15" customFormat="1" x14ac:dyDescent="0.3">
      <c r="T173" s="16"/>
    </row>
    <row r="174" spans="20:20" s="15" customFormat="1" x14ac:dyDescent="0.3">
      <c r="T174" s="16"/>
    </row>
    <row r="175" spans="20:20" s="15" customFormat="1" x14ac:dyDescent="0.3">
      <c r="T175" s="16"/>
    </row>
    <row r="176" spans="20:20" s="15" customFormat="1" x14ac:dyDescent="0.3">
      <c r="T176" s="16"/>
    </row>
    <row r="177" spans="20:20" s="15" customFormat="1" x14ac:dyDescent="0.3">
      <c r="T177" s="16"/>
    </row>
    <row r="178" spans="20:20" s="15" customFormat="1" x14ac:dyDescent="0.3">
      <c r="T178" s="16"/>
    </row>
    <row r="179" spans="20:20" s="15" customFormat="1" x14ac:dyDescent="0.3">
      <c r="T179" s="16"/>
    </row>
    <row r="180" spans="20:20" s="15" customFormat="1" x14ac:dyDescent="0.3">
      <c r="T180" s="16"/>
    </row>
    <row r="181" spans="20:20" s="15" customFormat="1" x14ac:dyDescent="0.3">
      <c r="T181" s="16"/>
    </row>
    <row r="182" spans="20:20" s="15" customFormat="1" x14ac:dyDescent="0.3">
      <c r="T182" s="16"/>
    </row>
    <row r="183" spans="20:20" s="15" customFormat="1" x14ac:dyDescent="0.3">
      <c r="T183" s="16"/>
    </row>
    <row r="184" spans="20:20" s="15" customFormat="1" x14ac:dyDescent="0.3">
      <c r="T184" s="16"/>
    </row>
    <row r="185" spans="20:20" s="15" customFormat="1" x14ac:dyDescent="0.3">
      <c r="T185" s="16"/>
    </row>
    <row r="186" spans="20:20" s="15" customFormat="1" x14ac:dyDescent="0.3">
      <c r="T186" s="16"/>
    </row>
    <row r="187" spans="20:20" s="15" customFormat="1" x14ac:dyDescent="0.3">
      <c r="T187" s="16"/>
    </row>
    <row r="188" spans="20:20" s="15" customFormat="1" x14ac:dyDescent="0.3">
      <c r="T188" s="16"/>
    </row>
    <row r="189" spans="20:20" s="15" customFormat="1" x14ac:dyDescent="0.3">
      <c r="T189" s="16"/>
    </row>
    <row r="190" spans="20:20" s="15" customFormat="1" x14ac:dyDescent="0.3">
      <c r="T190" s="16"/>
    </row>
    <row r="191" spans="20:20" s="15" customFormat="1" x14ac:dyDescent="0.3">
      <c r="T191" s="16"/>
    </row>
    <row r="192" spans="20:20" s="15" customFormat="1" x14ac:dyDescent="0.3">
      <c r="T192" s="16"/>
    </row>
    <row r="193" spans="20:20" s="15" customFormat="1" x14ac:dyDescent="0.3">
      <c r="T193" s="16"/>
    </row>
    <row r="194" spans="20:20" s="15" customFormat="1" x14ac:dyDescent="0.3">
      <c r="T194" s="16"/>
    </row>
    <row r="195" spans="20:20" s="15" customFormat="1" x14ac:dyDescent="0.3">
      <c r="T195" s="16"/>
    </row>
    <row r="196" spans="20:20" s="15" customFormat="1" x14ac:dyDescent="0.3">
      <c r="T196" s="16"/>
    </row>
    <row r="197" spans="20:20" s="15" customFormat="1" x14ac:dyDescent="0.3">
      <c r="T197" s="16"/>
    </row>
    <row r="198" spans="20:20" s="15" customFormat="1" x14ac:dyDescent="0.3">
      <c r="T198" s="16"/>
    </row>
    <row r="199" spans="20:20" s="15" customFormat="1" x14ac:dyDescent="0.3">
      <c r="T199" s="16"/>
    </row>
    <row r="200" spans="20:20" s="15" customFormat="1" x14ac:dyDescent="0.3">
      <c r="T200" s="16"/>
    </row>
    <row r="201" spans="20:20" s="15" customFormat="1" x14ac:dyDescent="0.3">
      <c r="T201" s="16"/>
    </row>
    <row r="202" spans="20:20" s="15" customFormat="1" x14ac:dyDescent="0.3">
      <c r="T202" s="16"/>
    </row>
    <row r="203" spans="20:20" s="15" customFormat="1" x14ac:dyDescent="0.3">
      <c r="T203" s="16"/>
    </row>
    <row r="204" spans="20:20" s="15" customFormat="1" x14ac:dyDescent="0.3">
      <c r="T204" s="16"/>
    </row>
    <row r="205" spans="20:20" s="15" customFormat="1" x14ac:dyDescent="0.3">
      <c r="T205" s="16"/>
    </row>
    <row r="206" spans="20:20" s="15" customFormat="1" x14ac:dyDescent="0.3">
      <c r="T206" s="16"/>
    </row>
    <row r="207" spans="20:20" s="15" customFormat="1" x14ac:dyDescent="0.3">
      <c r="T207" s="16"/>
    </row>
    <row r="208" spans="20:20" s="15" customFormat="1" x14ac:dyDescent="0.3">
      <c r="T208" s="16"/>
    </row>
    <row r="209" spans="20:20" s="15" customFormat="1" x14ac:dyDescent="0.3">
      <c r="T209" s="16"/>
    </row>
    <row r="210" spans="20:20" s="15" customFormat="1" x14ac:dyDescent="0.3">
      <c r="T210" s="16"/>
    </row>
    <row r="211" spans="20:20" s="15" customFormat="1" x14ac:dyDescent="0.3">
      <c r="T211" s="16"/>
    </row>
    <row r="212" spans="20:20" s="15" customFormat="1" x14ac:dyDescent="0.3">
      <c r="T212" s="16"/>
    </row>
    <row r="213" spans="20:20" s="15" customFormat="1" x14ac:dyDescent="0.3">
      <c r="T213" s="16"/>
    </row>
    <row r="214" spans="20:20" s="15" customFormat="1" x14ac:dyDescent="0.3">
      <c r="T214" s="16"/>
    </row>
    <row r="215" spans="20:20" s="15" customFormat="1" x14ac:dyDescent="0.3">
      <c r="T215" s="16"/>
    </row>
    <row r="216" spans="20:20" s="15" customFormat="1" x14ac:dyDescent="0.3">
      <c r="T216" s="16"/>
    </row>
    <row r="217" spans="20:20" s="15" customFormat="1" x14ac:dyDescent="0.3">
      <c r="T217" s="16"/>
    </row>
    <row r="218" spans="20:20" s="15" customFormat="1" x14ac:dyDescent="0.3">
      <c r="T218" s="16"/>
    </row>
    <row r="219" spans="20:20" s="15" customFormat="1" x14ac:dyDescent="0.3">
      <c r="T219" s="16"/>
    </row>
    <row r="220" spans="20:20" s="15" customFormat="1" x14ac:dyDescent="0.3">
      <c r="T220" s="16"/>
    </row>
    <row r="221" spans="20:20" s="15" customFormat="1" x14ac:dyDescent="0.3">
      <c r="T221" s="16"/>
    </row>
    <row r="222" spans="20:20" s="15" customFormat="1" x14ac:dyDescent="0.3">
      <c r="T222" s="16"/>
    </row>
    <row r="223" spans="20:20" s="15" customFormat="1" x14ac:dyDescent="0.3">
      <c r="T223" s="16"/>
    </row>
    <row r="224" spans="20:20" s="15" customFormat="1" x14ac:dyDescent="0.3">
      <c r="T224" s="16"/>
    </row>
    <row r="225" spans="20:20" s="15" customFormat="1" x14ac:dyDescent="0.3">
      <c r="T225" s="16"/>
    </row>
    <row r="226" spans="20:20" s="15" customFormat="1" x14ac:dyDescent="0.3">
      <c r="T226" s="16"/>
    </row>
    <row r="227" spans="20:20" s="15" customFormat="1" x14ac:dyDescent="0.3">
      <c r="T227" s="16"/>
    </row>
    <row r="228" spans="20:20" s="15" customFormat="1" x14ac:dyDescent="0.3">
      <c r="T228" s="16"/>
    </row>
    <row r="229" spans="20:20" s="15" customFormat="1" x14ac:dyDescent="0.3">
      <c r="T229" s="16"/>
    </row>
    <row r="230" spans="20:20" s="15" customFormat="1" x14ac:dyDescent="0.3">
      <c r="T230" s="16"/>
    </row>
    <row r="231" spans="20:20" s="15" customFormat="1" x14ac:dyDescent="0.3">
      <c r="T231" s="16"/>
    </row>
    <row r="232" spans="20:20" s="15" customFormat="1" x14ac:dyDescent="0.3">
      <c r="T232" s="16"/>
    </row>
    <row r="233" spans="20:20" s="15" customFormat="1" x14ac:dyDescent="0.3">
      <c r="T233" s="16"/>
    </row>
    <row r="234" spans="20:20" s="15" customFormat="1" x14ac:dyDescent="0.3">
      <c r="T234" s="16"/>
    </row>
    <row r="235" spans="20:20" s="15" customFormat="1" x14ac:dyDescent="0.3">
      <c r="T235" s="16"/>
    </row>
    <row r="236" spans="20:20" s="15" customFormat="1" x14ac:dyDescent="0.3">
      <c r="T236" s="16"/>
    </row>
    <row r="237" spans="20:20" s="15" customFormat="1" x14ac:dyDescent="0.3">
      <c r="T237" s="16"/>
    </row>
    <row r="238" spans="20:20" s="15" customFormat="1" x14ac:dyDescent="0.3">
      <c r="T238" s="16"/>
    </row>
    <row r="239" spans="20:20" s="15" customFormat="1" x14ac:dyDescent="0.3">
      <c r="T239" s="16"/>
    </row>
    <row r="240" spans="20:20" s="15" customFormat="1" x14ac:dyDescent="0.3">
      <c r="T240" s="16"/>
    </row>
    <row r="241" spans="20:20" s="15" customFormat="1" x14ac:dyDescent="0.3">
      <c r="T241" s="16"/>
    </row>
    <row r="242" spans="20:20" s="15" customFormat="1" x14ac:dyDescent="0.3">
      <c r="T242" s="16"/>
    </row>
    <row r="243" spans="20:20" s="15" customFormat="1" x14ac:dyDescent="0.3">
      <c r="T243" s="16"/>
    </row>
    <row r="244" spans="20:20" s="15" customFormat="1" x14ac:dyDescent="0.3">
      <c r="T244" s="16"/>
    </row>
    <row r="245" spans="20:20" s="15" customFormat="1" x14ac:dyDescent="0.3">
      <c r="T245" s="16"/>
    </row>
    <row r="246" spans="20:20" s="15" customFormat="1" x14ac:dyDescent="0.3">
      <c r="T246" s="16"/>
    </row>
    <row r="247" spans="20:20" s="15" customFormat="1" x14ac:dyDescent="0.3">
      <c r="T247" s="16"/>
    </row>
    <row r="248" spans="20:20" s="15" customFormat="1" x14ac:dyDescent="0.3">
      <c r="T248" s="16"/>
    </row>
    <row r="249" spans="20:20" s="15" customFormat="1" x14ac:dyDescent="0.3">
      <c r="T249" s="16"/>
    </row>
    <row r="250" spans="20:20" s="15" customFormat="1" x14ac:dyDescent="0.3">
      <c r="T250" s="16"/>
    </row>
    <row r="251" spans="20:20" s="15" customFormat="1" x14ac:dyDescent="0.3">
      <c r="T251" s="16"/>
    </row>
    <row r="252" spans="20:20" s="15" customFormat="1" x14ac:dyDescent="0.3">
      <c r="T252" s="16"/>
    </row>
    <row r="253" spans="20:20" s="15" customFormat="1" x14ac:dyDescent="0.3">
      <c r="T253" s="16"/>
    </row>
    <row r="254" spans="20:20" s="15" customFormat="1" x14ac:dyDescent="0.3">
      <c r="T254" s="16"/>
    </row>
    <row r="255" spans="20:20" s="15" customFormat="1" x14ac:dyDescent="0.3">
      <c r="T255" s="16"/>
    </row>
    <row r="256" spans="20:20" s="15" customFormat="1" x14ac:dyDescent="0.3">
      <c r="T256" s="16"/>
    </row>
  </sheetData>
  <sortState ref="A2:X72">
    <sortCondition ref="A2:A72"/>
  </sortState>
  <pageMargins left="0.7" right="0.7" top="0.75" bottom="0.75" header="0.3" footer="0.3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6"/>
  <sheetViews>
    <sheetView tabSelected="1" workbookViewId="0">
      <pane ySplit="1" topLeftCell="A53" activePane="bottomLeft" state="frozen"/>
      <selection pane="bottomLeft" activeCell="A73" sqref="A73:XFD77"/>
    </sheetView>
  </sheetViews>
  <sheetFormatPr defaultColWidth="8.88671875" defaultRowHeight="14.4" x14ac:dyDescent="0.3"/>
  <cols>
    <col min="1" max="1" width="11.88671875" style="15" bestFit="1" customWidth="1"/>
    <col min="2" max="2" width="53" style="15" customWidth="1"/>
    <col min="3" max="3" width="13" style="17" bestFit="1" customWidth="1"/>
    <col min="4" max="4" width="38" style="35" bestFit="1" customWidth="1"/>
    <col min="5" max="5" width="17.6640625" style="16" customWidth="1"/>
    <col min="6" max="6" width="28.33203125" style="16" bestFit="1" customWidth="1"/>
    <col min="7" max="7" width="31" style="15" bestFit="1" customWidth="1"/>
    <col min="8" max="8" width="44.88671875" style="16" bestFit="1" customWidth="1"/>
    <col min="9" max="9" width="32.44140625" style="31" bestFit="1" customWidth="1"/>
    <col min="10" max="10" width="26.44140625" style="15" bestFit="1" customWidth="1"/>
    <col min="11" max="11" width="37" style="16" bestFit="1" customWidth="1"/>
    <col min="12" max="12" width="39.44140625" style="36" bestFit="1" customWidth="1"/>
    <col min="13" max="13" width="19.44140625" style="29" bestFit="1" customWidth="1"/>
    <col min="14" max="14" width="10" style="15" bestFit="1" customWidth="1"/>
    <col min="15" max="16384" width="8.88671875" style="15"/>
  </cols>
  <sheetData>
    <row r="1" spans="1:14" x14ac:dyDescent="0.3">
      <c r="A1" s="14" t="s">
        <v>53</v>
      </c>
      <c r="B1" s="14" t="s">
        <v>54</v>
      </c>
      <c r="C1" s="14" t="s">
        <v>171</v>
      </c>
      <c r="D1" s="32" t="s">
        <v>55</v>
      </c>
      <c r="E1" s="13" t="s">
        <v>72</v>
      </c>
      <c r="F1" s="13" t="s">
        <v>57</v>
      </c>
      <c r="G1" s="13" t="s">
        <v>59</v>
      </c>
      <c r="H1" s="13" t="s">
        <v>61</v>
      </c>
      <c r="I1" s="30" t="s">
        <v>63</v>
      </c>
      <c r="J1" s="13" t="s">
        <v>186</v>
      </c>
      <c r="K1" s="13" t="s">
        <v>185</v>
      </c>
      <c r="L1" s="33" t="s">
        <v>67</v>
      </c>
      <c r="M1" s="34" t="s">
        <v>183</v>
      </c>
      <c r="N1" s="18" t="s">
        <v>145</v>
      </c>
    </row>
    <row r="2" spans="1:14" x14ac:dyDescent="0.3">
      <c r="A2" s="15" t="s">
        <v>74</v>
      </c>
      <c r="B2" s="15" t="s">
        <v>147</v>
      </c>
      <c r="C2" s="20">
        <v>42870</v>
      </c>
      <c r="D2" s="35">
        <v>5.5665880000000003</v>
      </c>
      <c r="E2" s="16">
        <v>1.65</v>
      </c>
      <c r="F2" s="36">
        <v>2.00000000000006</v>
      </c>
      <c r="G2" s="37">
        <v>2.00000000000006</v>
      </c>
      <c r="H2" s="36">
        <v>0.3</v>
      </c>
      <c r="I2" s="31">
        <v>2.1002000000000001</v>
      </c>
      <c r="J2" s="38">
        <v>0.22134999999999999</v>
      </c>
      <c r="K2" s="39">
        <v>0.12964999999999999</v>
      </c>
      <c r="L2" s="36">
        <v>0.02</v>
      </c>
      <c r="M2" s="29">
        <v>2.8799999999999999E-2</v>
      </c>
      <c r="N2" s="15">
        <v>285</v>
      </c>
    </row>
    <row r="3" spans="1:14" x14ac:dyDescent="0.3">
      <c r="A3" s="15" t="s">
        <v>75</v>
      </c>
      <c r="B3" s="15" t="s">
        <v>147</v>
      </c>
      <c r="C3" s="20">
        <v>42891</v>
      </c>
      <c r="D3" s="35">
        <v>1.65</v>
      </c>
      <c r="E3" s="16">
        <v>1.65</v>
      </c>
      <c r="F3" s="36">
        <v>4.0000000000001101</v>
      </c>
      <c r="G3" s="37">
        <v>4</v>
      </c>
      <c r="H3" s="36">
        <v>0.3</v>
      </c>
      <c r="I3" s="31">
        <v>1.6466000000000001</v>
      </c>
      <c r="J3" s="38">
        <v>0.21584999999999999</v>
      </c>
      <c r="K3" s="39">
        <v>0.12595000000000001</v>
      </c>
      <c r="L3" s="36">
        <v>0.02</v>
      </c>
      <c r="M3" s="29">
        <v>4.5999999999999999E-2</v>
      </c>
      <c r="N3" s="15">
        <v>213</v>
      </c>
    </row>
    <row r="4" spans="1:14" x14ac:dyDescent="0.3">
      <c r="A4" s="15" t="s">
        <v>121</v>
      </c>
      <c r="B4" s="15" t="s">
        <v>147</v>
      </c>
      <c r="C4" s="20">
        <v>42926</v>
      </c>
      <c r="D4" s="35">
        <v>1.65</v>
      </c>
      <c r="E4" s="16">
        <v>1.65</v>
      </c>
      <c r="F4" s="36">
        <v>3.0000000000000902</v>
      </c>
      <c r="G4" s="37">
        <v>2.00000000000006</v>
      </c>
      <c r="H4" s="36">
        <v>1.00000000000003</v>
      </c>
      <c r="I4" s="31">
        <v>1.4080499999999998</v>
      </c>
      <c r="J4" s="38">
        <v>0.26945000000000002</v>
      </c>
      <c r="K4" s="39">
        <v>0.13355500000000001</v>
      </c>
      <c r="L4" s="36">
        <v>0.02</v>
      </c>
      <c r="M4" s="29">
        <v>3.1600000000000003E-2</v>
      </c>
      <c r="N4" s="15">
        <v>203</v>
      </c>
    </row>
    <row r="5" spans="1:14" x14ac:dyDescent="0.3">
      <c r="A5" t="s">
        <v>187</v>
      </c>
      <c r="B5" s="15" t="s">
        <v>147</v>
      </c>
      <c r="C5" s="20">
        <v>42971</v>
      </c>
      <c r="D5" s="40">
        <v>1.65</v>
      </c>
      <c r="E5" s="16">
        <v>1.65</v>
      </c>
      <c r="F5" s="41">
        <v>3</v>
      </c>
      <c r="G5" s="42">
        <v>2.9999999999999498</v>
      </c>
      <c r="H5" s="43">
        <v>0.3</v>
      </c>
      <c r="I5" s="31">
        <v>0.93</v>
      </c>
      <c r="J5" s="44">
        <v>0.25729999999999997</v>
      </c>
      <c r="K5" s="45">
        <v>0.1837</v>
      </c>
      <c r="L5" s="40">
        <v>0.02</v>
      </c>
      <c r="M5" s="46">
        <v>1.9E-2</v>
      </c>
      <c r="N5">
        <v>141</v>
      </c>
    </row>
    <row r="6" spans="1:14" x14ac:dyDescent="0.3">
      <c r="A6" t="s">
        <v>208</v>
      </c>
      <c r="B6" s="15" t="s">
        <v>147</v>
      </c>
      <c r="C6" s="20">
        <v>42997</v>
      </c>
      <c r="D6" s="40">
        <v>1.65</v>
      </c>
      <c r="E6" s="16">
        <v>1.65</v>
      </c>
      <c r="F6" s="43">
        <v>4</v>
      </c>
      <c r="G6" s="42">
        <v>1</v>
      </c>
      <c r="H6" s="36">
        <v>3</v>
      </c>
      <c r="I6" s="47">
        <v>0.7</v>
      </c>
      <c r="J6" s="38">
        <v>0.1008</v>
      </c>
      <c r="K6" s="45">
        <v>5.5100000000000003E-2</v>
      </c>
      <c r="L6" s="40">
        <v>0.02</v>
      </c>
      <c r="M6" s="46">
        <v>5.8000000000000003E-2</v>
      </c>
      <c r="N6">
        <v>242</v>
      </c>
    </row>
    <row r="7" spans="1:14" x14ac:dyDescent="0.3">
      <c r="A7" s="15" t="s">
        <v>76</v>
      </c>
      <c r="B7" s="15" t="s">
        <v>148</v>
      </c>
      <c r="C7" s="20">
        <v>42870</v>
      </c>
      <c r="D7" s="35">
        <v>115.81554</v>
      </c>
      <c r="E7" s="16">
        <v>1.65</v>
      </c>
      <c r="F7" s="36">
        <v>58.999999999999901</v>
      </c>
      <c r="G7" s="37">
        <v>35.999999999999901</v>
      </c>
      <c r="H7" s="36">
        <v>23</v>
      </c>
      <c r="I7" s="31">
        <v>4.4950000000000001</v>
      </c>
      <c r="J7" s="38">
        <v>0.20619999999999999</v>
      </c>
      <c r="K7" s="39">
        <v>2.3999999999999998E-3</v>
      </c>
      <c r="L7" s="36">
        <v>0.4118</v>
      </c>
      <c r="M7" s="29">
        <v>3.5249999999999997E-2</v>
      </c>
      <c r="N7" s="15">
        <v>534</v>
      </c>
    </row>
    <row r="8" spans="1:14" x14ac:dyDescent="0.3">
      <c r="A8" s="15" t="s">
        <v>77</v>
      </c>
      <c r="B8" s="15" t="s">
        <v>148</v>
      </c>
      <c r="C8" s="20">
        <v>42891</v>
      </c>
      <c r="D8" s="35">
        <v>68.869643999999994</v>
      </c>
      <c r="E8" s="16">
        <v>1.65</v>
      </c>
      <c r="F8" s="36">
        <v>38</v>
      </c>
      <c r="G8" s="37">
        <v>26.999999999999901</v>
      </c>
      <c r="H8" s="36">
        <v>11</v>
      </c>
      <c r="I8" s="31">
        <v>0.84735000000000005</v>
      </c>
      <c r="J8" s="38">
        <v>0.32335000000000003</v>
      </c>
      <c r="K8" s="39">
        <v>2.3999999999999998E-3</v>
      </c>
      <c r="L8" s="36">
        <v>0.80395000000000005</v>
      </c>
      <c r="M8" s="29">
        <v>0.57269999999999999</v>
      </c>
      <c r="N8" s="15">
        <v>533</v>
      </c>
    </row>
    <row r="9" spans="1:14" x14ac:dyDescent="0.3">
      <c r="A9" s="15" t="s">
        <v>122</v>
      </c>
      <c r="B9" s="15" t="s">
        <v>148</v>
      </c>
      <c r="C9" s="20">
        <v>42926</v>
      </c>
      <c r="D9" s="35">
        <v>11.056288</v>
      </c>
      <c r="E9" s="16">
        <v>1.65</v>
      </c>
      <c r="F9" s="36">
        <v>59</v>
      </c>
      <c r="G9" s="37">
        <v>34</v>
      </c>
      <c r="H9" s="36">
        <v>25</v>
      </c>
      <c r="I9" s="31">
        <v>5.4470000000000001</v>
      </c>
      <c r="J9" s="38">
        <v>0.31724999999999998</v>
      </c>
      <c r="K9" s="39">
        <v>7.9570249999999995E-3</v>
      </c>
      <c r="L9" s="36">
        <v>0.02</v>
      </c>
      <c r="M9" s="29">
        <v>0.96165</v>
      </c>
      <c r="N9" s="15">
        <v>496</v>
      </c>
    </row>
    <row r="10" spans="1:14" x14ac:dyDescent="0.3">
      <c r="A10" t="s">
        <v>188</v>
      </c>
      <c r="B10" s="15" t="s">
        <v>148</v>
      </c>
      <c r="C10" s="20">
        <v>42971</v>
      </c>
      <c r="D10" s="40">
        <v>1.65</v>
      </c>
      <c r="E10" s="16">
        <v>1.65</v>
      </c>
      <c r="F10" s="41">
        <v>54</v>
      </c>
      <c r="G10" s="42">
        <v>28</v>
      </c>
      <c r="H10" s="43">
        <v>26</v>
      </c>
      <c r="I10" s="31">
        <v>4.54</v>
      </c>
      <c r="J10" s="44">
        <v>0.2356</v>
      </c>
      <c r="K10" s="45">
        <v>2.3999999999999998E-3</v>
      </c>
      <c r="L10" s="40">
        <v>0.1</v>
      </c>
      <c r="M10" s="46">
        <v>0.106</v>
      </c>
      <c r="N10">
        <v>274</v>
      </c>
    </row>
    <row r="11" spans="1:14" x14ac:dyDescent="0.3">
      <c r="A11" t="s">
        <v>209</v>
      </c>
      <c r="B11" s="15" t="s">
        <v>148</v>
      </c>
      <c r="C11" s="20">
        <v>42997</v>
      </c>
      <c r="D11" s="40">
        <v>27</v>
      </c>
      <c r="E11" s="16">
        <v>1.65</v>
      </c>
      <c r="F11" s="43">
        <v>150</v>
      </c>
      <c r="G11" s="42">
        <v>35</v>
      </c>
      <c r="H11" s="36">
        <v>115</v>
      </c>
      <c r="I11" s="47">
        <v>4.6100000000000003</v>
      </c>
      <c r="J11" s="38">
        <v>0.30859999999999999</v>
      </c>
      <c r="K11" s="45">
        <v>6.4000000000000003E-3</v>
      </c>
      <c r="L11" s="36">
        <v>0.6352000000000001</v>
      </c>
      <c r="M11" s="46">
        <v>1.1759999999999999</v>
      </c>
      <c r="N11">
        <v>479</v>
      </c>
    </row>
    <row r="12" spans="1:14" x14ac:dyDescent="0.3">
      <c r="A12" s="15" t="s">
        <v>78</v>
      </c>
      <c r="B12" s="19" t="s">
        <v>149</v>
      </c>
      <c r="C12" s="20">
        <v>42871</v>
      </c>
      <c r="D12" s="35">
        <v>11.029028</v>
      </c>
      <c r="E12" s="16">
        <v>1.65</v>
      </c>
      <c r="F12" s="36">
        <v>15</v>
      </c>
      <c r="G12" s="37">
        <v>16</v>
      </c>
      <c r="H12" s="36">
        <v>0.3</v>
      </c>
      <c r="I12" s="31">
        <v>1.0288999999999999</v>
      </c>
      <c r="J12" s="38">
        <v>8.0199999999999994E-2</v>
      </c>
      <c r="K12" s="39">
        <v>7.2500000000000004E-3</v>
      </c>
      <c r="L12" s="36">
        <v>0.14424999999999999</v>
      </c>
      <c r="M12" s="29">
        <v>0.34155000000000002</v>
      </c>
      <c r="N12" s="15">
        <v>563</v>
      </c>
    </row>
    <row r="13" spans="1:14" x14ac:dyDescent="0.3">
      <c r="A13" s="15" t="s">
        <v>79</v>
      </c>
      <c r="B13" s="19" t="s">
        <v>149</v>
      </c>
      <c r="C13" s="20">
        <v>42892</v>
      </c>
      <c r="D13" s="35">
        <v>1.65</v>
      </c>
      <c r="E13" s="16">
        <v>1.65</v>
      </c>
      <c r="F13" s="36">
        <v>3</v>
      </c>
      <c r="G13" s="37">
        <v>3</v>
      </c>
      <c r="H13" s="36">
        <v>0.3</v>
      </c>
      <c r="I13" s="31">
        <v>1.1589</v>
      </c>
      <c r="J13" s="38">
        <v>1.8100000000000002E-2</v>
      </c>
      <c r="K13" s="39">
        <v>1.2800000000000001E-2</v>
      </c>
      <c r="L13" s="36">
        <v>0.57525000000000004</v>
      </c>
      <c r="M13" s="29">
        <v>0.14765</v>
      </c>
      <c r="N13" s="15">
        <v>516</v>
      </c>
    </row>
    <row r="14" spans="1:14" x14ac:dyDescent="0.3">
      <c r="A14" s="15" t="s">
        <v>123</v>
      </c>
      <c r="B14" s="19" t="s">
        <v>149</v>
      </c>
      <c r="C14" s="20">
        <v>42927</v>
      </c>
      <c r="D14" s="35">
        <v>1.65</v>
      </c>
      <c r="E14" s="16">
        <v>1.65</v>
      </c>
      <c r="F14" s="36">
        <v>5</v>
      </c>
      <c r="G14" s="37">
        <v>5</v>
      </c>
      <c r="H14" s="36">
        <v>0.3</v>
      </c>
      <c r="I14" s="31">
        <v>0.88239999999999996</v>
      </c>
      <c r="J14" s="38">
        <v>2.9149999999999999E-2</v>
      </c>
      <c r="K14" s="39">
        <v>6.863475E-3</v>
      </c>
      <c r="L14" s="36">
        <v>0.02</v>
      </c>
      <c r="M14" s="29">
        <v>4.965E-2</v>
      </c>
      <c r="N14" s="15">
        <v>358</v>
      </c>
    </row>
    <row r="15" spans="1:14" x14ac:dyDescent="0.3">
      <c r="A15" t="s">
        <v>189</v>
      </c>
      <c r="B15" s="19" t="s">
        <v>149</v>
      </c>
      <c r="C15" s="20">
        <v>42971</v>
      </c>
      <c r="D15" s="40">
        <v>4</v>
      </c>
      <c r="E15" s="16">
        <v>1.65</v>
      </c>
      <c r="F15" s="41" t="s">
        <v>180</v>
      </c>
      <c r="G15" s="42">
        <v>0</v>
      </c>
      <c r="H15" s="43">
        <v>0.3</v>
      </c>
      <c r="I15" s="31">
        <v>1.22</v>
      </c>
      <c r="J15" s="44">
        <v>8.7999999999999995E-2</v>
      </c>
      <c r="K15" s="45">
        <v>2.3999999999999998E-3</v>
      </c>
      <c r="L15" s="40">
        <v>0.02</v>
      </c>
      <c r="M15" s="46">
        <v>1.0999999999999999E-2</v>
      </c>
      <c r="N15">
        <v>236</v>
      </c>
    </row>
    <row r="16" spans="1:14" x14ac:dyDescent="0.3">
      <c r="A16" t="s">
        <v>210</v>
      </c>
      <c r="B16" s="19" t="s">
        <v>149</v>
      </c>
      <c r="C16" s="20">
        <v>42997</v>
      </c>
      <c r="D16" s="40">
        <v>20</v>
      </c>
      <c r="E16" s="16">
        <v>1.65</v>
      </c>
      <c r="F16" s="43">
        <v>23</v>
      </c>
      <c r="G16" s="42">
        <v>6</v>
      </c>
      <c r="H16" s="36">
        <v>17</v>
      </c>
      <c r="I16" s="47">
        <v>3.74</v>
      </c>
      <c r="J16" s="38">
        <v>0.38700000000000001</v>
      </c>
      <c r="K16" s="45">
        <v>5.8099999999999999E-2</v>
      </c>
      <c r="L16" s="40">
        <v>1.2</v>
      </c>
      <c r="M16" s="46">
        <v>2.36</v>
      </c>
      <c r="N16">
        <v>622</v>
      </c>
    </row>
    <row r="17" spans="1:14" x14ac:dyDescent="0.3">
      <c r="A17" s="15" t="s">
        <v>80</v>
      </c>
      <c r="B17" s="19" t="s">
        <v>150</v>
      </c>
      <c r="C17" s="20">
        <v>42871</v>
      </c>
      <c r="D17" s="35">
        <v>44.893140000000002</v>
      </c>
      <c r="E17" s="16">
        <v>1.65</v>
      </c>
      <c r="F17" s="36">
        <v>37.000000000000099</v>
      </c>
      <c r="G17" s="37">
        <v>21</v>
      </c>
      <c r="H17" s="36">
        <v>16</v>
      </c>
      <c r="I17" s="31">
        <v>0.88670000000000004</v>
      </c>
      <c r="J17" s="38">
        <v>0.14274999999999999</v>
      </c>
      <c r="K17" s="39">
        <v>2.3999999999999998E-3</v>
      </c>
      <c r="L17" s="36">
        <v>1.2309000000000001</v>
      </c>
      <c r="M17" s="29">
        <v>0.4541</v>
      </c>
      <c r="N17" s="15">
        <v>429</v>
      </c>
    </row>
    <row r="18" spans="1:14" x14ac:dyDescent="0.3">
      <c r="A18" s="15" t="s">
        <v>81</v>
      </c>
      <c r="B18" s="19" t="s">
        <v>150</v>
      </c>
      <c r="C18" s="20">
        <v>42892</v>
      </c>
      <c r="D18" s="35">
        <v>27.191192000000001</v>
      </c>
      <c r="E18" s="16">
        <v>1.65</v>
      </c>
      <c r="F18" s="36">
        <v>38</v>
      </c>
      <c r="G18" s="37">
        <v>32.000000000000099</v>
      </c>
      <c r="H18" s="36">
        <v>5.9999999999998899</v>
      </c>
      <c r="I18" s="31">
        <v>3.4777999999999998</v>
      </c>
      <c r="J18" s="38">
        <v>0.1242</v>
      </c>
      <c r="K18" s="39">
        <v>2.3999999999999998E-3</v>
      </c>
      <c r="L18" s="36">
        <v>1.35005</v>
      </c>
      <c r="M18" s="29">
        <v>1.1271500000000001</v>
      </c>
      <c r="N18" s="15">
        <v>423</v>
      </c>
    </row>
    <row r="19" spans="1:14" x14ac:dyDescent="0.3">
      <c r="A19" s="15" t="s">
        <v>124</v>
      </c>
      <c r="B19" s="19" t="s">
        <v>150</v>
      </c>
      <c r="C19" s="20">
        <v>42927</v>
      </c>
      <c r="D19" s="35">
        <v>1.65</v>
      </c>
      <c r="E19" s="16">
        <v>1.65</v>
      </c>
      <c r="F19" s="36">
        <v>122</v>
      </c>
      <c r="G19" s="37">
        <v>76.000000000000199</v>
      </c>
      <c r="H19" s="36">
        <v>45.999999999999901</v>
      </c>
      <c r="I19" s="31">
        <v>2.1962999999999999</v>
      </c>
      <c r="J19" s="38">
        <v>0.39734999999999998</v>
      </c>
      <c r="K19" s="39">
        <v>1.1337825000000001E-2</v>
      </c>
      <c r="L19" s="36">
        <v>0.02</v>
      </c>
      <c r="M19" s="29">
        <v>1.125E-2</v>
      </c>
      <c r="N19" s="15">
        <v>306</v>
      </c>
    </row>
    <row r="20" spans="1:14" x14ac:dyDescent="0.3">
      <c r="A20" t="s">
        <v>190</v>
      </c>
      <c r="B20" s="19" t="s">
        <v>150</v>
      </c>
      <c r="C20" s="20">
        <v>42972</v>
      </c>
      <c r="D20" s="40">
        <v>15</v>
      </c>
      <c r="E20" s="16">
        <v>1.65</v>
      </c>
      <c r="F20" s="41">
        <v>132</v>
      </c>
      <c r="G20" s="42">
        <v>60.000000000000099</v>
      </c>
      <c r="H20" s="43">
        <v>72</v>
      </c>
      <c r="I20" s="31">
        <v>2.92</v>
      </c>
      <c r="J20" s="44">
        <v>0.3009</v>
      </c>
      <c r="K20" s="45">
        <v>2.3999999999999998E-3</v>
      </c>
      <c r="L20" s="40">
        <v>0.02</v>
      </c>
      <c r="M20" s="46">
        <v>1.2E-2</v>
      </c>
      <c r="N20">
        <v>156</v>
      </c>
    </row>
    <row r="21" spans="1:14" x14ac:dyDescent="0.3">
      <c r="A21" t="s">
        <v>211</v>
      </c>
      <c r="B21" s="19" t="s">
        <v>150</v>
      </c>
      <c r="C21" s="20">
        <v>42998</v>
      </c>
      <c r="D21" s="40">
        <v>6</v>
      </c>
      <c r="E21" s="16">
        <v>1.65</v>
      </c>
      <c r="F21" s="43">
        <v>132</v>
      </c>
      <c r="G21" s="42">
        <v>96</v>
      </c>
      <c r="H21" s="36">
        <v>36</v>
      </c>
      <c r="I21" s="47">
        <v>2.95</v>
      </c>
      <c r="J21" s="38">
        <v>0.17269999999999999</v>
      </c>
      <c r="K21" s="45">
        <v>1.55E-2</v>
      </c>
      <c r="L21" s="40">
        <v>0.02</v>
      </c>
      <c r="M21" s="46">
        <v>1.4999999999999999E-2</v>
      </c>
      <c r="N21">
        <v>226</v>
      </c>
    </row>
    <row r="22" spans="1:14" x14ac:dyDescent="0.3">
      <c r="A22" s="15" t="s">
        <v>82</v>
      </c>
      <c r="B22" s="19" t="s">
        <v>151</v>
      </c>
      <c r="C22" s="20">
        <v>42870</v>
      </c>
      <c r="D22" s="35">
        <v>28.936876000000002</v>
      </c>
      <c r="E22" s="16">
        <v>1.65</v>
      </c>
      <c r="F22" s="36">
        <v>8.9999999999999805</v>
      </c>
      <c r="G22" s="37">
        <v>10</v>
      </c>
      <c r="H22" s="36">
        <v>0.3</v>
      </c>
      <c r="I22" s="31">
        <v>1.08725</v>
      </c>
      <c r="J22" s="38">
        <v>0.13400000000000001</v>
      </c>
      <c r="K22" s="39">
        <v>1.52E-2</v>
      </c>
      <c r="L22" s="36">
        <v>0.39660000000000001</v>
      </c>
      <c r="M22" s="29">
        <v>0.36194999999999999</v>
      </c>
      <c r="N22" s="15">
        <v>337</v>
      </c>
    </row>
    <row r="23" spans="1:14" x14ac:dyDescent="0.3">
      <c r="A23" s="15" t="s">
        <v>83</v>
      </c>
      <c r="B23" s="19" t="s">
        <v>151</v>
      </c>
      <c r="C23" s="20">
        <v>42891</v>
      </c>
      <c r="D23" s="35">
        <v>18.875499999999999</v>
      </c>
      <c r="E23" s="16">
        <v>1.65</v>
      </c>
      <c r="F23" s="36">
        <v>30</v>
      </c>
      <c r="G23" s="37">
        <v>18</v>
      </c>
      <c r="H23" s="36">
        <v>12.000000000000099</v>
      </c>
      <c r="I23" s="31">
        <v>1.7209000000000001</v>
      </c>
      <c r="J23" s="38">
        <v>0.13719999999999999</v>
      </c>
      <c r="K23" s="39">
        <v>1.325E-2</v>
      </c>
      <c r="L23" s="36">
        <v>0.47344999999999998</v>
      </c>
      <c r="M23" s="29">
        <v>0.30975000000000003</v>
      </c>
      <c r="N23" s="15">
        <v>311</v>
      </c>
    </row>
    <row r="24" spans="1:14" x14ac:dyDescent="0.3">
      <c r="A24" s="15" t="s">
        <v>125</v>
      </c>
      <c r="B24" s="19" t="s">
        <v>151</v>
      </c>
      <c r="C24" s="20">
        <v>42926</v>
      </c>
      <c r="D24" s="35">
        <v>43.051175999999998</v>
      </c>
      <c r="E24" s="16">
        <v>1.65</v>
      </c>
      <c r="F24" s="36">
        <v>70.000000000000099</v>
      </c>
      <c r="G24" s="37">
        <v>35</v>
      </c>
      <c r="H24" s="36">
        <v>35</v>
      </c>
      <c r="I24" s="31">
        <v>5.3660999999999994</v>
      </c>
      <c r="J24" s="38">
        <v>0.40820000000000001</v>
      </c>
      <c r="K24" s="39">
        <v>9.8646749999999998E-3</v>
      </c>
      <c r="L24" s="36">
        <v>0.02</v>
      </c>
      <c r="M24" s="29">
        <v>3.73E-2</v>
      </c>
      <c r="N24" s="15">
        <v>265</v>
      </c>
    </row>
    <row r="25" spans="1:14" x14ac:dyDescent="0.3">
      <c r="A25" t="s">
        <v>191</v>
      </c>
      <c r="B25" s="19" t="s">
        <v>151</v>
      </c>
      <c r="C25" s="20">
        <v>42971</v>
      </c>
      <c r="D25" s="40">
        <v>41</v>
      </c>
      <c r="E25" s="16">
        <v>1.65</v>
      </c>
      <c r="F25" s="41">
        <v>47</v>
      </c>
      <c r="G25" s="42">
        <v>19</v>
      </c>
      <c r="H25" s="43">
        <v>28</v>
      </c>
      <c r="I25" s="31">
        <v>2.0699999999999998</v>
      </c>
      <c r="J25" s="44">
        <v>0.17269999999999999</v>
      </c>
      <c r="K25" s="45">
        <v>1.55E-2</v>
      </c>
      <c r="L25" s="40">
        <v>0.02</v>
      </c>
      <c r="M25" s="46">
        <v>1.4999999999999999E-2</v>
      </c>
      <c r="N25">
        <v>166</v>
      </c>
    </row>
    <row r="26" spans="1:14" x14ac:dyDescent="0.3">
      <c r="A26" t="s">
        <v>212</v>
      </c>
      <c r="B26" s="19" t="s">
        <v>151</v>
      </c>
      <c r="C26" s="20">
        <v>42997</v>
      </c>
      <c r="D26" s="40">
        <v>120</v>
      </c>
      <c r="E26" s="16">
        <v>1.65</v>
      </c>
      <c r="F26" s="43">
        <v>62</v>
      </c>
      <c r="G26" s="42">
        <v>32</v>
      </c>
      <c r="H26" s="36">
        <v>30</v>
      </c>
      <c r="I26" s="47">
        <v>2.54</v>
      </c>
      <c r="J26" s="38">
        <v>0.23619999999999999</v>
      </c>
      <c r="K26" s="45">
        <v>0.16009999999999999</v>
      </c>
      <c r="L26" s="36">
        <v>9.2725000000000002E-2</v>
      </c>
      <c r="M26" s="46">
        <v>0.27900000000000003</v>
      </c>
      <c r="N26">
        <v>267</v>
      </c>
    </row>
    <row r="27" spans="1:14" x14ac:dyDescent="0.3">
      <c r="A27" s="15" t="s">
        <v>84</v>
      </c>
      <c r="B27" s="19" t="s">
        <v>152</v>
      </c>
      <c r="C27" s="20">
        <v>42871</v>
      </c>
      <c r="D27" s="35">
        <v>9.4103639999999995</v>
      </c>
      <c r="E27" s="16">
        <v>1.65</v>
      </c>
      <c r="F27" s="36">
        <v>8.9999999999999805</v>
      </c>
      <c r="G27" s="37">
        <v>3.99999999999998</v>
      </c>
      <c r="H27" s="36">
        <v>5</v>
      </c>
      <c r="I27" s="31">
        <v>1.35425</v>
      </c>
      <c r="J27" s="38">
        <v>0.28370000000000001</v>
      </c>
      <c r="K27" s="39">
        <v>0.1694</v>
      </c>
      <c r="L27" s="36">
        <v>0.45750000000000002</v>
      </c>
      <c r="M27" s="29">
        <v>0.23369999999999999</v>
      </c>
      <c r="N27" s="15">
        <v>546</v>
      </c>
    </row>
    <row r="28" spans="1:14" x14ac:dyDescent="0.3">
      <c r="A28" s="15" t="s">
        <v>85</v>
      </c>
      <c r="B28" s="19" t="s">
        <v>152</v>
      </c>
      <c r="C28" s="20">
        <v>42891</v>
      </c>
      <c r="D28" s="35">
        <v>1.65</v>
      </c>
      <c r="E28" s="16">
        <v>1.65</v>
      </c>
      <c r="F28" s="36">
        <v>16.999999999999901</v>
      </c>
      <c r="G28" s="37">
        <v>10</v>
      </c>
      <c r="H28" s="36">
        <v>6.9999999999999201</v>
      </c>
      <c r="I28" s="31">
        <v>1.0559499999999999</v>
      </c>
      <c r="J28" s="38">
        <v>0.13735</v>
      </c>
      <c r="K28" s="39">
        <v>0.1032</v>
      </c>
      <c r="L28" s="36">
        <v>1.6829000000000001</v>
      </c>
      <c r="M28" s="29">
        <v>0.1007</v>
      </c>
      <c r="N28" s="15">
        <v>490</v>
      </c>
    </row>
    <row r="29" spans="1:14" x14ac:dyDescent="0.3">
      <c r="A29" s="15" t="s">
        <v>126</v>
      </c>
      <c r="B29" s="19" t="s">
        <v>152</v>
      </c>
      <c r="C29" s="20">
        <v>42926</v>
      </c>
      <c r="D29" s="35">
        <v>1.65</v>
      </c>
      <c r="E29" s="16">
        <v>1.65</v>
      </c>
      <c r="F29" s="36">
        <v>24</v>
      </c>
      <c r="G29" s="37">
        <v>8.9999999999999805</v>
      </c>
      <c r="H29" s="36">
        <v>15</v>
      </c>
      <c r="I29" s="31">
        <v>7.3323999999999998</v>
      </c>
      <c r="J29" s="38">
        <v>0.35944999999999999</v>
      </c>
      <c r="K29" s="39">
        <v>6.4836000000000005E-2</v>
      </c>
      <c r="L29" s="36">
        <v>0.02</v>
      </c>
      <c r="M29" s="29">
        <v>1.9449999999999999E-2</v>
      </c>
      <c r="N29" s="15">
        <v>535</v>
      </c>
    </row>
    <row r="30" spans="1:14" x14ac:dyDescent="0.3">
      <c r="A30" t="s">
        <v>192</v>
      </c>
      <c r="B30" s="19" t="s">
        <v>152</v>
      </c>
      <c r="C30" s="20">
        <v>42971</v>
      </c>
      <c r="D30" s="40">
        <v>1.65</v>
      </c>
      <c r="E30" s="16">
        <v>1.65</v>
      </c>
      <c r="F30" s="41">
        <v>3</v>
      </c>
      <c r="G30" s="42">
        <v>0.99999999999988998</v>
      </c>
      <c r="H30" s="43">
        <v>2</v>
      </c>
      <c r="I30" s="31">
        <v>1.54</v>
      </c>
      <c r="J30" s="44">
        <v>0.23619999999999999</v>
      </c>
      <c r="K30" s="45">
        <v>0.16009999999999999</v>
      </c>
      <c r="L30" s="40">
        <v>0.8</v>
      </c>
      <c r="M30" s="46">
        <v>0.27900000000000003</v>
      </c>
      <c r="N30">
        <v>337</v>
      </c>
    </row>
    <row r="31" spans="1:14" x14ac:dyDescent="0.3">
      <c r="A31" s="15" t="s">
        <v>86</v>
      </c>
      <c r="B31" s="19" t="s">
        <v>153</v>
      </c>
      <c r="C31" s="20">
        <v>42871</v>
      </c>
      <c r="D31" s="35">
        <v>5.8340839999999998</v>
      </c>
      <c r="E31" s="16">
        <v>1.65</v>
      </c>
      <c r="F31" s="36">
        <v>22.5</v>
      </c>
      <c r="G31" s="37">
        <v>9.5</v>
      </c>
      <c r="H31" s="36">
        <v>13</v>
      </c>
      <c r="I31" s="31">
        <v>0.65749999999999997</v>
      </c>
      <c r="J31" s="38">
        <v>0.13505</v>
      </c>
      <c r="K31" s="39">
        <v>3.3600000000000005E-2</v>
      </c>
      <c r="L31" s="36">
        <v>0.02</v>
      </c>
      <c r="M31" s="29">
        <v>0.14394999999999999</v>
      </c>
      <c r="N31" s="15">
        <v>584</v>
      </c>
    </row>
    <row r="32" spans="1:14" x14ac:dyDescent="0.3">
      <c r="A32" s="15" t="s">
        <v>87</v>
      </c>
      <c r="B32" s="19" t="s">
        <v>153</v>
      </c>
      <c r="C32" s="20">
        <v>42892</v>
      </c>
      <c r="D32" s="35">
        <v>202.539692</v>
      </c>
      <c r="E32" s="16">
        <v>1.65</v>
      </c>
      <c r="F32" s="36">
        <v>83</v>
      </c>
      <c r="G32" s="37">
        <v>72</v>
      </c>
      <c r="H32" s="36">
        <v>11</v>
      </c>
      <c r="I32" s="31">
        <v>1.9351</v>
      </c>
      <c r="J32" s="38">
        <v>0.14779999999999999</v>
      </c>
      <c r="K32" s="39">
        <v>5.4850000000000003E-2</v>
      </c>
      <c r="L32" s="36">
        <v>0.02</v>
      </c>
      <c r="M32" s="29">
        <v>0.14344999999999999</v>
      </c>
      <c r="N32" s="15">
        <v>487</v>
      </c>
    </row>
    <row r="33" spans="1:14" x14ac:dyDescent="0.3">
      <c r="A33" s="15" t="s">
        <v>127</v>
      </c>
      <c r="B33" s="19" t="s">
        <v>153</v>
      </c>
      <c r="C33" s="20">
        <v>42927</v>
      </c>
      <c r="D33" s="35">
        <v>11.443844</v>
      </c>
      <c r="E33" s="16">
        <v>1.65</v>
      </c>
      <c r="F33" s="36" t="s">
        <v>180</v>
      </c>
      <c r="G33" s="37">
        <v>0</v>
      </c>
      <c r="H33" s="36">
        <v>0.3</v>
      </c>
      <c r="I33" s="31">
        <v>11.014250000000001</v>
      </c>
      <c r="J33" s="38">
        <v>1.1085</v>
      </c>
      <c r="K33" s="39">
        <v>5.4507750000000001E-2</v>
      </c>
      <c r="L33" s="36">
        <v>0.02</v>
      </c>
      <c r="M33" s="29">
        <v>0.4476</v>
      </c>
      <c r="N33" s="15">
        <v>501</v>
      </c>
    </row>
    <row r="34" spans="1:14" x14ac:dyDescent="0.3">
      <c r="A34" t="s">
        <v>193</v>
      </c>
      <c r="B34" s="19" t="s">
        <v>153</v>
      </c>
      <c r="C34" s="20">
        <v>42972</v>
      </c>
      <c r="D34" s="40">
        <v>1.65</v>
      </c>
      <c r="E34" s="16">
        <v>1.65</v>
      </c>
      <c r="F34" s="41">
        <v>32</v>
      </c>
      <c r="G34" s="42">
        <v>15</v>
      </c>
      <c r="H34" s="43">
        <v>17</v>
      </c>
      <c r="I34" s="31">
        <v>0.69</v>
      </c>
      <c r="J34" s="44">
        <v>5.2499999999999998E-2</v>
      </c>
      <c r="K34" s="45">
        <v>2.3999999999999998E-3</v>
      </c>
      <c r="L34" s="40">
        <v>0.02</v>
      </c>
      <c r="M34" s="46">
        <v>3.4000000000000002E-2</v>
      </c>
      <c r="N34">
        <v>265</v>
      </c>
    </row>
    <row r="35" spans="1:14" x14ac:dyDescent="0.3">
      <c r="A35" t="s">
        <v>213</v>
      </c>
      <c r="B35" s="19" t="s">
        <v>153</v>
      </c>
      <c r="C35" s="20">
        <v>42997</v>
      </c>
      <c r="D35" s="40">
        <v>1.65</v>
      </c>
      <c r="E35" s="16">
        <v>1.65</v>
      </c>
      <c r="F35" s="43">
        <v>5</v>
      </c>
      <c r="G35" s="42">
        <v>6</v>
      </c>
      <c r="H35" s="36">
        <v>0.3</v>
      </c>
      <c r="I35" s="47">
        <v>0.62</v>
      </c>
      <c r="J35" s="38">
        <v>0.24210000000000001</v>
      </c>
      <c r="K35" s="45">
        <v>2.3999999999999998E-3</v>
      </c>
      <c r="L35" s="40">
        <v>0.02</v>
      </c>
      <c r="M35" s="46">
        <v>8.9999999999999993E-3</v>
      </c>
      <c r="N35">
        <v>415</v>
      </c>
    </row>
    <row r="36" spans="1:14" x14ac:dyDescent="0.3">
      <c r="A36" s="15" t="s">
        <v>88</v>
      </c>
      <c r="B36" s="19" t="s">
        <v>154</v>
      </c>
      <c r="C36" s="20">
        <v>42870</v>
      </c>
      <c r="D36" s="35">
        <v>4.6680520000000003</v>
      </c>
      <c r="E36" s="16">
        <v>1.65</v>
      </c>
      <c r="F36" s="36">
        <v>15</v>
      </c>
      <c r="G36" s="37">
        <v>8.0000000000000906</v>
      </c>
      <c r="H36" s="36">
        <v>6.9999999999999201</v>
      </c>
      <c r="I36" s="31">
        <v>1.4968999999999999</v>
      </c>
      <c r="J36" s="38">
        <v>7.6550000000000007E-2</v>
      </c>
      <c r="K36" s="39">
        <v>2.375E-2</v>
      </c>
      <c r="L36" s="36">
        <v>0.37480000000000002</v>
      </c>
      <c r="M36" s="29">
        <v>0.58284999999999998</v>
      </c>
      <c r="N36" s="15">
        <v>502</v>
      </c>
    </row>
    <row r="37" spans="1:14" x14ac:dyDescent="0.3">
      <c r="A37" s="15" t="s">
        <v>89</v>
      </c>
      <c r="B37" s="19" t="s">
        <v>154</v>
      </c>
      <c r="C37" s="20">
        <v>42891</v>
      </c>
      <c r="D37" s="35">
        <v>8.3573160000000009</v>
      </c>
      <c r="E37" s="16">
        <v>1.65</v>
      </c>
      <c r="F37" s="36">
        <v>6.0000000000000302</v>
      </c>
      <c r="G37" s="37">
        <v>6</v>
      </c>
      <c r="H37" s="36">
        <v>0.3</v>
      </c>
      <c r="I37" s="31">
        <v>2.1110500000000001</v>
      </c>
      <c r="J37" s="38">
        <v>5.8400000000000001E-2</v>
      </c>
      <c r="K37" s="39">
        <v>9.9000000000000008E-3</v>
      </c>
      <c r="L37" s="36">
        <v>0.30940000000000001</v>
      </c>
      <c r="M37" s="29">
        <v>0.65480000000000005</v>
      </c>
      <c r="N37" s="15">
        <v>469</v>
      </c>
    </row>
    <row r="38" spans="1:14" x14ac:dyDescent="0.3">
      <c r="A38" s="15" t="s">
        <v>128</v>
      </c>
      <c r="B38" s="19" t="s">
        <v>154</v>
      </c>
      <c r="C38" s="20">
        <v>42926</v>
      </c>
      <c r="D38" s="35">
        <v>8.5169320000000006</v>
      </c>
      <c r="E38" s="16">
        <v>1.65</v>
      </c>
      <c r="F38" s="36">
        <v>32.000000000000099</v>
      </c>
      <c r="G38" s="37">
        <v>21</v>
      </c>
      <c r="H38" s="36">
        <v>11</v>
      </c>
      <c r="I38" s="31">
        <v>2.8552999999999997</v>
      </c>
      <c r="J38" s="38">
        <v>0.25259999999999999</v>
      </c>
      <c r="K38" s="39">
        <v>1.6279499999999999E-2</v>
      </c>
      <c r="L38" s="36">
        <v>0.02</v>
      </c>
      <c r="M38" s="29">
        <v>1.29E-2</v>
      </c>
      <c r="N38" s="15">
        <v>476</v>
      </c>
    </row>
    <row r="39" spans="1:14" x14ac:dyDescent="0.3">
      <c r="A39" t="s">
        <v>194</v>
      </c>
      <c r="B39" s="19" t="s">
        <v>154</v>
      </c>
      <c r="C39" s="20">
        <v>42971</v>
      </c>
      <c r="D39" s="40">
        <v>11</v>
      </c>
      <c r="E39" s="16">
        <v>1.65</v>
      </c>
      <c r="F39" s="41">
        <v>32</v>
      </c>
      <c r="G39" s="42">
        <v>21</v>
      </c>
      <c r="H39" s="43">
        <v>11</v>
      </c>
      <c r="I39" s="31">
        <v>3.25</v>
      </c>
      <c r="J39" s="44">
        <v>0.24210000000000001</v>
      </c>
      <c r="K39" s="45">
        <v>2.3999999999999998E-3</v>
      </c>
      <c r="L39" s="40">
        <v>0.02</v>
      </c>
      <c r="M39" s="46">
        <v>8.9999999999999993E-3</v>
      </c>
      <c r="N39">
        <v>268</v>
      </c>
    </row>
    <row r="40" spans="1:14" x14ac:dyDescent="0.3">
      <c r="A40" t="s">
        <v>214</v>
      </c>
      <c r="B40" s="19" t="s">
        <v>154</v>
      </c>
      <c r="C40" s="20">
        <v>42997</v>
      </c>
      <c r="D40" s="40">
        <v>10</v>
      </c>
      <c r="E40" s="16">
        <v>1.65</v>
      </c>
      <c r="F40" s="43">
        <v>36</v>
      </c>
      <c r="G40" s="42">
        <v>22</v>
      </c>
      <c r="H40" s="36">
        <v>14</v>
      </c>
      <c r="I40" s="47">
        <v>2.13</v>
      </c>
      <c r="J40" s="38">
        <v>9.6799999999999997E-2</v>
      </c>
      <c r="K40" s="45">
        <v>2.3999999999999998E-3</v>
      </c>
      <c r="L40" s="36">
        <v>0.28589999999999999</v>
      </c>
      <c r="M40" s="46">
        <v>2.3E-2</v>
      </c>
      <c r="N40">
        <v>408</v>
      </c>
    </row>
    <row r="41" spans="1:14" x14ac:dyDescent="0.3">
      <c r="A41" s="15" t="s">
        <v>90</v>
      </c>
      <c r="B41" s="19" t="s">
        <v>155</v>
      </c>
      <c r="C41" s="20">
        <v>42871</v>
      </c>
      <c r="D41" s="35">
        <v>1.65</v>
      </c>
      <c r="E41" s="16">
        <v>1.65</v>
      </c>
      <c r="F41" s="36">
        <v>8.9999999999999805</v>
      </c>
      <c r="G41" s="37">
        <v>3.99999999999998</v>
      </c>
      <c r="H41" s="36">
        <v>5</v>
      </c>
      <c r="I41" s="31">
        <v>1.141</v>
      </c>
      <c r="J41" s="38">
        <v>6.7400000000000002E-2</v>
      </c>
      <c r="K41" s="39">
        <v>2.3999999999999998E-3</v>
      </c>
      <c r="L41" s="36">
        <v>0.02</v>
      </c>
      <c r="M41" s="29">
        <v>4.3249999999999997E-2</v>
      </c>
      <c r="N41" s="15">
        <v>442</v>
      </c>
    </row>
    <row r="42" spans="1:14" x14ac:dyDescent="0.3">
      <c r="A42" s="15" t="s">
        <v>91</v>
      </c>
      <c r="B42" s="19" t="s">
        <v>155</v>
      </c>
      <c r="C42" s="20">
        <v>42892</v>
      </c>
      <c r="D42" s="35">
        <v>6.8145160000000002</v>
      </c>
      <c r="E42" s="16">
        <v>1.65</v>
      </c>
      <c r="F42" s="36">
        <v>11</v>
      </c>
      <c r="G42" s="37">
        <v>12.000000000000099</v>
      </c>
      <c r="H42" s="36">
        <v>0.3</v>
      </c>
      <c r="I42" s="31">
        <v>1.7516</v>
      </c>
      <c r="J42" s="38">
        <v>8.5650000000000004E-2</v>
      </c>
      <c r="K42" s="39">
        <v>2.07E-2</v>
      </c>
      <c r="L42" s="36">
        <v>0.02</v>
      </c>
      <c r="M42" s="29">
        <v>2.35E-2</v>
      </c>
      <c r="N42" s="15">
        <v>301</v>
      </c>
    </row>
    <row r="43" spans="1:14" x14ac:dyDescent="0.3">
      <c r="A43" s="15" t="s">
        <v>129</v>
      </c>
      <c r="B43" s="19" t="s">
        <v>155</v>
      </c>
      <c r="C43" s="20">
        <v>42927</v>
      </c>
      <c r="D43" s="35">
        <v>1.65</v>
      </c>
      <c r="E43" s="16">
        <v>1.65</v>
      </c>
      <c r="F43" s="36">
        <v>8.9999999999999805</v>
      </c>
      <c r="G43" s="37">
        <v>2.9999999999999498</v>
      </c>
      <c r="H43" s="36">
        <v>6.0000000000000302</v>
      </c>
      <c r="I43" s="31">
        <v>1.4101999999999999</v>
      </c>
      <c r="J43" s="38">
        <v>5.5899999999999998E-2</v>
      </c>
      <c r="K43" s="39">
        <v>1.6473250000000002E-2</v>
      </c>
      <c r="L43" s="36">
        <v>0.02</v>
      </c>
      <c r="M43" s="29">
        <v>2.6450000000000001E-2</v>
      </c>
      <c r="N43" s="15">
        <v>295</v>
      </c>
    </row>
    <row r="44" spans="1:14" x14ac:dyDescent="0.3">
      <c r="A44" t="s">
        <v>215</v>
      </c>
      <c r="B44" s="19" t="s">
        <v>155</v>
      </c>
      <c r="C44" s="20">
        <v>42998</v>
      </c>
      <c r="D44" s="40">
        <v>6</v>
      </c>
      <c r="E44" s="16">
        <v>1.65</v>
      </c>
      <c r="F44" s="43">
        <v>10</v>
      </c>
      <c r="G44" s="42">
        <v>9</v>
      </c>
      <c r="H44" s="36">
        <v>1</v>
      </c>
      <c r="I44" s="47">
        <v>1.4</v>
      </c>
      <c r="J44" s="38">
        <v>0.1197</v>
      </c>
      <c r="K44" s="45">
        <v>4.8399999999999999E-2</v>
      </c>
      <c r="L44" s="36">
        <v>0.02</v>
      </c>
      <c r="M44" s="46">
        <v>7.9000000000000001E-2</v>
      </c>
      <c r="N44">
        <v>365</v>
      </c>
    </row>
    <row r="45" spans="1:14" x14ac:dyDescent="0.3">
      <c r="A45" s="15" t="s">
        <v>92</v>
      </c>
      <c r="B45" s="19" t="s">
        <v>156</v>
      </c>
      <c r="C45" s="20">
        <v>42871</v>
      </c>
      <c r="D45" s="35">
        <v>2.2680120000000001</v>
      </c>
      <c r="E45" s="16">
        <v>1.65</v>
      </c>
      <c r="F45" s="36">
        <v>6.0000000000000302</v>
      </c>
      <c r="G45" s="37">
        <v>6</v>
      </c>
      <c r="H45" s="36">
        <v>0.3</v>
      </c>
      <c r="I45" s="31">
        <v>0.63390000000000002</v>
      </c>
      <c r="J45" s="38">
        <v>4.335E-2</v>
      </c>
      <c r="K45" s="39">
        <v>1.3100000000000002E-2</v>
      </c>
      <c r="L45" s="36">
        <v>0.02</v>
      </c>
      <c r="M45" s="29">
        <v>5.9749999999999998E-2</v>
      </c>
      <c r="N45" s="15">
        <v>559</v>
      </c>
    </row>
    <row r="46" spans="1:14" x14ac:dyDescent="0.3">
      <c r="A46" s="15" t="s">
        <v>93</v>
      </c>
      <c r="B46" s="19" t="s">
        <v>156</v>
      </c>
      <c r="C46" s="20">
        <v>42892</v>
      </c>
      <c r="D46" s="35">
        <v>1.65</v>
      </c>
      <c r="E46" s="16">
        <v>1.65</v>
      </c>
      <c r="F46" s="36">
        <v>2.0000000000000573</v>
      </c>
      <c r="G46" s="37">
        <v>2</v>
      </c>
      <c r="H46" s="36">
        <v>0.3</v>
      </c>
      <c r="I46" s="31">
        <v>1.2411000000000001</v>
      </c>
      <c r="J46" s="38">
        <v>4.7199999999999999E-2</v>
      </c>
      <c r="K46" s="39">
        <v>7.1500000000000001E-3</v>
      </c>
      <c r="L46" s="36">
        <v>0.02</v>
      </c>
      <c r="M46" s="29">
        <v>0.05</v>
      </c>
      <c r="N46" s="15">
        <v>495</v>
      </c>
    </row>
    <row r="47" spans="1:14" x14ac:dyDescent="0.3">
      <c r="A47" s="15" t="s">
        <v>130</v>
      </c>
      <c r="B47" s="19" t="s">
        <v>156</v>
      </c>
      <c r="C47" s="20">
        <v>42927</v>
      </c>
      <c r="D47" s="35">
        <v>1.65</v>
      </c>
      <c r="E47" s="16">
        <v>1.65</v>
      </c>
      <c r="F47" s="36">
        <v>2.00000000000006</v>
      </c>
      <c r="G47" s="37">
        <v>2.9999999999999498</v>
      </c>
      <c r="H47" s="36">
        <v>0.3</v>
      </c>
      <c r="I47" s="31">
        <v>1.306</v>
      </c>
      <c r="J47" s="38">
        <v>7.1800000000000003E-2</v>
      </c>
      <c r="K47" s="39">
        <v>2.6057000000000004E-2</v>
      </c>
      <c r="L47" s="36">
        <v>0.02</v>
      </c>
      <c r="M47" s="29">
        <v>5.9999999999999995E-4</v>
      </c>
      <c r="N47" s="15">
        <v>511</v>
      </c>
    </row>
    <row r="48" spans="1:14" x14ac:dyDescent="0.3">
      <c r="A48" t="s">
        <v>195</v>
      </c>
      <c r="B48" s="19" t="s">
        <v>156</v>
      </c>
      <c r="C48" s="20">
        <v>42972</v>
      </c>
      <c r="D48" s="40">
        <v>6</v>
      </c>
      <c r="E48" s="16">
        <v>1.65</v>
      </c>
      <c r="F48" s="41">
        <v>7</v>
      </c>
      <c r="G48" s="42">
        <v>0</v>
      </c>
      <c r="H48" s="43">
        <v>7</v>
      </c>
      <c r="I48" s="31">
        <v>1.31</v>
      </c>
      <c r="J48" s="44">
        <v>0.1197</v>
      </c>
      <c r="K48" s="45">
        <v>4.8399999999999999E-2</v>
      </c>
      <c r="L48" s="40">
        <v>0.02</v>
      </c>
      <c r="M48" s="46">
        <v>7.9000000000000001E-2</v>
      </c>
      <c r="N48">
        <v>359</v>
      </c>
    </row>
    <row r="49" spans="1:14" x14ac:dyDescent="0.3">
      <c r="A49" t="s">
        <v>216</v>
      </c>
      <c r="B49" s="19" t="s">
        <v>156</v>
      </c>
      <c r="C49" s="20">
        <v>42998</v>
      </c>
      <c r="D49" s="40">
        <v>6</v>
      </c>
      <c r="E49" s="16">
        <v>1.65</v>
      </c>
      <c r="F49" s="43" t="s">
        <v>180</v>
      </c>
      <c r="G49" s="42">
        <v>1</v>
      </c>
      <c r="H49" s="36">
        <v>0.3</v>
      </c>
      <c r="I49" s="47">
        <v>1.27</v>
      </c>
      <c r="J49" s="38">
        <v>0.14119999999999999</v>
      </c>
      <c r="K49" s="45">
        <v>2.3999999999999998E-3</v>
      </c>
      <c r="L49" s="40">
        <v>0.02</v>
      </c>
      <c r="M49" s="46">
        <v>1.2E-2</v>
      </c>
      <c r="N49">
        <v>560</v>
      </c>
    </row>
    <row r="50" spans="1:14" x14ac:dyDescent="0.3">
      <c r="A50" s="15" t="s">
        <v>94</v>
      </c>
      <c r="B50" s="19" t="s">
        <v>157</v>
      </c>
      <c r="C50" s="20">
        <v>42870</v>
      </c>
      <c r="D50" s="35">
        <v>17.004999999999999</v>
      </c>
      <c r="E50" s="16">
        <v>1.65</v>
      </c>
      <c r="F50" s="36">
        <v>2.00000000000006</v>
      </c>
      <c r="G50" s="37">
        <v>2</v>
      </c>
      <c r="H50" s="36">
        <v>0.3</v>
      </c>
      <c r="I50" s="31">
        <v>1.0509250000000001</v>
      </c>
      <c r="J50" s="38">
        <v>7.4550000000000005E-2</v>
      </c>
      <c r="K50" s="39">
        <v>2.3999999999999998E-3</v>
      </c>
      <c r="L50" s="36">
        <v>0.27715000000000001</v>
      </c>
      <c r="M50" s="29">
        <v>0.12775</v>
      </c>
      <c r="N50" s="15">
        <v>363</v>
      </c>
    </row>
    <row r="51" spans="1:14" x14ac:dyDescent="0.3">
      <c r="A51" s="15" t="s">
        <v>95</v>
      </c>
      <c r="B51" s="19" t="s">
        <v>157</v>
      </c>
      <c r="C51" s="20">
        <v>42891</v>
      </c>
      <c r="D51" s="35">
        <v>48.747239999999998</v>
      </c>
      <c r="E51" s="16">
        <v>1.65</v>
      </c>
      <c r="F51" s="36">
        <v>33.000000000000099</v>
      </c>
      <c r="G51" s="37">
        <v>19.000000000000099</v>
      </c>
      <c r="H51" s="36">
        <v>14</v>
      </c>
      <c r="I51" s="31">
        <v>2.3138000000000001</v>
      </c>
      <c r="J51" s="38">
        <v>0.11885</v>
      </c>
      <c r="K51" s="39">
        <v>2.3999999999999998E-3</v>
      </c>
      <c r="L51" s="36">
        <v>0.25440000000000002</v>
      </c>
      <c r="M51" s="29">
        <v>0.10784999999999999</v>
      </c>
      <c r="N51" s="15">
        <v>316</v>
      </c>
    </row>
    <row r="52" spans="1:14" x14ac:dyDescent="0.3">
      <c r="A52" s="15" t="s">
        <v>131</v>
      </c>
      <c r="B52" s="19" t="s">
        <v>157</v>
      </c>
      <c r="C52" s="20">
        <v>42926</v>
      </c>
      <c r="D52" s="35">
        <v>4.6168959999999997</v>
      </c>
      <c r="E52" s="16">
        <v>1.65</v>
      </c>
      <c r="F52" s="36">
        <v>39</v>
      </c>
      <c r="G52" s="37">
        <v>21</v>
      </c>
      <c r="H52" s="36">
        <v>18</v>
      </c>
      <c r="I52" s="31">
        <v>2.9474999999999998</v>
      </c>
      <c r="J52" s="38">
        <v>0.16059999999999999</v>
      </c>
      <c r="K52" s="39">
        <v>9.3401750000000009E-3</v>
      </c>
      <c r="L52" s="36">
        <v>0.02</v>
      </c>
      <c r="M52" s="29">
        <v>1.8700000000000001E-2</v>
      </c>
      <c r="N52" s="15">
        <v>227</v>
      </c>
    </row>
    <row r="53" spans="1:14" x14ac:dyDescent="0.3">
      <c r="A53" t="s">
        <v>196</v>
      </c>
      <c r="B53" s="19" t="s">
        <v>157</v>
      </c>
      <c r="C53" s="20">
        <v>42971</v>
      </c>
      <c r="D53" s="40">
        <v>21</v>
      </c>
      <c r="E53" s="16">
        <v>1.65</v>
      </c>
      <c r="F53" s="41">
        <v>21</v>
      </c>
      <c r="G53" s="42">
        <v>6.0000000000000302</v>
      </c>
      <c r="H53" s="43">
        <v>15</v>
      </c>
      <c r="I53" s="31">
        <v>2.4300000000000002</v>
      </c>
      <c r="J53" s="44">
        <v>0.14119999999999999</v>
      </c>
      <c r="K53" s="45">
        <v>2.3999999999999998E-3</v>
      </c>
      <c r="L53" s="40">
        <v>0.02</v>
      </c>
      <c r="M53" s="46">
        <v>1.2E-2</v>
      </c>
      <c r="N53">
        <v>139</v>
      </c>
    </row>
    <row r="54" spans="1:14" x14ac:dyDescent="0.3">
      <c r="A54" t="s">
        <v>217</v>
      </c>
      <c r="B54" s="19" t="s">
        <v>157</v>
      </c>
      <c r="C54" s="20">
        <v>42997</v>
      </c>
      <c r="D54" s="40">
        <v>34</v>
      </c>
      <c r="E54" s="16">
        <v>1.65</v>
      </c>
      <c r="F54" s="43">
        <v>17</v>
      </c>
      <c r="G54" s="42">
        <v>9</v>
      </c>
      <c r="H54" s="36">
        <v>8</v>
      </c>
      <c r="I54" s="47">
        <v>2.0699999999999998</v>
      </c>
      <c r="J54" s="38">
        <v>0.26740000000000003</v>
      </c>
      <c r="K54" s="45">
        <v>2.3999999999999998E-3</v>
      </c>
      <c r="L54" s="40">
        <v>0.1</v>
      </c>
      <c r="M54" s="46">
        <v>0.128</v>
      </c>
      <c r="N54">
        <v>219</v>
      </c>
    </row>
    <row r="55" spans="1:14" x14ac:dyDescent="0.3">
      <c r="A55" s="15" t="s">
        <v>96</v>
      </c>
      <c r="B55" s="19" t="s">
        <v>158</v>
      </c>
      <c r="C55" s="20">
        <v>42892</v>
      </c>
      <c r="D55" s="35">
        <v>1.65</v>
      </c>
      <c r="E55" s="16">
        <v>1.65</v>
      </c>
      <c r="F55" s="36">
        <v>11.999999999999901</v>
      </c>
      <c r="G55" s="37">
        <v>12</v>
      </c>
      <c r="H55" s="36">
        <v>0.3</v>
      </c>
      <c r="I55" s="31">
        <v>1.2333000000000001</v>
      </c>
      <c r="J55" s="38">
        <v>5.2600000000000001E-2</v>
      </c>
      <c r="K55" s="39">
        <v>1.5650000000000001E-2</v>
      </c>
      <c r="L55" s="36">
        <v>3.2288000000000001</v>
      </c>
      <c r="M55" s="29">
        <v>0.11155</v>
      </c>
      <c r="N55" s="15">
        <v>314</v>
      </c>
    </row>
    <row r="56" spans="1:14" x14ac:dyDescent="0.3">
      <c r="A56" s="15" t="s">
        <v>132</v>
      </c>
      <c r="B56" s="19" t="s">
        <v>158</v>
      </c>
      <c r="C56" s="20">
        <v>42927</v>
      </c>
      <c r="D56" s="35">
        <v>1.65</v>
      </c>
      <c r="E56" s="16">
        <v>1.65</v>
      </c>
      <c r="F56" s="36">
        <v>117</v>
      </c>
      <c r="G56" s="37">
        <v>35.999999999999901</v>
      </c>
      <c r="H56" s="36">
        <v>81</v>
      </c>
      <c r="I56" s="31">
        <v>3.2699500000000001</v>
      </c>
      <c r="J56" s="38">
        <v>0.34789999999999999</v>
      </c>
      <c r="K56" s="39">
        <v>2.7398249999999999E-2</v>
      </c>
      <c r="L56" s="36">
        <v>0.02</v>
      </c>
      <c r="M56" s="29">
        <v>6.9000000000000006E-2</v>
      </c>
      <c r="N56" s="15">
        <v>346</v>
      </c>
    </row>
    <row r="57" spans="1:14" x14ac:dyDescent="0.3">
      <c r="A57" t="s">
        <v>218</v>
      </c>
      <c r="B57" s="19" t="s">
        <v>158</v>
      </c>
      <c r="C57" s="20">
        <v>42998</v>
      </c>
      <c r="D57" s="40">
        <v>18</v>
      </c>
      <c r="E57" s="16">
        <v>1.65</v>
      </c>
      <c r="F57" s="43">
        <v>35</v>
      </c>
      <c r="G57" s="42">
        <v>21</v>
      </c>
      <c r="H57" s="36">
        <v>14</v>
      </c>
      <c r="I57" s="47">
        <v>3.81</v>
      </c>
      <c r="J57" s="38">
        <v>0.3528</v>
      </c>
      <c r="K57" s="45">
        <v>0.24579999999999999</v>
      </c>
      <c r="L57" s="40">
        <v>0.1</v>
      </c>
      <c r="M57" s="46">
        <v>7.5999999999999998E-2</v>
      </c>
      <c r="N57">
        <v>446</v>
      </c>
    </row>
    <row r="58" spans="1:14" x14ac:dyDescent="0.3">
      <c r="A58" s="15" t="s">
        <v>97</v>
      </c>
      <c r="B58" s="19" t="s">
        <v>159</v>
      </c>
      <c r="C58" s="20">
        <v>42871</v>
      </c>
      <c r="D58" s="35">
        <v>3.7218399999999998</v>
      </c>
      <c r="E58" s="16">
        <v>1.65</v>
      </c>
      <c r="F58" s="36">
        <v>6.0000000000000302</v>
      </c>
      <c r="G58" s="37">
        <v>3.0000000000000902</v>
      </c>
      <c r="H58" s="36">
        <v>2.9999999999999498</v>
      </c>
      <c r="I58" s="31">
        <v>0.99360000000000004</v>
      </c>
      <c r="J58" s="38">
        <v>0.29420000000000007</v>
      </c>
      <c r="K58" s="39">
        <v>0.18625</v>
      </c>
      <c r="L58" s="36">
        <v>0.02</v>
      </c>
      <c r="M58" s="29">
        <v>4.7399999999999998E-2</v>
      </c>
      <c r="N58" s="15">
        <v>552</v>
      </c>
    </row>
    <row r="59" spans="1:14" x14ac:dyDescent="0.3">
      <c r="A59" s="15" t="s">
        <v>98</v>
      </c>
      <c r="B59" s="19" t="s">
        <v>159</v>
      </c>
      <c r="C59" s="20">
        <v>42892</v>
      </c>
      <c r="D59" s="35">
        <v>4.5941600000000005</v>
      </c>
      <c r="E59" s="16">
        <v>1.65</v>
      </c>
      <c r="F59" s="36">
        <v>10</v>
      </c>
      <c r="G59" s="37">
        <v>8.9999999999999805</v>
      </c>
      <c r="H59" s="36">
        <v>1.00000000000003</v>
      </c>
      <c r="I59" s="31">
        <v>1.31595</v>
      </c>
      <c r="J59" s="38">
        <v>0.29775000000000001</v>
      </c>
      <c r="K59" s="39">
        <v>0.18545</v>
      </c>
      <c r="L59" s="36">
        <v>0.02</v>
      </c>
      <c r="M59" s="29">
        <v>8.8999999999999996E-2</v>
      </c>
      <c r="N59" s="15">
        <v>467</v>
      </c>
    </row>
    <row r="60" spans="1:14" x14ac:dyDescent="0.3">
      <c r="A60" s="15" t="s">
        <v>133</v>
      </c>
      <c r="B60" s="19" t="s">
        <v>159</v>
      </c>
      <c r="C60" s="20">
        <v>42927</v>
      </c>
      <c r="D60" s="35">
        <v>10.36632</v>
      </c>
      <c r="E60" s="16">
        <v>1.65</v>
      </c>
      <c r="F60" s="36">
        <v>108.5</v>
      </c>
      <c r="G60" s="37">
        <v>47.49999999999995</v>
      </c>
      <c r="H60" s="36">
        <v>61.00000000000005</v>
      </c>
      <c r="I60" s="31">
        <v>1.2559749999999998</v>
      </c>
      <c r="J60" s="38">
        <v>0.42854999999999999</v>
      </c>
      <c r="K60" s="39">
        <v>0.28137000000000001</v>
      </c>
      <c r="L60" s="36">
        <v>0.02</v>
      </c>
      <c r="M60" s="29">
        <v>4.24E-2</v>
      </c>
      <c r="N60" s="15">
        <v>484</v>
      </c>
    </row>
    <row r="61" spans="1:14" x14ac:dyDescent="0.3">
      <c r="A61" t="s">
        <v>197</v>
      </c>
      <c r="B61" s="19" t="s">
        <v>159</v>
      </c>
      <c r="C61" s="20">
        <v>42972</v>
      </c>
      <c r="D61" s="40">
        <v>15</v>
      </c>
      <c r="E61" s="16">
        <v>1.65</v>
      </c>
      <c r="F61" s="41">
        <v>1</v>
      </c>
      <c r="G61" s="42">
        <v>0</v>
      </c>
      <c r="H61" s="43">
        <v>1</v>
      </c>
      <c r="I61" s="31">
        <v>1.41</v>
      </c>
      <c r="J61" s="44">
        <v>0.3528</v>
      </c>
      <c r="K61" s="45">
        <v>0.24579999999999999</v>
      </c>
      <c r="L61" s="40">
        <v>0.02</v>
      </c>
      <c r="M61" s="46">
        <v>7.5999999999999998E-2</v>
      </c>
      <c r="N61">
        <v>333</v>
      </c>
    </row>
    <row r="62" spans="1:14" x14ac:dyDescent="0.3">
      <c r="A62" t="s">
        <v>219</v>
      </c>
      <c r="B62" s="19" t="s">
        <v>159</v>
      </c>
      <c r="C62" s="20">
        <v>42998</v>
      </c>
      <c r="D62" s="40">
        <v>48</v>
      </c>
      <c r="E62" s="16">
        <v>1.65</v>
      </c>
      <c r="F62" s="43">
        <v>19</v>
      </c>
      <c r="G62" s="42">
        <v>20</v>
      </c>
      <c r="H62" s="36">
        <v>0.3</v>
      </c>
      <c r="I62" s="47">
        <v>1.78</v>
      </c>
      <c r="J62" s="38">
        <v>0.504</v>
      </c>
      <c r="K62" s="45">
        <v>0.34150000000000003</v>
      </c>
      <c r="L62" s="40">
        <v>0.02</v>
      </c>
      <c r="M62" s="46">
        <v>1.2E-2</v>
      </c>
      <c r="N62">
        <v>510</v>
      </c>
    </row>
    <row r="63" spans="1:14" x14ac:dyDescent="0.3">
      <c r="A63" s="15" t="s">
        <v>99</v>
      </c>
      <c r="B63" s="19" t="s">
        <v>160</v>
      </c>
      <c r="C63" s="20">
        <v>42870</v>
      </c>
      <c r="D63" s="35">
        <v>1.65</v>
      </c>
      <c r="E63" s="16">
        <v>1.65</v>
      </c>
      <c r="F63" s="36">
        <v>2</v>
      </c>
      <c r="G63" s="37">
        <v>2</v>
      </c>
      <c r="H63" s="36">
        <v>0.3</v>
      </c>
      <c r="I63" s="31">
        <v>0.70150000000000001</v>
      </c>
      <c r="J63" s="38">
        <v>5.9450000000000003E-2</v>
      </c>
      <c r="K63" s="39">
        <v>2.53E-2</v>
      </c>
      <c r="L63" s="36">
        <v>0.02</v>
      </c>
      <c r="M63" s="29">
        <v>0.12454999999999999</v>
      </c>
      <c r="N63" s="15">
        <v>430</v>
      </c>
    </row>
    <row r="64" spans="1:14" x14ac:dyDescent="0.3">
      <c r="A64" s="15" t="s">
        <v>100</v>
      </c>
      <c r="B64" s="19" t="s">
        <v>160</v>
      </c>
      <c r="C64" s="20">
        <v>42891</v>
      </c>
      <c r="D64" s="35">
        <v>1.65</v>
      </c>
      <c r="E64" s="16">
        <v>1.65</v>
      </c>
      <c r="F64" s="36" t="s">
        <v>180</v>
      </c>
      <c r="G64" s="37">
        <v>0</v>
      </c>
      <c r="H64" s="36">
        <v>0.3</v>
      </c>
      <c r="I64" s="31">
        <v>0.81064999999999998</v>
      </c>
      <c r="J64" s="38">
        <v>3.635E-2</v>
      </c>
      <c r="K64" s="39">
        <v>2.3999999999999998E-3</v>
      </c>
      <c r="L64" s="36">
        <v>0.02</v>
      </c>
      <c r="M64" s="29">
        <v>0.11805</v>
      </c>
      <c r="N64" s="15">
        <v>345</v>
      </c>
    </row>
    <row r="65" spans="1:14" x14ac:dyDescent="0.3">
      <c r="A65" s="15" t="s">
        <v>134</v>
      </c>
      <c r="B65" s="19" t="s">
        <v>160</v>
      </c>
      <c r="C65" s="20">
        <v>42926</v>
      </c>
      <c r="D65" s="35">
        <v>1.65</v>
      </c>
      <c r="E65" s="16">
        <v>1.65</v>
      </c>
      <c r="F65" s="36">
        <v>2.9999999999999498</v>
      </c>
      <c r="G65" s="37">
        <v>3</v>
      </c>
      <c r="H65" s="36">
        <v>0.3</v>
      </c>
      <c r="I65" s="31">
        <v>0.95589999999999997</v>
      </c>
      <c r="J65" s="38">
        <v>0.10290000000000001</v>
      </c>
      <c r="K65" s="39">
        <v>4.4825249999999997E-2</v>
      </c>
      <c r="L65" s="36">
        <v>0.02</v>
      </c>
      <c r="M65" s="29">
        <v>6.7000000000000002E-3</v>
      </c>
      <c r="N65" s="15">
        <v>240</v>
      </c>
    </row>
    <row r="66" spans="1:14" x14ac:dyDescent="0.3">
      <c r="A66" t="s">
        <v>198</v>
      </c>
      <c r="B66" s="19" t="s">
        <v>160</v>
      </c>
      <c r="C66" s="20">
        <v>42971</v>
      </c>
      <c r="D66" s="40">
        <v>1.65</v>
      </c>
      <c r="E66" s="16">
        <v>1.65</v>
      </c>
      <c r="F66" s="41">
        <v>9</v>
      </c>
      <c r="G66" s="42">
        <v>2.00000000000006</v>
      </c>
      <c r="H66" s="43">
        <v>7</v>
      </c>
      <c r="I66" s="31">
        <v>1.91</v>
      </c>
      <c r="J66" s="44">
        <v>0.504</v>
      </c>
      <c r="K66" s="45">
        <v>0.34150000000000003</v>
      </c>
      <c r="L66" s="40">
        <v>0.02</v>
      </c>
      <c r="M66" s="46">
        <v>1.2E-2</v>
      </c>
      <c r="N66">
        <v>149</v>
      </c>
    </row>
    <row r="67" spans="1:14" x14ac:dyDescent="0.3">
      <c r="A67" t="s">
        <v>220</v>
      </c>
      <c r="B67" s="19" t="s">
        <v>160</v>
      </c>
      <c r="C67" s="20">
        <v>42997</v>
      </c>
      <c r="D67" s="40">
        <v>1.65</v>
      </c>
      <c r="E67" s="16">
        <v>1.65</v>
      </c>
      <c r="F67" s="43">
        <v>6</v>
      </c>
      <c r="G67" s="42">
        <v>6</v>
      </c>
      <c r="H67" s="36">
        <v>0.3</v>
      </c>
      <c r="I67" s="47">
        <v>2.68</v>
      </c>
      <c r="J67" s="38">
        <v>0.29470000000000002</v>
      </c>
      <c r="K67" s="45">
        <v>2.3999999999999998E-3</v>
      </c>
      <c r="L67" s="40">
        <v>0.1</v>
      </c>
      <c r="M67" s="46">
        <v>1.4E-2</v>
      </c>
      <c r="N67">
        <v>241</v>
      </c>
    </row>
    <row r="68" spans="1:14" x14ac:dyDescent="0.3">
      <c r="A68" s="15" t="s">
        <v>101</v>
      </c>
      <c r="B68" s="19" t="s">
        <v>161</v>
      </c>
      <c r="C68" s="20">
        <v>42870</v>
      </c>
      <c r="D68" s="35">
        <v>7.6212960000000001</v>
      </c>
      <c r="E68" s="16">
        <v>1.65</v>
      </c>
      <c r="F68" s="36">
        <v>11.5</v>
      </c>
      <c r="G68" s="37">
        <v>4.5</v>
      </c>
      <c r="H68" s="36">
        <v>7.5</v>
      </c>
      <c r="I68" s="31">
        <v>0.97914999999999996</v>
      </c>
      <c r="J68" s="38">
        <v>3.2000000000000001E-2</v>
      </c>
      <c r="K68" s="39">
        <v>2.3999999999999998E-3</v>
      </c>
      <c r="L68" s="36">
        <v>0.02</v>
      </c>
      <c r="M68" s="29">
        <v>3.1600000000000003E-2</v>
      </c>
      <c r="N68" s="15">
        <v>415</v>
      </c>
    </row>
    <row r="69" spans="1:14" x14ac:dyDescent="0.3">
      <c r="A69" s="15" t="s">
        <v>102</v>
      </c>
      <c r="B69" s="19" t="s">
        <v>161</v>
      </c>
      <c r="C69" s="20">
        <v>42891</v>
      </c>
      <c r="D69" s="35">
        <v>1.65</v>
      </c>
      <c r="E69" s="16">
        <v>1.65</v>
      </c>
      <c r="F69" s="36">
        <v>1.9999999999999201</v>
      </c>
      <c r="G69" s="37">
        <v>2.9999999999999498</v>
      </c>
      <c r="H69" s="36">
        <v>0.3</v>
      </c>
      <c r="I69" s="31">
        <v>0.6925</v>
      </c>
      <c r="J69" s="38">
        <v>0.23019999999999999</v>
      </c>
      <c r="K69" s="39">
        <v>2.3999999999999998E-3</v>
      </c>
      <c r="L69" s="36">
        <v>0.02</v>
      </c>
      <c r="M69" s="29">
        <v>2.1950000000000001E-2</v>
      </c>
      <c r="N69" s="15">
        <v>357</v>
      </c>
    </row>
    <row r="70" spans="1:14" x14ac:dyDescent="0.3">
      <c r="A70" s="15" t="s">
        <v>135</v>
      </c>
      <c r="B70" s="19" t="s">
        <v>161</v>
      </c>
      <c r="C70" s="20">
        <v>42926</v>
      </c>
      <c r="D70" s="35">
        <v>21.061983999999999</v>
      </c>
      <c r="E70" s="16">
        <v>1.65</v>
      </c>
      <c r="F70" s="36">
        <v>8.9999999999999805</v>
      </c>
      <c r="G70" s="37">
        <v>9</v>
      </c>
      <c r="H70" s="36">
        <v>0.3</v>
      </c>
      <c r="I70" s="31">
        <v>1.5388999999999999</v>
      </c>
      <c r="J70" s="38">
        <v>9.1399999999999995E-2</v>
      </c>
      <c r="K70" s="39">
        <v>8.4201750000000002E-3</v>
      </c>
      <c r="L70" s="36">
        <v>0.02</v>
      </c>
      <c r="M70" s="29">
        <v>2.8549999999999999E-2</v>
      </c>
      <c r="N70" s="15">
        <v>231</v>
      </c>
    </row>
    <row r="71" spans="1:14" x14ac:dyDescent="0.3">
      <c r="A71" t="s">
        <v>199</v>
      </c>
      <c r="B71" s="19" t="s">
        <v>161</v>
      </c>
      <c r="C71" s="20">
        <v>42971</v>
      </c>
      <c r="D71" s="40">
        <v>1.65</v>
      </c>
      <c r="E71" s="16">
        <v>1.65</v>
      </c>
      <c r="F71" s="41">
        <v>21</v>
      </c>
      <c r="G71" s="42">
        <v>15</v>
      </c>
      <c r="H71" s="43">
        <v>6</v>
      </c>
      <c r="I71" s="31">
        <v>3.12</v>
      </c>
      <c r="J71" s="44">
        <v>0.2417</v>
      </c>
      <c r="K71" s="45">
        <v>2.3999999999999998E-3</v>
      </c>
      <c r="L71" s="40">
        <v>0.02</v>
      </c>
      <c r="M71" s="46">
        <v>0.01</v>
      </c>
      <c r="N71">
        <v>156</v>
      </c>
    </row>
    <row r="72" spans="1:14" x14ac:dyDescent="0.3">
      <c r="A72" t="s">
        <v>221</v>
      </c>
      <c r="B72" s="19" t="s">
        <v>161</v>
      </c>
      <c r="C72" s="20">
        <v>42997</v>
      </c>
      <c r="D72" s="40">
        <v>4</v>
      </c>
      <c r="E72" s="16">
        <v>1.65</v>
      </c>
      <c r="F72" s="43">
        <v>7.5</v>
      </c>
      <c r="G72" s="42">
        <v>8.5</v>
      </c>
      <c r="H72" s="36">
        <v>0.3</v>
      </c>
      <c r="I72" s="47">
        <v>2.0699999999999998</v>
      </c>
      <c r="J72" s="38">
        <v>0.15690000000000001</v>
      </c>
      <c r="K72" s="45">
        <v>2.3999999999999998E-3</v>
      </c>
      <c r="L72" s="36">
        <v>0.02</v>
      </c>
      <c r="M72" s="46">
        <v>4.5999999999999999E-2</v>
      </c>
      <c r="N72">
        <v>251</v>
      </c>
    </row>
    <row r="73" spans="1:14" x14ac:dyDescent="0.3">
      <c r="A73" s="15" t="s">
        <v>103</v>
      </c>
      <c r="B73" s="19" t="s">
        <v>162</v>
      </c>
      <c r="C73" s="20">
        <v>42871</v>
      </c>
      <c r="D73" s="35">
        <v>88.173900000000003</v>
      </c>
      <c r="E73" s="16">
        <v>1.65</v>
      </c>
      <c r="F73" s="36">
        <v>88</v>
      </c>
      <c r="G73" s="37">
        <v>39</v>
      </c>
      <c r="H73" s="36">
        <v>49</v>
      </c>
      <c r="I73" s="31">
        <v>2.34</v>
      </c>
      <c r="J73" s="38">
        <v>5.6399999999999999E-2</v>
      </c>
      <c r="K73" s="39">
        <v>5.1500000000000001E-3</v>
      </c>
      <c r="L73" s="36">
        <v>0.02</v>
      </c>
      <c r="M73" s="29">
        <v>0.20424999999999999</v>
      </c>
      <c r="N73" s="15">
        <v>526</v>
      </c>
    </row>
    <row r="74" spans="1:14" x14ac:dyDescent="0.3">
      <c r="A74" s="15" t="s">
        <v>104</v>
      </c>
      <c r="B74" s="19" t="s">
        <v>162</v>
      </c>
      <c r="C74" s="20">
        <v>42891</v>
      </c>
      <c r="D74" s="35">
        <v>10.974740000000001</v>
      </c>
      <c r="E74" s="16">
        <v>1.65</v>
      </c>
      <c r="F74" s="36">
        <v>49</v>
      </c>
      <c r="G74" s="37">
        <v>30</v>
      </c>
      <c r="H74" s="36">
        <v>19</v>
      </c>
      <c r="I74" s="31">
        <v>1.8484</v>
      </c>
      <c r="J74" s="38">
        <v>0.11459999999999999</v>
      </c>
      <c r="K74" s="39">
        <v>2.3999999999999998E-3</v>
      </c>
      <c r="L74" s="36">
        <v>0.02</v>
      </c>
      <c r="M74" s="29">
        <v>1.5650000000000001E-2</v>
      </c>
      <c r="N74" s="15">
        <v>420</v>
      </c>
    </row>
    <row r="75" spans="1:14" x14ac:dyDescent="0.3">
      <c r="A75" s="15" t="s">
        <v>136</v>
      </c>
      <c r="B75" s="19" t="s">
        <v>162</v>
      </c>
      <c r="C75" s="20">
        <v>42927</v>
      </c>
      <c r="D75" s="35">
        <v>31.705331999999999</v>
      </c>
      <c r="E75" s="16">
        <v>1.65</v>
      </c>
      <c r="F75" s="36">
        <v>82.000000000000099</v>
      </c>
      <c r="G75" s="37">
        <v>68</v>
      </c>
      <c r="H75" s="36">
        <v>14.000000000000099</v>
      </c>
      <c r="I75" s="31">
        <v>2.1922999999999999</v>
      </c>
      <c r="J75" s="38">
        <v>0.17044999999999999</v>
      </c>
      <c r="K75" s="39">
        <v>9.721525E-3</v>
      </c>
      <c r="L75" s="36">
        <v>0.02</v>
      </c>
      <c r="M75" s="29">
        <v>1.1650000000000001E-2</v>
      </c>
      <c r="N75" s="15">
        <v>444</v>
      </c>
    </row>
    <row r="76" spans="1:14" x14ac:dyDescent="0.3">
      <c r="A76" t="s">
        <v>200</v>
      </c>
      <c r="B76" s="19" t="s">
        <v>162</v>
      </c>
      <c r="C76" s="20">
        <v>42972</v>
      </c>
      <c r="D76" s="40">
        <v>4</v>
      </c>
      <c r="E76" s="16">
        <v>1.65</v>
      </c>
      <c r="F76" s="41">
        <v>84</v>
      </c>
      <c r="G76" s="42">
        <v>23.999999999999599</v>
      </c>
      <c r="H76" s="43">
        <v>60</v>
      </c>
      <c r="I76" s="31">
        <v>3.08</v>
      </c>
      <c r="J76" s="44">
        <v>0.18729999999999999</v>
      </c>
      <c r="K76" s="45">
        <v>2.3999999999999998E-3</v>
      </c>
      <c r="L76" s="40">
        <v>0.02</v>
      </c>
      <c r="M76" s="46">
        <v>1.2999999999999999E-2</v>
      </c>
      <c r="N76">
        <v>297</v>
      </c>
    </row>
    <row r="77" spans="1:14" x14ac:dyDescent="0.3">
      <c r="A77" t="s">
        <v>222</v>
      </c>
      <c r="B77" s="19" t="s">
        <v>162</v>
      </c>
      <c r="C77" s="20">
        <v>42998</v>
      </c>
      <c r="D77" s="40">
        <v>25</v>
      </c>
      <c r="E77" s="16">
        <v>1.65</v>
      </c>
      <c r="F77" s="43">
        <v>64</v>
      </c>
      <c r="G77" s="42">
        <v>64</v>
      </c>
      <c r="H77" s="36">
        <v>0.3</v>
      </c>
      <c r="I77" s="47">
        <v>2.78</v>
      </c>
      <c r="J77" s="38">
        <v>0.1787</v>
      </c>
      <c r="K77" s="45">
        <v>2.3999999999999998E-3</v>
      </c>
      <c r="L77" s="40">
        <v>0.02</v>
      </c>
      <c r="M77" s="46">
        <v>2.7E-2</v>
      </c>
      <c r="N77">
        <v>448</v>
      </c>
    </row>
    <row r="78" spans="1:14" x14ac:dyDescent="0.3">
      <c r="A78" s="15" t="s">
        <v>105</v>
      </c>
      <c r="B78" s="19" t="s">
        <v>163</v>
      </c>
      <c r="C78" s="20">
        <v>42871</v>
      </c>
      <c r="D78" s="35">
        <v>6.3945959999999999</v>
      </c>
      <c r="E78" s="16">
        <v>1.65</v>
      </c>
      <c r="F78" s="36" t="s">
        <v>180</v>
      </c>
      <c r="G78" s="37">
        <v>0</v>
      </c>
      <c r="H78" s="36">
        <v>0.3</v>
      </c>
      <c r="I78" s="31">
        <v>1.5024500000000001</v>
      </c>
      <c r="J78" s="38">
        <v>4.7300000000000002E-2</v>
      </c>
      <c r="K78" s="39">
        <v>2.3999999999999998E-3</v>
      </c>
      <c r="L78" s="36">
        <v>1.9349499999999999</v>
      </c>
      <c r="M78" s="29">
        <v>0.14374999999999999</v>
      </c>
      <c r="N78" s="15">
        <v>508</v>
      </c>
    </row>
    <row r="79" spans="1:14" x14ac:dyDescent="0.3">
      <c r="A79" s="15" t="s">
        <v>106</v>
      </c>
      <c r="B79" s="19" t="s">
        <v>163</v>
      </c>
      <c r="C79" s="20">
        <v>42892</v>
      </c>
      <c r="D79" s="35">
        <v>1.65</v>
      </c>
      <c r="E79" s="16">
        <v>1.65</v>
      </c>
      <c r="F79" s="36">
        <v>5</v>
      </c>
      <c r="G79" s="37">
        <v>7.9999999999999503</v>
      </c>
      <c r="H79" s="36">
        <v>0.3</v>
      </c>
      <c r="I79" s="31">
        <v>1.4611000000000001</v>
      </c>
      <c r="J79" s="38">
        <v>5.6750000000000002E-2</v>
      </c>
      <c r="K79" s="39">
        <v>6.3E-3</v>
      </c>
      <c r="L79" s="36">
        <v>2.1376499999999998</v>
      </c>
      <c r="M79" s="29">
        <v>5.3249999999999999E-2</v>
      </c>
      <c r="N79" s="15">
        <v>299</v>
      </c>
    </row>
    <row r="80" spans="1:14" x14ac:dyDescent="0.3">
      <c r="A80" s="15" t="s">
        <v>137</v>
      </c>
      <c r="B80" s="19" t="s">
        <v>163</v>
      </c>
      <c r="C80" s="20">
        <v>42927</v>
      </c>
      <c r="D80" s="35">
        <v>1.65</v>
      </c>
      <c r="E80" s="16">
        <v>1.65</v>
      </c>
      <c r="F80" s="36" t="s">
        <v>180</v>
      </c>
      <c r="G80" s="37">
        <v>0</v>
      </c>
      <c r="H80" s="36">
        <v>0.3</v>
      </c>
      <c r="I80" s="31">
        <v>0.95909999999999995</v>
      </c>
      <c r="J80" s="38">
        <v>3.6249999999999998E-2</v>
      </c>
      <c r="K80" s="39">
        <v>6.6064749999999997E-3</v>
      </c>
      <c r="L80" s="36">
        <v>0.02</v>
      </c>
      <c r="M80" s="29">
        <v>3.2599999999999997E-2</v>
      </c>
      <c r="N80" s="15">
        <v>341</v>
      </c>
    </row>
    <row r="81" spans="1:14" x14ac:dyDescent="0.3">
      <c r="A81" t="s">
        <v>223</v>
      </c>
      <c r="B81" s="19" t="s">
        <v>163</v>
      </c>
      <c r="C81" s="20">
        <v>42998</v>
      </c>
      <c r="D81" s="40">
        <v>17</v>
      </c>
      <c r="E81" s="16">
        <v>1.65</v>
      </c>
      <c r="F81" s="43">
        <v>27</v>
      </c>
      <c r="G81" s="42">
        <v>14</v>
      </c>
      <c r="H81" s="36">
        <v>13</v>
      </c>
      <c r="I81" s="47">
        <v>2.56</v>
      </c>
      <c r="J81" s="38">
        <v>0.183</v>
      </c>
      <c r="K81" s="45">
        <v>3.2199999999999999E-2</v>
      </c>
      <c r="L81" s="40">
        <v>0.2</v>
      </c>
      <c r="M81" s="46">
        <v>0.35199999999999998</v>
      </c>
      <c r="N81">
        <v>481</v>
      </c>
    </row>
    <row r="82" spans="1:14" x14ac:dyDescent="0.3">
      <c r="A82" s="15" t="s">
        <v>107</v>
      </c>
      <c r="B82" s="19" t="s">
        <v>164</v>
      </c>
      <c r="C82" s="20">
        <v>42871</v>
      </c>
      <c r="D82" s="35">
        <v>20.541376</v>
      </c>
      <c r="E82" s="16">
        <v>1.65</v>
      </c>
      <c r="F82" s="36">
        <v>7.9999999999999503</v>
      </c>
      <c r="G82" s="37">
        <v>7.9999999999999503</v>
      </c>
      <c r="H82" s="36">
        <v>0.3</v>
      </c>
      <c r="I82" s="31">
        <v>2.5013000000000001</v>
      </c>
      <c r="J82" s="38">
        <v>4.165E-2</v>
      </c>
      <c r="K82" s="39">
        <v>2.3999999999999998E-3</v>
      </c>
      <c r="L82" s="36">
        <v>5.1397000000000004</v>
      </c>
      <c r="M82" s="29">
        <v>3.2649999999999998E-2</v>
      </c>
      <c r="N82" s="15">
        <v>802</v>
      </c>
    </row>
    <row r="83" spans="1:14" x14ac:dyDescent="0.3">
      <c r="A83" s="15" t="s">
        <v>108</v>
      </c>
      <c r="B83" s="19" t="s">
        <v>164</v>
      </c>
      <c r="C83" s="20">
        <v>42892</v>
      </c>
      <c r="D83" s="35">
        <v>1.65</v>
      </c>
      <c r="E83" s="16">
        <v>1.65</v>
      </c>
      <c r="F83" s="36">
        <v>1.00000000000003</v>
      </c>
      <c r="G83" s="37">
        <v>1</v>
      </c>
      <c r="H83" s="36">
        <v>0.3</v>
      </c>
      <c r="I83" s="31">
        <v>1.2354499999999999</v>
      </c>
      <c r="J83" s="38">
        <v>4.65E-2</v>
      </c>
      <c r="K83" s="39">
        <v>2.3999999999999998E-3</v>
      </c>
      <c r="L83" s="36">
        <v>2.7775500000000002</v>
      </c>
      <c r="M83" s="29">
        <v>0.1234</v>
      </c>
      <c r="N83" s="15">
        <v>586</v>
      </c>
    </row>
    <row r="84" spans="1:14" x14ac:dyDescent="0.3">
      <c r="A84" s="15" t="s">
        <v>138</v>
      </c>
      <c r="B84" s="19" t="s">
        <v>164</v>
      </c>
      <c r="C84" s="20">
        <v>42927</v>
      </c>
      <c r="D84" s="35">
        <v>1.65</v>
      </c>
      <c r="E84" s="16">
        <v>1.65</v>
      </c>
      <c r="F84" s="36">
        <v>1.9999999999999201</v>
      </c>
      <c r="G84" s="37">
        <v>2</v>
      </c>
      <c r="H84" s="36">
        <v>0.3</v>
      </c>
      <c r="I84" s="31">
        <v>0.64090000000000003</v>
      </c>
      <c r="J84" s="38">
        <v>1.5949999999999999E-2</v>
      </c>
      <c r="K84" s="39">
        <v>9.3908500000000009E-3</v>
      </c>
      <c r="L84" s="36">
        <v>7.4143999999999997</v>
      </c>
      <c r="M84" s="29">
        <v>3.635E-2</v>
      </c>
      <c r="N84" s="15">
        <v>568</v>
      </c>
    </row>
    <row r="85" spans="1:14" x14ac:dyDescent="0.3">
      <c r="A85" t="s">
        <v>201</v>
      </c>
      <c r="B85" s="19" t="s">
        <v>164</v>
      </c>
      <c r="C85" s="20">
        <v>42972</v>
      </c>
      <c r="D85" s="40">
        <v>22</v>
      </c>
      <c r="E85" s="16">
        <v>1.65</v>
      </c>
      <c r="F85" s="41">
        <v>19</v>
      </c>
      <c r="G85" s="42">
        <v>3.99999999999998</v>
      </c>
      <c r="H85" s="43">
        <v>15</v>
      </c>
      <c r="I85" s="31">
        <v>1.32</v>
      </c>
      <c r="J85" s="44">
        <v>0.1225</v>
      </c>
      <c r="K85" s="45">
        <v>2.3999999999999998E-3</v>
      </c>
      <c r="L85" s="40">
        <v>1.3</v>
      </c>
      <c r="M85" s="46">
        <v>1.6E-2</v>
      </c>
      <c r="N85">
        <v>320</v>
      </c>
    </row>
    <row r="86" spans="1:14" x14ac:dyDescent="0.3">
      <c r="A86" t="s">
        <v>224</v>
      </c>
      <c r="B86" s="19" t="s">
        <v>164</v>
      </c>
      <c r="C86" s="20">
        <v>42998</v>
      </c>
      <c r="D86" s="40">
        <v>29</v>
      </c>
      <c r="E86" s="16">
        <v>1.65</v>
      </c>
      <c r="F86" s="43">
        <v>27</v>
      </c>
      <c r="G86" s="42">
        <v>15</v>
      </c>
      <c r="H86" s="36">
        <v>12</v>
      </c>
      <c r="I86" s="47">
        <v>1.22</v>
      </c>
      <c r="J86" s="38">
        <v>0.1134</v>
      </c>
      <c r="K86" s="45">
        <v>2.3999999999999998E-3</v>
      </c>
      <c r="L86" s="36">
        <v>0.02</v>
      </c>
      <c r="M86" s="46">
        <v>6.3E-2</v>
      </c>
      <c r="N86">
        <v>462</v>
      </c>
    </row>
    <row r="87" spans="1:14" x14ac:dyDescent="0.3">
      <c r="A87" s="15" t="s">
        <v>109</v>
      </c>
      <c r="B87" s="19" t="s">
        <v>165</v>
      </c>
      <c r="C87" s="20">
        <v>42870</v>
      </c>
      <c r="D87" s="35">
        <v>82.026944</v>
      </c>
      <c r="E87" s="16">
        <v>1.65</v>
      </c>
      <c r="F87" s="36">
        <v>30</v>
      </c>
      <c r="G87" s="37">
        <v>16.999999999999901</v>
      </c>
      <c r="H87" s="36">
        <v>13.000000000000099</v>
      </c>
      <c r="I87" s="31">
        <v>0.90634999999999999</v>
      </c>
      <c r="J87" s="38">
        <v>7.8799999999999995E-2</v>
      </c>
      <c r="K87" s="39">
        <v>7.9500000000000005E-3</v>
      </c>
      <c r="L87" s="36">
        <v>2.8640500000000002</v>
      </c>
      <c r="M87" s="29">
        <v>1.6E-2</v>
      </c>
      <c r="N87" s="15">
        <v>532</v>
      </c>
    </row>
    <row r="88" spans="1:14" x14ac:dyDescent="0.3">
      <c r="A88" s="15" t="s">
        <v>110</v>
      </c>
      <c r="B88" s="19" t="s">
        <v>165</v>
      </c>
      <c r="C88" s="20">
        <v>42891</v>
      </c>
      <c r="D88" s="35">
        <v>1.65</v>
      </c>
      <c r="E88" s="16">
        <v>1.65</v>
      </c>
      <c r="F88" s="36">
        <v>22.500000000000039</v>
      </c>
      <c r="G88" s="37">
        <v>22.5</v>
      </c>
      <c r="H88" s="36">
        <v>0.3</v>
      </c>
      <c r="I88" s="31">
        <v>1.44085</v>
      </c>
      <c r="J88" s="38">
        <v>2.7699999999999999E-2</v>
      </c>
      <c r="K88" s="39">
        <v>2.3999999999999998E-3</v>
      </c>
      <c r="L88" s="36">
        <v>8.3491499999999998</v>
      </c>
      <c r="M88" s="29">
        <v>0.1527</v>
      </c>
      <c r="N88" s="15">
        <v>596</v>
      </c>
    </row>
    <row r="89" spans="1:14" x14ac:dyDescent="0.3">
      <c r="A89" s="15" t="s">
        <v>139</v>
      </c>
      <c r="B89" s="19" t="s">
        <v>165</v>
      </c>
      <c r="C89" s="20">
        <v>42926</v>
      </c>
      <c r="D89" s="35">
        <v>28.46</v>
      </c>
      <c r="E89" s="16">
        <v>1.65</v>
      </c>
      <c r="F89" s="36">
        <v>40</v>
      </c>
      <c r="G89" s="37">
        <v>25</v>
      </c>
      <c r="H89" s="36">
        <v>15</v>
      </c>
      <c r="I89" s="31">
        <v>1.7766999999999999</v>
      </c>
      <c r="J89" s="38">
        <v>0.12114999999999999</v>
      </c>
      <c r="K89" s="39">
        <v>6.9596249999999997E-3</v>
      </c>
      <c r="L89" s="36">
        <v>0.02</v>
      </c>
      <c r="M89" s="29">
        <v>4.5500000000000002E-3</v>
      </c>
      <c r="N89" s="15">
        <v>433</v>
      </c>
    </row>
    <row r="90" spans="1:14" x14ac:dyDescent="0.3">
      <c r="A90" t="s">
        <v>202</v>
      </c>
      <c r="B90" s="19" t="s">
        <v>165</v>
      </c>
      <c r="C90" s="20">
        <v>42971</v>
      </c>
      <c r="D90" s="40">
        <v>6</v>
      </c>
      <c r="E90" s="16">
        <v>1.65</v>
      </c>
      <c r="F90" s="41">
        <v>55</v>
      </c>
      <c r="G90" s="42">
        <v>38</v>
      </c>
      <c r="H90" s="43">
        <v>17</v>
      </c>
      <c r="I90" s="31">
        <v>2.73</v>
      </c>
      <c r="J90" s="44">
        <v>0.22270000000000001</v>
      </c>
      <c r="K90" s="45">
        <v>2.3999999999999998E-3</v>
      </c>
      <c r="L90" s="40">
        <v>0.02</v>
      </c>
      <c r="M90" s="46">
        <v>0.01</v>
      </c>
      <c r="N90">
        <v>248</v>
      </c>
    </row>
    <row r="91" spans="1:14" x14ac:dyDescent="0.3">
      <c r="A91" t="s">
        <v>225</v>
      </c>
      <c r="B91" s="19" t="s">
        <v>165</v>
      </c>
      <c r="C91" s="20">
        <v>42997</v>
      </c>
      <c r="D91" s="40">
        <v>5</v>
      </c>
      <c r="E91" s="16">
        <v>1.65</v>
      </c>
      <c r="F91" s="43">
        <v>37</v>
      </c>
      <c r="G91" s="42">
        <v>32</v>
      </c>
      <c r="H91" s="36">
        <v>5</v>
      </c>
      <c r="I91" s="47">
        <v>2.3199999999999998</v>
      </c>
      <c r="J91" s="38">
        <v>0.18859999999999999</v>
      </c>
      <c r="K91" s="45">
        <v>2.3999999999999998E-3</v>
      </c>
      <c r="L91" s="40">
        <v>0.02</v>
      </c>
      <c r="M91" s="46">
        <v>1.7999999999999999E-2</v>
      </c>
      <c r="N91">
        <v>391</v>
      </c>
    </row>
    <row r="92" spans="1:14" x14ac:dyDescent="0.3">
      <c r="A92" s="15" t="s">
        <v>111</v>
      </c>
      <c r="B92" s="19" t="s">
        <v>166</v>
      </c>
      <c r="C92" s="20">
        <v>42871</v>
      </c>
      <c r="D92" s="35">
        <v>164.1046</v>
      </c>
      <c r="E92" s="16">
        <v>1.65</v>
      </c>
      <c r="F92" s="36">
        <v>65.000000000000099</v>
      </c>
      <c r="G92" s="37">
        <v>50</v>
      </c>
      <c r="H92" s="36">
        <v>15</v>
      </c>
      <c r="I92" s="31">
        <v>4.3871000000000002</v>
      </c>
      <c r="J92" s="38">
        <v>0.30304999999999999</v>
      </c>
      <c r="K92" s="39">
        <v>2.3999999999999998E-3</v>
      </c>
      <c r="L92" s="36">
        <v>0.02</v>
      </c>
      <c r="M92" s="29">
        <v>3.3300000000000003E-2</v>
      </c>
      <c r="N92" s="15">
        <v>308</v>
      </c>
    </row>
    <row r="93" spans="1:14" x14ac:dyDescent="0.3">
      <c r="A93" s="15" t="s">
        <v>112</v>
      </c>
      <c r="B93" s="19" t="s">
        <v>166</v>
      </c>
      <c r="C93" s="20">
        <v>42892</v>
      </c>
      <c r="D93" s="35">
        <v>46.557043999999998</v>
      </c>
      <c r="E93" s="16">
        <v>1.65</v>
      </c>
      <c r="F93" s="36">
        <v>31.999999999999901</v>
      </c>
      <c r="G93" s="37">
        <v>32</v>
      </c>
      <c r="H93" s="36">
        <v>0.3</v>
      </c>
      <c r="I93" s="31">
        <v>4.6730499999999999</v>
      </c>
      <c r="J93" s="38">
        <v>0.23585</v>
      </c>
      <c r="K93" s="39">
        <v>2.3999999999999998E-3</v>
      </c>
      <c r="L93" s="36">
        <v>0.02</v>
      </c>
      <c r="M93" s="29">
        <v>2.615E-2</v>
      </c>
      <c r="N93" s="15">
        <v>257</v>
      </c>
    </row>
    <row r="94" spans="1:14" x14ac:dyDescent="0.3">
      <c r="A94" s="15" t="s">
        <v>140</v>
      </c>
      <c r="B94" s="19" t="s">
        <v>166</v>
      </c>
      <c r="C94" s="20">
        <v>42926</v>
      </c>
      <c r="D94" s="35">
        <v>1.65</v>
      </c>
      <c r="E94" s="16">
        <v>1.65</v>
      </c>
      <c r="F94" s="36">
        <v>73.999999999999901</v>
      </c>
      <c r="G94" s="37">
        <v>61.999999999999801</v>
      </c>
      <c r="H94" s="36">
        <v>12.000000000000099</v>
      </c>
      <c r="I94" s="31">
        <v>5.1120000000000001</v>
      </c>
      <c r="J94" s="38">
        <v>0.29420000000000007</v>
      </c>
      <c r="K94" s="39">
        <v>6.0512250000000004E-3</v>
      </c>
      <c r="L94" s="36">
        <v>0.02</v>
      </c>
      <c r="M94" s="29">
        <v>1.1900000000000001E-2</v>
      </c>
      <c r="N94" s="15">
        <v>273</v>
      </c>
    </row>
    <row r="95" spans="1:14" x14ac:dyDescent="0.3">
      <c r="A95" t="s">
        <v>203</v>
      </c>
      <c r="B95" s="19" t="s">
        <v>166</v>
      </c>
      <c r="C95" s="20">
        <v>42971</v>
      </c>
      <c r="D95" s="40">
        <v>1.65</v>
      </c>
      <c r="E95" s="16">
        <v>1.65</v>
      </c>
      <c r="F95" s="41">
        <v>45</v>
      </c>
      <c r="G95" s="42">
        <v>26</v>
      </c>
      <c r="H95" s="43">
        <v>19</v>
      </c>
      <c r="I95" s="31">
        <v>7.6</v>
      </c>
      <c r="J95" s="44">
        <v>0.56589999999999996</v>
      </c>
      <c r="K95" s="45">
        <v>2.3999999999999998E-3</v>
      </c>
      <c r="L95" s="40">
        <v>0.02</v>
      </c>
      <c r="M95" s="46">
        <v>1.4E-2</v>
      </c>
      <c r="N95">
        <v>172</v>
      </c>
    </row>
    <row r="96" spans="1:14" x14ac:dyDescent="0.3">
      <c r="A96" t="s">
        <v>226</v>
      </c>
      <c r="B96" s="19" t="s">
        <v>166</v>
      </c>
      <c r="C96" s="20">
        <v>42997</v>
      </c>
      <c r="D96" s="40">
        <v>155</v>
      </c>
      <c r="E96" s="16">
        <v>1.65</v>
      </c>
      <c r="F96" s="43">
        <v>32</v>
      </c>
      <c r="G96" s="42">
        <v>29</v>
      </c>
      <c r="H96" s="36">
        <v>3</v>
      </c>
      <c r="I96" s="47">
        <v>7.88</v>
      </c>
      <c r="J96" s="38">
        <v>0.54530000000000001</v>
      </c>
      <c r="K96" s="45">
        <v>2.3999999999999998E-3</v>
      </c>
      <c r="L96" s="40">
        <v>0.02</v>
      </c>
      <c r="M96" s="46">
        <v>2.5999999999999999E-2</v>
      </c>
      <c r="N96">
        <v>258</v>
      </c>
    </row>
    <row r="97" spans="1:14" x14ac:dyDescent="0.3">
      <c r="A97" s="15" t="s">
        <v>113</v>
      </c>
      <c r="B97" s="19" t="s">
        <v>167</v>
      </c>
      <c r="C97" s="20">
        <v>42871</v>
      </c>
      <c r="D97" s="35">
        <v>1.65</v>
      </c>
      <c r="E97" s="16">
        <v>1.65</v>
      </c>
      <c r="F97" s="36">
        <v>5</v>
      </c>
      <c r="G97" s="37">
        <v>5</v>
      </c>
      <c r="H97" s="36">
        <v>0.3</v>
      </c>
      <c r="I97" s="31">
        <v>0.32997499999999996</v>
      </c>
      <c r="J97" s="38">
        <v>0.22284999999999999</v>
      </c>
      <c r="K97" s="39">
        <v>0.14879999999999999</v>
      </c>
      <c r="L97" s="36">
        <v>0.02</v>
      </c>
      <c r="M97" s="29">
        <v>1.5100000000000001E-2</v>
      </c>
      <c r="N97" s="15">
        <v>530</v>
      </c>
    </row>
    <row r="98" spans="1:14" x14ac:dyDescent="0.3">
      <c r="A98" s="15" t="s">
        <v>114</v>
      </c>
      <c r="B98" s="19" t="s">
        <v>167</v>
      </c>
      <c r="C98" s="20">
        <v>42892</v>
      </c>
      <c r="D98" s="35">
        <v>46.558900000000001</v>
      </c>
      <c r="E98" s="16">
        <v>1.65</v>
      </c>
      <c r="F98" s="36">
        <v>84.999999999999901</v>
      </c>
      <c r="G98" s="37">
        <v>30</v>
      </c>
      <c r="H98" s="36">
        <v>54.999999999999901</v>
      </c>
      <c r="I98" s="31">
        <v>2.5182500000000001</v>
      </c>
      <c r="J98" s="38">
        <v>0.29494999999999999</v>
      </c>
      <c r="K98" s="39">
        <v>0.12959999999999999</v>
      </c>
      <c r="L98" s="36">
        <v>0.02</v>
      </c>
      <c r="M98" s="29">
        <v>7.5399999999999995E-2</v>
      </c>
      <c r="N98" s="15">
        <v>461</v>
      </c>
    </row>
    <row r="99" spans="1:14" x14ac:dyDescent="0.3">
      <c r="A99" s="15" t="s">
        <v>141</v>
      </c>
      <c r="B99" s="19" t="s">
        <v>167</v>
      </c>
      <c r="C99" s="20">
        <v>42927</v>
      </c>
      <c r="D99" s="35">
        <v>1.65</v>
      </c>
      <c r="E99" s="16">
        <v>1.65</v>
      </c>
      <c r="F99" s="36">
        <v>0</v>
      </c>
      <c r="G99" s="37">
        <v>0</v>
      </c>
      <c r="H99" s="36">
        <v>0.3</v>
      </c>
      <c r="I99" s="31">
        <v>0.95304999999999995</v>
      </c>
      <c r="J99" s="38">
        <v>0.36285000000000001</v>
      </c>
      <c r="K99" s="39">
        <v>0.26031749999999998</v>
      </c>
      <c r="L99" s="36">
        <v>0.02</v>
      </c>
      <c r="M99" s="29">
        <v>3.65E-3</v>
      </c>
      <c r="N99" s="15">
        <v>464</v>
      </c>
    </row>
    <row r="100" spans="1:14" x14ac:dyDescent="0.3">
      <c r="A100" t="s">
        <v>204</v>
      </c>
      <c r="B100" s="19" t="s">
        <v>167</v>
      </c>
      <c r="C100" s="20">
        <v>42972</v>
      </c>
      <c r="D100" s="40">
        <v>1.65</v>
      </c>
      <c r="E100" s="16">
        <v>1.65</v>
      </c>
      <c r="F100" s="41">
        <v>3</v>
      </c>
      <c r="G100" s="42">
        <v>0</v>
      </c>
      <c r="H100" s="43">
        <v>3</v>
      </c>
      <c r="I100" s="31">
        <v>1.18</v>
      </c>
      <c r="J100" s="44">
        <v>0.22839999999999999</v>
      </c>
      <c r="K100" s="45">
        <v>0.1293</v>
      </c>
      <c r="L100" s="40">
        <v>0.02</v>
      </c>
      <c r="M100" s="46">
        <v>2.5000000000000001E-2</v>
      </c>
      <c r="N100">
        <v>299</v>
      </c>
    </row>
    <row r="101" spans="1:14" x14ac:dyDescent="0.3">
      <c r="A101" t="s">
        <v>227</v>
      </c>
      <c r="B101" s="19" t="s">
        <v>167</v>
      </c>
      <c r="C101" s="20">
        <v>42998</v>
      </c>
      <c r="D101" s="40">
        <v>14</v>
      </c>
      <c r="E101" s="16">
        <v>1.65</v>
      </c>
      <c r="F101" s="43">
        <v>112</v>
      </c>
      <c r="G101" s="42">
        <v>77</v>
      </c>
      <c r="H101" s="36">
        <v>35</v>
      </c>
      <c r="I101" s="47">
        <v>2.29</v>
      </c>
      <c r="J101" s="38">
        <v>0.55689999999999995</v>
      </c>
      <c r="K101" s="45">
        <v>0.16239999999999999</v>
      </c>
      <c r="L101" s="40">
        <v>0.1</v>
      </c>
      <c r="M101" s="46">
        <v>0.121</v>
      </c>
      <c r="N101">
        <v>452</v>
      </c>
    </row>
    <row r="102" spans="1:14" x14ac:dyDescent="0.3">
      <c r="A102" s="15" t="s">
        <v>115</v>
      </c>
      <c r="B102" s="19" t="s">
        <v>168</v>
      </c>
      <c r="C102" s="20">
        <v>42871</v>
      </c>
      <c r="D102" s="35">
        <v>4.7355640000000001</v>
      </c>
      <c r="E102" s="16">
        <v>1.65</v>
      </c>
      <c r="F102" s="36">
        <v>8.9999999999999805</v>
      </c>
      <c r="G102" s="37">
        <v>3.99999999999998</v>
      </c>
      <c r="H102" s="36">
        <v>5</v>
      </c>
      <c r="I102" s="31">
        <v>0.80759999999999998</v>
      </c>
      <c r="J102" s="38">
        <v>6.6199999999999995E-2</v>
      </c>
      <c r="K102" s="39">
        <v>7.6499999999999997E-3</v>
      </c>
      <c r="L102" s="36">
        <v>0.02</v>
      </c>
      <c r="M102" s="29">
        <v>0.1013</v>
      </c>
      <c r="N102" s="15">
        <v>490</v>
      </c>
    </row>
    <row r="103" spans="1:14" x14ac:dyDescent="0.3">
      <c r="A103" s="15" t="s">
        <v>116</v>
      </c>
      <c r="B103" s="19" t="s">
        <v>168</v>
      </c>
      <c r="C103" s="20">
        <v>42892</v>
      </c>
      <c r="D103" s="35">
        <v>1.65</v>
      </c>
      <c r="E103" s="16">
        <v>1.65</v>
      </c>
      <c r="F103" s="36">
        <v>12.000000000000099</v>
      </c>
      <c r="G103" s="37">
        <v>3.99999999999998</v>
      </c>
      <c r="H103" s="36">
        <v>8.0000000000000906</v>
      </c>
      <c r="I103" s="31">
        <v>0.9284</v>
      </c>
      <c r="J103" s="38">
        <v>3.2550000000000003E-2</v>
      </c>
      <c r="K103" s="39">
        <v>2.3999999999999998E-3</v>
      </c>
      <c r="L103" s="36">
        <v>0.02</v>
      </c>
      <c r="M103" s="29">
        <v>1.5599999999999999E-2</v>
      </c>
      <c r="N103" s="15">
        <v>347</v>
      </c>
    </row>
    <row r="104" spans="1:14" x14ac:dyDescent="0.3">
      <c r="A104" s="15" t="s">
        <v>142</v>
      </c>
      <c r="B104" s="19" t="s">
        <v>168</v>
      </c>
      <c r="C104" s="20">
        <v>42927</v>
      </c>
      <c r="D104" s="35">
        <v>1.65</v>
      </c>
      <c r="E104" s="16">
        <v>1.65</v>
      </c>
      <c r="F104" s="36">
        <v>6.0000000000000302</v>
      </c>
      <c r="G104" s="37">
        <v>6</v>
      </c>
      <c r="H104" s="36">
        <v>0.3</v>
      </c>
      <c r="I104" s="31">
        <v>0.80135000000000001</v>
      </c>
      <c r="J104" s="38">
        <v>2.18E-2</v>
      </c>
      <c r="K104" s="39">
        <v>8.4522750000000004E-3</v>
      </c>
      <c r="L104" s="36">
        <v>0.02</v>
      </c>
      <c r="M104" s="29">
        <v>3.15E-3</v>
      </c>
      <c r="N104" s="15">
        <v>239</v>
      </c>
    </row>
    <row r="105" spans="1:14" x14ac:dyDescent="0.3">
      <c r="A105" t="s">
        <v>205</v>
      </c>
      <c r="B105" s="19" t="s">
        <v>168</v>
      </c>
      <c r="C105" s="20">
        <v>42971</v>
      </c>
      <c r="D105" s="40">
        <v>4</v>
      </c>
      <c r="E105" s="16">
        <v>1.65</v>
      </c>
      <c r="F105" s="41">
        <v>10</v>
      </c>
      <c r="G105" s="42">
        <v>0</v>
      </c>
      <c r="H105" s="43">
        <v>10</v>
      </c>
      <c r="I105" s="31">
        <v>0.96</v>
      </c>
      <c r="J105" s="44">
        <v>0.04</v>
      </c>
      <c r="K105" s="45">
        <v>2.3999999999999998E-3</v>
      </c>
      <c r="L105" s="40">
        <v>0.02</v>
      </c>
      <c r="M105" s="46">
        <v>3.1E-2</v>
      </c>
      <c r="N105">
        <v>225</v>
      </c>
    </row>
    <row r="106" spans="1:14" x14ac:dyDescent="0.3">
      <c r="A106" t="s">
        <v>228</v>
      </c>
      <c r="B106" s="19" t="s">
        <v>168</v>
      </c>
      <c r="C106" s="20">
        <v>42997</v>
      </c>
      <c r="D106" s="40">
        <v>1.65</v>
      </c>
      <c r="E106" s="16">
        <v>1.65</v>
      </c>
      <c r="F106" s="43">
        <v>6</v>
      </c>
      <c r="G106" s="42">
        <v>6</v>
      </c>
      <c r="H106" s="36">
        <v>0.3</v>
      </c>
      <c r="I106" s="47">
        <v>0.84</v>
      </c>
      <c r="J106" s="38">
        <v>3.5900000000000001E-2</v>
      </c>
      <c r="K106" s="45">
        <v>2.3999999999999998E-3</v>
      </c>
      <c r="L106" s="40">
        <v>0.1</v>
      </c>
      <c r="M106" s="46">
        <v>8.1000000000000003E-2</v>
      </c>
      <c r="N106">
        <v>359</v>
      </c>
    </row>
    <row r="107" spans="1:14" x14ac:dyDescent="0.3">
      <c r="A107" s="15" t="s">
        <v>117</v>
      </c>
      <c r="B107" s="19" t="s">
        <v>169</v>
      </c>
      <c r="C107" s="20">
        <v>42870</v>
      </c>
      <c r="D107" s="35">
        <v>48.488675999999998</v>
      </c>
      <c r="E107" s="16">
        <v>1.65</v>
      </c>
      <c r="F107" s="36">
        <v>35</v>
      </c>
      <c r="G107" s="37">
        <v>16</v>
      </c>
      <c r="H107" s="36">
        <v>19</v>
      </c>
      <c r="I107" s="31">
        <v>1.85975</v>
      </c>
      <c r="J107" s="38">
        <v>0.13844999999999999</v>
      </c>
      <c r="K107" s="39">
        <v>2.3999999999999998E-3</v>
      </c>
      <c r="L107" s="36">
        <v>0.02</v>
      </c>
      <c r="M107" s="29">
        <v>0.129</v>
      </c>
      <c r="N107" s="15">
        <v>686</v>
      </c>
    </row>
    <row r="108" spans="1:14" x14ac:dyDescent="0.3">
      <c r="A108" s="15" t="s">
        <v>118</v>
      </c>
      <c r="B108" s="19" t="s">
        <v>169</v>
      </c>
      <c r="C108" s="20">
        <v>42891</v>
      </c>
      <c r="D108" s="35">
        <v>19.600732000000001</v>
      </c>
      <c r="E108" s="16">
        <v>1.65</v>
      </c>
      <c r="F108" s="36">
        <v>26</v>
      </c>
      <c r="G108" s="37">
        <v>12.000000000000099</v>
      </c>
      <c r="H108" s="36">
        <v>14</v>
      </c>
      <c r="I108" s="31">
        <v>2.4026999999999998</v>
      </c>
      <c r="J108" s="38">
        <v>9.5250000000000001E-2</v>
      </c>
      <c r="K108" s="39">
        <v>2.3999999999999998E-3</v>
      </c>
      <c r="L108" s="36">
        <v>0.4415</v>
      </c>
      <c r="M108" s="29">
        <v>1.435E-2</v>
      </c>
      <c r="N108" s="15">
        <v>473</v>
      </c>
    </row>
    <row r="109" spans="1:14" x14ac:dyDescent="0.3">
      <c r="A109" s="15" t="s">
        <v>143</v>
      </c>
      <c r="B109" s="19" t="s">
        <v>169</v>
      </c>
      <c r="C109" s="20">
        <v>42926</v>
      </c>
      <c r="D109" s="35">
        <v>5.4850399999999997</v>
      </c>
      <c r="E109" s="16">
        <v>1.65</v>
      </c>
      <c r="F109" s="36">
        <v>52</v>
      </c>
      <c r="G109" s="37">
        <v>26</v>
      </c>
      <c r="H109" s="36">
        <v>25.999999999999901</v>
      </c>
      <c r="I109" s="31">
        <v>2.4282500000000002</v>
      </c>
      <c r="J109" s="38">
        <v>0.14610000000000001</v>
      </c>
      <c r="K109" s="39">
        <v>1.0033650000000002E-2</v>
      </c>
      <c r="L109" s="36">
        <v>0.02</v>
      </c>
      <c r="M109" s="29">
        <v>1.32E-2</v>
      </c>
      <c r="N109" s="15">
        <v>404</v>
      </c>
    </row>
    <row r="110" spans="1:14" x14ac:dyDescent="0.3">
      <c r="A110" t="s">
        <v>206</v>
      </c>
      <c r="B110" s="19" t="s">
        <v>169</v>
      </c>
      <c r="C110" s="20">
        <v>42971</v>
      </c>
      <c r="D110" s="40">
        <v>17</v>
      </c>
      <c r="E110" s="16">
        <v>1.65</v>
      </c>
      <c r="F110" s="41">
        <v>49</v>
      </c>
      <c r="G110" s="42">
        <v>18.000000000000099</v>
      </c>
      <c r="H110" s="43">
        <v>31</v>
      </c>
      <c r="I110" s="31">
        <v>2.0499999999999998</v>
      </c>
      <c r="J110" s="44">
        <v>0.1295</v>
      </c>
      <c r="K110" s="45">
        <v>2.3999999999999998E-3</v>
      </c>
      <c r="L110" s="40">
        <v>0.02</v>
      </c>
      <c r="M110" s="46">
        <v>1.2999999999999999E-2</v>
      </c>
      <c r="N110">
        <v>239</v>
      </c>
    </row>
    <row r="111" spans="1:14" x14ac:dyDescent="0.3">
      <c r="A111" t="s">
        <v>229</v>
      </c>
      <c r="B111" s="19" t="s">
        <v>169</v>
      </c>
      <c r="C111" s="20">
        <v>42997</v>
      </c>
      <c r="D111" s="40">
        <v>30</v>
      </c>
      <c r="E111" s="16">
        <v>1.65</v>
      </c>
      <c r="F111" s="43">
        <v>35</v>
      </c>
      <c r="G111" s="42">
        <v>15</v>
      </c>
      <c r="H111" s="36">
        <v>20</v>
      </c>
      <c r="I111" s="47">
        <v>1.85</v>
      </c>
      <c r="J111" s="38">
        <v>0.1099</v>
      </c>
      <c r="K111" s="45">
        <v>2.3999999999999998E-3</v>
      </c>
      <c r="L111" s="40">
        <v>0.02</v>
      </c>
      <c r="M111" s="46">
        <v>0.03</v>
      </c>
      <c r="N111">
        <v>396</v>
      </c>
    </row>
    <row r="112" spans="1:14" x14ac:dyDescent="0.3">
      <c r="A112" s="15" t="s">
        <v>119</v>
      </c>
      <c r="B112" s="19" t="s">
        <v>170</v>
      </c>
      <c r="C112" s="20">
        <v>42870</v>
      </c>
      <c r="D112" s="35">
        <v>76.162564000000003</v>
      </c>
      <c r="E112" s="16">
        <v>1.65</v>
      </c>
      <c r="F112" s="36">
        <v>2.00000000000006</v>
      </c>
      <c r="G112" s="37">
        <v>2</v>
      </c>
      <c r="H112" s="36">
        <v>0.3</v>
      </c>
      <c r="I112" s="31">
        <v>0.80814999999999992</v>
      </c>
      <c r="J112" s="38">
        <v>0.20080000000000001</v>
      </c>
      <c r="K112" s="39">
        <v>2.3999999999999998E-3</v>
      </c>
      <c r="L112" s="36">
        <v>0.33384999999999998</v>
      </c>
      <c r="M112" s="29">
        <v>0.21569999999999998</v>
      </c>
      <c r="N112" s="15">
        <v>366</v>
      </c>
    </row>
    <row r="113" spans="1:14" x14ac:dyDescent="0.3">
      <c r="A113" s="15" t="s">
        <v>120</v>
      </c>
      <c r="B113" s="19" t="s">
        <v>170</v>
      </c>
      <c r="C113" s="20">
        <v>42891</v>
      </c>
      <c r="D113" s="35">
        <v>29.791332000000001</v>
      </c>
      <c r="E113" s="16">
        <v>1.65</v>
      </c>
      <c r="F113" s="36">
        <v>53.6</v>
      </c>
      <c r="G113" s="37">
        <v>35</v>
      </c>
      <c r="H113" s="36">
        <v>18.600000000000001</v>
      </c>
      <c r="I113" s="31">
        <v>3.8682500000000002</v>
      </c>
      <c r="J113" s="38">
        <v>0.20175000000000001</v>
      </c>
      <c r="K113" s="39">
        <v>2.3999999999999998E-3</v>
      </c>
      <c r="L113" s="36">
        <v>0.34115000000000001</v>
      </c>
      <c r="M113" s="29">
        <v>0.29260000000000003</v>
      </c>
      <c r="N113" s="15">
        <v>310</v>
      </c>
    </row>
    <row r="114" spans="1:14" x14ac:dyDescent="0.3">
      <c r="A114" s="15" t="s">
        <v>144</v>
      </c>
      <c r="B114" s="19" t="s">
        <v>170</v>
      </c>
      <c r="C114" s="20">
        <v>42926</v>
      </c>
      <c r="D114" s="35">
        <v>29.932388</v>
      </c>
      <c r="E114" s="16">
        <v>1.65</v>
      </c>
      <c r="F114" s="36">
        <v>152</v>
      </c>
      <c r="G114" s="37">
        <v>82.000000000000099</v>
      </c>
      <c r="H114" s="36">
        <v>69.999999999999801</v>
      </c>
      <c r="I114" s="31">
        <v>2.1312500000000001</v>
      </c>
      <c r="J114" s="38">
        <v>0.25369999999999998</v>
      </c>
      <c r="K114" s="39">
        <v>7.4489500000000002E-3</v>
      </c>
      <c r="L114" s="36">
        <v>0.02</v>
      </c>
      <c r="M114" s="29">
        <v>1.34E-2</v>
      </c>
      <c r="N114" s="15">
        <v>206</v>
      </c>
    </row>
    <row r="115" spans="1:14" x14ac:dyDescent="0.3">
      <c r="A115" t="s">
        <v>207</v>
      </c>
      <c r="B115" s="19" t="s">
        <v>170</v>
      </c>
      <c r="C115" s="20">
        <v>42971</v>
      </c>
      <c r="D115" s="40">
        <v>64</v>
      </c>
      <c r="E115" s="16">
        <v>1.65</v>
      </c>
      <c r="F115" s="41">
        <v>55</v>
      </c>
      <c r="G115" s="42">
        <v>33</v>
      </c>
      <c r="H115" s="43">
        <v>22</v>
      </c>
      <c r="I115" s="31">
        <v>2.74</v>
      </c>
      <c r="J115" s="44">
        <v>0.1547</v>
      </c>
      <c r="K115" s="45">
        <v>2.3999999999999998E-3</v>
      </c>
      <c r="L115" s="40">
        <v>0.02</v>
      </c>
      <c r="M115" s="46">
        <v>1.4999999999999999E-2</v>
      </c>
      <c r="N115">
        <v>149</v>
      </c>
    </row>
    <row r="116" spans="1:14" x14ac:dyDescent="0.3">
      <c r="A116" t="s">
        <v>230</v>
      </c>
      <c r="B116" s="19" t="s">
        <v>170</v>
      </c>
      <c r="C116" s="20">
        <v>42997</v>
      </c>
      <c r="D116" s="40">
        <v>42</v>
      </c>
      <c r="E116" s="16">
        <v>1.65</v>
      </c>
      <c r="F116" s="43">
        <v>68</v>
      </c>
      <c r="G116" s="42">
        <v>48</v>
      </c>
      <c r="H116" s="36">
        <v>20</v>
      </c>
      <c r="I116" s="47">
        <v>3.5</v>
      </c>
      <c r="J116" s="38">
        <v>0.223</v>
      </c>
      <c r="K116" s="45">
        <v>6.7999999999999996E-3</v>
      </c>
      <c r="L116" s="40">
        <v>0.02</v>
      </c>
      <c r="M116" s="46">
        <v>1.6E-2</v>
      </c>
      <c r="N116">
        <v>215</v>
      </c>
    </row>
    <row r="129" spans="3:13" x14ac:dyDescent="0.3">
      <c r="C129" s="15"/>
      <c r="D129" s="15"/>
      <c r="E129" s="15"/>
      <c r="F129" s="15"/>
      <c r="H129" s="15"/>
      <c r="I129" s="15"/>
      <c r="K129" s="15"/>
      <c r="L129" s="15"/>
      <c r="M129" s="15"/>
    </row>
    <row r="130" spans="3:13" x14ac:dyDescent="0.3">
      <c r="C130" s="15"/>
      <c r="D130" s="15"/>
      <c r="E130" s="15"/>
      <c r="F130" s="15"/>
      <c r="H130" s="15"/>
      <c r="I130" s="15"/>
      <c r="K130" s="15"/>
      <c r="L130" s="15"/>
      <c r="M130" s="15"/>
    </row>
    <row r="131" spans="3:13" x14ac:dyDescent="0.3">
      <c r="C131" s="15"/>
      <c r="D131" s="15"/>
      <c r="E131" s="15"/>
      <c r="F131" s="15"/>
      <c r="H131" s="15"/>
      <c r="I131" s="15"/>
      <c r="K131" s="15"/>
      <c r="L131" s="15"/>
      <c r="M131" s="15"/>
    </row>
    <row r="132" spans="3:13" x14ac:dyDescent="0.3">
      <c r="C132" s="15"/>
      <c r="D132" s="15"/>
      <c r="E132" s="15"/>
      <c r="F132" s="15"/>
      <c r="H132" s="15"/>
      <c r="I132" s="15"/>
      <c r="K132" s="15"/>
      <c r="L132" s="15"/>
      <c r="M132" s="15"/>
    </row>
    <row r="133" spans="3:13" x14ac:dyDescent="0.3">
      <c r="C133" s="15"/>
      <c r="D133" s="15"/>
      <c r="E133" s="15"/>
      <c r="F133" s="15"/>
      <c r="H133" s="15"/>
      <c r="I133" s="15"/>
      <c r="K133" s="15"/>
      <c r="L133" s="15"/>
      <c r="M133" s="15"/>
    </row>
    <row r="134" spans="3:13" x14ac:dyDescent="0.3">
      <c r="C134" s="15"/>
      <c r="D134" s="15"/>
      <c r="E134" s="15"/>
      <c r="F134" s="15"/>
      <c r="H134" s="15"/>
      <c r="I134" s="15"/>
      <c r="K134" s="15"/>
      <c r="L134" s="15"/>
      <c r="M134" s="15"/>
    </row>
    <row r="135" spans="3:13" x14ac:dyDescent="0.3">
      <c r="C135" s="15"/>
      <c r="D135" s="15"/>
      <c r="E135" s="15"/>
      <c r="F135" s="15"/>
      <c r="H135" s="15"/>
      <c r="I135" s="15"/>
      <c r="K135" s="15"/>
      <c r="L135" s="15"/>
      <c r="M135" s="15"/>
    </row>
    <row r="136" spans="3:13" x14ac:dyDescent="0.3">
      <c r="C136" s="15"/>
      <c r="D136" s="15"/>
      <c r="E136" s="15"/>
      <c r="F136" s="15"/>
      <c r="H136" s="15"/>
      <c r="I136" s="15"/>
      <c r="K136" s="15"/>
      <c r="L136" s="15"/>
      <c r="M136" s="15"/>
    </row>
    <row r="137" spans="3:13" x14ac:dyDescent="0.3">
      <c r="C137" s="15"/>
      <c r="D137" s="15"/>
      <c r="E137" s="15"/>
      <c r="F137" s="15"/>
      <c r="H137" s="15"/>
      <c r="I137" s="15"/>
      <c r="K137" s="15"/>
      <c r="L137" s="15"/>
      <c r="M137" s="15"/>
    </row>
    <row r="138" spans="3:13" x14ac:dyDescent="0.3">
      <c r="C138" s="15"/>
      <c r="D138" s="15"/>
      <c r="E138" s="15"/>
      <c r="F138" s="15"/>
      <c r="H138" s="15"/>
      <c r="I138" s="15"/>
      <c r="K138" s="15"/>
      <c r="L138" s="15"/>
      <c r="M138" s="15"/>
    </row>
    <row r="139" spans="3:13" x14ac:dyDescent="0.3">
      <c r="C139" s="15"/>
      <c r="D139" s="15"/>
      <c r="E139" s="15"/>
      <c r="F139" s="15"/>
      <c r="H139" s="15"/>
      <c r="I139" s="15"/>
      <c r="K139" s="15"/>
      <c r="L139" s="15"/>
      <c r="M139" s="15"/>
    </row>
    <row r="140" spans="3:13" x14ac:dyDescent="0.3">
      <c r="C140" s="15"/>
      <c r="D140" s="15"/>
      <c r="E140" s="15"/>
      <c r="F140" s="15"/>
      <c r="H140" s="15"/>
      <c r="I140" s="15"/>
      <c r="K140" s="15"/>
      <c r="L140" s="15"/>
      <c r="M140" s="15"/>
    </row>
    <row r="141" spans="3:13" x14ac:dyDescent="0.3">
      <c r="C141" s="15"/>
      <c r="D141" s="15"/>
      <c r="E141" s="15"/>
      <c r="F141" s="15"/>
      <c r="H141" s="15"/>
      <c r="I141" s="15"/>
      <c r="K141" s="15"/>
      <c r="L141" s="15"/>
      <c r="M141" s="15"/>
    </row>
    <row r="142" spans="3:13" x14ac:dyDescent="0.3">
      <c r="C142" s="15"/>
      <c r="D142" s="15"/>
      <c r="E142" s="15"/>
      <c r="F142" s="15"/>
      <c r="H142" s="15"/>
      <c r="I142" s="15"/>
      <c r="K142" s="15"/>
      <c r="L142" s="15"/>
      <c r="M142" s="15"/>
    </row>
    <row r="143" spans="3:13" x14ac:dyDescent="0.3">
      <c r="C143" s="15"/>
      <c r="D143" s="15"/>
      <c r="E143" s="15"/>
      <c r="F143" s="15"/>
      <c r="H143" s="15"/>
      <c r="I143" s="15"/>
      <c r="K143" s="15"/>
      <c r="L143" s="15"/>
      <c r="M143" s="15"/>
    </row>
    <row r="144" spans="3:13" x14ac:dyDescent="0.3">
      <c r="C144" s="15"/>
      <c r="D144" s="15"/>
      <c r="E144" s="15"/>
      <c r="F144" s="15"/>
      <c r="H144" s="15"/>
      <c r="I144" s="15"/>
      <c r="K144" s="15"/>
      <c r="L144" s="15"/>
      <c r="M144" s="15"/>
    </row>
    <row r="145" spans="3:13" x14ac:dyDescent="0.3">
      <c r="C145" s="15"/>
      <c r="D145" s="15"/>
      <c r="E145" s="15"/>
      <c r="F145" s="15"/>
      <c r="H145" s="15"/>
      <c r="I145" s="15"/>
      <c r="K145" s="15"/>
      <c r="L145" s="15"/>
      <c r="M145" s="15"/>
    </row>
    <row r="146" spans="3:13" x14ac:dyDescent="0.3">
      <c r="C146" s="15"/>
      <c r="D146" s="15"/>
      <c r="E146" s="15"/>
      <c r="F146" s="15"/>
      <c r="H146" s="15"/>
      <c r="I146" s="15"/>
      <c r="K146" s="15"/>
      <c r="L146" s="15"/>
      <c r="M146" s="15"/>
    </row>
    <row r="147" spans="3:13" x14ac:dyDescent="0.3">
      <c r="C147" s="15"/>
      <c r="D147" s="15"/>
      <c r="E147" s="15"/>
      <c r="F147" s="15"/>
      <c r="H147" s="15"/>
      <c r="I147" s="15"/>
      <c r="K147" s="15"/>
      <c r="L147" s="15"/>
      <c r="M147" s="15"/>
    </row>
    <row r="148" spans="3:13" x14ac:dyDescent="0.3">
      <c r="C148" s="15"/>
      <c r="D148" s="15"/>
      <c r="E148" s="15"/>
      <c r="F148" s="15"/>
      <c r="H148" s="15"/>
      <c r="I148" s="15"/>
      <c r="K148" s="15"/>
      <c r="L148" s="15"/>
      <c r="M148" s="15"/>
    </row>
    <row r="149" spans="3:13" x14ac:dyDescent="0.3">
      <c r="C149" s="15"/>
      <c r="D149" s="15"/>
      <c r="E149" s="15"/>
      <c r="F149" s="15"/>
      <c r="H149" s="15"/>
      <c r="I149" s="15"/>
      <c r="K149" s="15"/>
      <c r="L149" s="15"/>
      <c r="M149" s="15"/>
    </row>
    <row r="150" spans="3:13" x14ac:dyDescent="0.3">
      <c r="C150" s="15"/>
      <c r="D150" s="15"/>
      <c r="E150" s="15"/>
      <c r="F150" s="15"/>
      <c r="H150" s="15"/>
      <c r="I150" s="15"/>
      <c r="K150" s="15"/>
      <c r="L150" s="15"/>
      <c r="M150" s="15"/>
    </row>
    <row r="151" spans="3:13" x14ac:dyDescent="0.3">
      <c r="C151" s="15"/>
      <c r="D151" s="15"/>
      <c r="E151" s="15"/>
      <c r="F151" s="15"/>
      <c r="H151" s="15"/>
      <c r="I151" s="15"/>
      <c r="K151" s="15"/>
      <c r="L151" s="15"/>
      <c r="M151" s="15"/>
    </row>
    <row r="152" spans="3:13" x14ac:dyDescent="0.3">
      <c r="C152" s="15"/>
      <c r="D152" s="15"/>
      <c r="E152" s="15"/>
      <c r="F152" s="15"/>
      <c r="H152" s="15"/>
      <c r="I152" s="15"/>
      <c r="K152" s="15"/>
      <c r="L152" s="15"/>
      <c r="M152" s="15"/>
    </row>
    <row r="153" spans="3:13" x14ac:dyDescent="0.3">
      <c r="C153" s="15"/>
      <c r="D153" s="15"/>
      <c r="E153" s="15"/>
      <c r="F153" s="15"/>
      <c r="H153" s="15"/>
      <c r="I153" s="15"/>
      <c r="K153" s="15"/>
      <c r="L153" s="15"/>
      <c r="M153" s="15"/>
    </row>
    <row r="154" spans="3:13" x14ac:dyDescent="0.3">
      <c r="C154" s="15"/>
      <c r="D154" s="15"/>
      <c r="E154" s="15"/>
      <c r="F154" s="15"/>
      <c r="H154" s="15"/>
      <c r="I154" s="15"/>
      <c r="K154" s="15"/>
      <c r="L154" s="15"/>
      <c r="M154" s="15"/>
    </row>
    <row r="155" spans="3:13" x14ac:dyDescent="0.3">
      <c r="C155" s="15"/>
      <c r="D155" s="15"/>
      <c r="E155" s="15"/>
      <c r="F155" s="15"/>
      <c r="H155" s="15"/>
      <c r="I155" s="15"/>
      <c r="K155" s="15"/>
      <c r="L155" s="15"/>
      <c r="M155" s="15"/>
    </row>
    <row r="156" spans="3:13" x14ac:dyDescent="0.3">
      <c r="C156" s="15"/>
      <c r="D156" s="15"/>
      <c r="E156" s="15"/>
      <c r="F156" s="15"/>
      <c r="H156" s="15"/>
      <c r="I156" s="15"/>
      <c r="K156" s="15"/>
      <c r="L156" s="15"/>
      <c r="M156" s="15"/>
    </row>
    <row r="157" spans="3:13" x14ac:dyDescent="0.3">
      <c r="C157" s="15"/>
      <c r="D157" s="15"/>
      <c r="E157" s="15"/>
      <c r="F157" s="15"/>
      <c r="H157" s="15"/>
      <c r="I157" s="15"/>
      <c r="K157" s="15"/>
      <c r="L157" s="15"/>
      <c r="M157" s="15"/>
    </row>
    <row r="158" spans="3:13" x14ac:dyDescent="0.3">
      <c r="C158" s="15"/>
      <c r="D158" s="15"/>
      <c r="E158" s="15"/>
      <c r="F158" s="15"/>
      <c r="H158" s="15"/>
      <c r="I158" s="15"/>
      <c r="K158" s="15"/>
      <c r="L158" s="15"/>
      <c r="M158" s="15"/>
    </row>
    <row r="159" spans="3:13" x14ac:dyDescent="0.3">
      <c r="C159" s="15"/>
      <c r="D159" s="15"/>
      <c r="E159" s="15"/>
      <c r="F159" s="15"/>
      <c r="H159" s="15"/>
      <c r="I159" s="15"/>
      <c r="K159" s="15"/>
      <c r="L159" s="15"/>
      <c r="M159" s="15"/>
    </row>
    <row r="160" spans="3:13" x14ac:dyDescent="0.3">
      <c r="C160" s="15"/>
      <c r="D160" s="15"/>
      <c r="E160" s="15"/>
      <c r="F160" s="15"/>
      <c r="H160" s="15"/>
      <c r="I160" s="15"/>
      <c r="K160" s="15"/>
      <c r="L160" s="15"/>
      <c r="M160" s="15"/>
    </row>
    <row r="161" spans="3:13" x14ac:dyDescent="0.3">
      <c r="C161" s="15"/>
      <c r="D161" s="15"/>
      <c r="E161" s="15"/>
      <c r="F161" s="15"/>
      <c r="H161" s="15"/>
      <c r="I161" s="15"/>
      <c r="K161" s="15"/>
      <c r="L161" s="15"/>
      <c r="M161" s="15"/>
    </row>
    <row r="162" spans="3:13" x14ac:dyDescent="0.3">
      <c r="C162" s="15"/>
      <c r="D162" s="15"/>
      <c r="E162" s="15"/>
      <c r="F162" s="15"/>
      <c r="H162" s="15"/>
      <c r="I162" s="15"/>
      <c r="K162" s="15"/>
      <c r="L162" s="15"/>
      <c r="M162" s="15"/>
    </row>
    <row r="163" spans="3:13" x14ac:dyDescent="0.3">
      <c r="C163" s="15"/>
      <c r="D163" s="15"/>
      <c r="E163" s="15"/>
      <c r="F163" s="15"/>
      <c r="H163" s="15"/>
      <c r="I163" s="15"/>
      <c r="K163" s="15"/>
      <c r="L163" s="15"/>
      <c r="M163" s="15"/>
    </row>
    <row r="164" spans="3:13" x14ac:dyDescent="0.3">
      <c r="C164" s="15"/>
      <c r="D164" s="15"/>
      <c r="E164" s="15"/>
      <c r="F164" s="15"/>
      <c r="H164" s="15"/>
      <c r="I164" s="15"/>
      <c r="K164" s="15"/>
      <c r="L164" s="15"/>
      <c r="M164" s="15"/>
    </row>
    <row r="165" spans="3:13" x14ac:dyDescent="0.3">
      <c r="C165" s="15"/>
      <c r="D165" s="15"/>
      <c r="E165" s="15"/>
      <c r="F165" s="15"/>
      <c r="H165" s="15"/>
      <c r="I165" s="15"/>
      <c r="K165" s="15"/>
      <c r="L165" s="15"/>
      <c r="M165" s="15"/>
    </row>
    <row r="166" spans="3:13" x14ac:dyDescent="0.3">
      <c r="C166" s="15"/>
      <c r="D166" s="15"/>
      <c r="E166" s="15"/>
      <c r="F166" s="15"/>
      <c r="H166" s="15"/>
      <c r="I166" s="15"/>
      <c r="K166" s="15"/>
      <c r="L166" s="15"/>
      <c r="M166" s="15"/>
    </row>
    <row r="167" spans="3:13" x14ac:dyDescent="0.3">
      <c r="C167" s="15"/>
      <c r="D167" s="15"/>
      <c r="E167" s="15"/>
      <c r="F167" s="15"/>
      <c r="H167" s="15"/>
      <c r="I167" s="15"/>
      <c r="K167" s="15"/>
      <c r="L167" s="15"/>
      <c r="M167" s="15"/>
    </row>
    <row r="168" spans="3:13" x14ac:dyDescent="0.3">
      <c r="C168" s="15"/>
      <c r="D168" s="15"/>
      <c r="E168" s="15"/>
      <c r="F168" s="15"/>
      <c r="H168" s="15"/>
      <c r="I168" s="15"/>
      <c r="K168" s="15"/>
      <c r="L168" s="15"/>
      <c r="M168" s="15"/>
    </row>
    <row r="169" spans="3:13" x14ac:dyDescent="0.3">
      <c r="C169" s="15"/>
      <c r="D169" s="15"/>
      <c r="E169" s="15"/>
      <c r="F169" s="15"/>
      <c r="H169" s="15"/>
      <c r="I169" s="15"/>
      <c r="K169" s="15"/>
      <c r="L169" s="15"/>
      <c r="M169" s="15"/>
    </row>
    <row r="170" spans="3:13" x14ac:dyDescent="0.3">
      <c r="C170" s="15"/>
      <c r="D170" s="15"/>
      <c r="E170" s="15"/>
      <c r="F170" s="15"/>
      <c r="H170" s="15"/>
      <c r="I170" s="15"/>
      <c r="K170" s="15"/>
      <c r="L170" s="15"/>
      <c r="M170" s="15"/>
    </row>
    <row r="171" spans="3:13" x14ac:dyDescent="0.3">
      <c r="C171" s="15"/>
      <c r="D171" s="15"/>
      <c r="E171" s="15"/>
      <c r="F171" s="15"/>
      <c r="H171" s="15"/>
      <c r="I171" s="15"/>
      <c r="K171" s="15"/>
      <c r="L171" s="15"/>
      <c r="M171" s="15"/>
    </row>
    <row r="172" spans="3:13" x14ac:dyDescent="0.3">
      <c r="C172" s="15"/>
      <c r="D172" s="15"/>
      <c r="E172" s="15"/>
      <c r="F172" s="15"/>
      <c r="H172" s="15"/>
      <c r="I172" s="15"/>
      <c r="K172" s="15"/>
      <c r="L172" s="15"/>
      <c r="M172" s="15"/>
    </row>
    <row r="173" spans="3:13" x14ac:dyDescent="0.3">
      <c r="C173" s="15"/>
      <c r="D173" s="15"/>
      <c r="E173" s="15"/>
      <c r="F173" s="15"/>
      <c r="H173" s="15"/>
      <c r="I173" s="15"/>
      <c r="K173" s="15"/>
      <c r="L173" s="15"/>
      <c r="M173" s="15"/>
    </row>
    <row r="174" spans="3:13" x14ac:dyDescent="0.3">
      <c r="C174" s="15"/>
      <c r="D174" s="15"/>
      <c r="E174" s="15"/>
      <c r="F174" s="15"/>
      <c r="H174" s="15"/>
      <c r="I174" s="15"/>
      <c r="K174" s="15"/>
      <c r="L174" s="15"/>
      <c r="M174" s="15"/>
    </row>
    <row r="175" spans="3:13" x14ac:dyDescent="0.3">
      <c r="C175" s="15"/>
      <c r="D175" s="15"/>
      <c r="E175" s="15"/>
      <c r="F175" s="15"/>
      <c r="H175" s="15"/>
      <c r="I175" s="15"/>
      <c r="K175" s="15"/>
      <c r="L175" s="15"/>
      <c r="M175" s="15"/>
    </row>
    <row r="176" spans="3:13" x14ac:dyDescent="0.3">
      <c r="C176" s="15"/>
      <c r="D176" s="15"/>
      <c r="E176" s="15"/>
      <c r="F176" s="15"/>
      <c r="H176" s="15"/>
      <c r="I176" s="15"/>
      <c r="K176" s="15"/>
      <c r="L176" s="15"/>
      <c r="M176" s="15"/>
    </row>
    <row r="177" spans="3:13" x14ac:dyDescent="0.3">
      <c r="C177" s="15"/>
      <c r="D177" s="15"/>
      <c r="E177" s="15"/>
      <c r="F177" s="15"/>
      <c r="H177" s="15"/>
      <c r="I177" s="15"/>
      <c r="K177" s="15"/>
      <c r="L177" s="15"/>
      <c r="M177" s="15"/>
    </row>
    <row r="178" spans="3:13" x14ac:dyDescent="0.3">
      <c r="C178" s="15"/>
      <c r="D178" s="15"/>
      <c r="E178" s="15"/>
      <c r="F178" s="15"/>
      <c r="H178" s="15"/>
      <c r="I178" s="15"/>
      <c r="K178" s="15"/>
      <c r="L178" s="15"/>
      <c r="M178" s="15"/>
    </row>
    <row r="179" spans="3:13" x14ac:dyDescent="0.3">
      <c r="C179" s="15"/>
      <c r="D179" s="15"/>
      <c r="E179" s="15"/>
      <c r="F179" s="15"/>
      <c r="H179" s="15"/>
      <c r="I179" s="15"/>
      <c r="K179" s="15"/>
      <c r="L179" s="15"/>
      <c r="M179" s="15"/>
    </row>
    <row r="180" spans="3:13" x14ac:dyDescent="0.3">
      <c r="C180" s="15"/>
      <c r="D180" s="15"/>
      <c r="E180" s="15"/>
      <c r="F180" s="15"/>
      <c r="H180" s="15"/>
      <c r="I180" s="15"/>
      <c r="K180" s="15"/>
      <c r="L180" s="15"/>
      <c r="M180" s="15"/>
    </row>
    <row r="181" spans="3:13" x14ac:dyDescent="0.3">
      <c r="C181" s="15"/>
      <c r="D181" s="15"/>
      <c r="E181" s="15"/>
      <c r="F181" s="15"/>
      <c r="H181" s="15"/>
      <c r="I181" s="15"/>
      <c r="K181" s="15"/>
      <c r="L181" s="15"/>
      <c r="M181" s="15"/>
    </row>
    <row r="182" spans="3:13" x14ac:dyDescent="0.3">
      <c r="C182" s="15"/>
      <c r="D182" s="15"/>
      <c r="E182" s="15"/>
      <c r="F182" s="15"/>
      <c r="H182" s="15"/>
      <c r="I182" s="15"/>
      <c r="K182" s="15"/>
      <c r="L182" s="15"/>
      <c r="M182" s="15"/>
    </row>
    <row r="183" spans="3:13" x14ac:dyDescent="0.3">
      <c r="C183" s="15"/>
      <c r="D183" s="15"/>
      <c r="E183" s="15"/>
      <c r="F183" s="15"/>
      <c r="H183" s="15"/>
      <c r="I183" s="15"/>
      <c r="K183" s="15"/>
      <c r="L183" s="15"/>
      <c r="M183" s="15"/>
    </row>
    <row r="184" spans="3:13" x14ac:dyDescent="0.3">
      <c r="C184" s="15"/>
      <c r="D184" s="15"/>
      <c r="E184" s="15"/>
      <c r="F184" s="15"/>
      <c r="H184" s="15"/>
      <c r="I184" s="15"/>
      <c r="K184" s="15"/>
      <c r="L184" s="15"/>
      <c r="M184" s="15"/>
    </row>
    <row r="185" spans="3:13" x14ac:dyDescent="0.3">
      <c r="C185" s="15"/>
      <c r="D185" s="15"/>
      <c r="E185" s="15"/>
      <c r="F185" s="15"/>
      <c r="H185" s="15"/>
      <c r="I185" s="15"/>
      <c r="K185" s="15"/>
      <c r="L185" s="15"/>
      <c r="M185" s="15"/>
    </row>
    <row r="186" spans="3:13" x14ac:dyDescent="0.3">
      <c r="C186" s="15"/>
      <c r="D186" s="15"/>
      <c r="E186" s="15"/>
      <c r="F186" s="15"/>
      <c r="H186" s="15"/>
      <c r="I186" s="15"/>
      <c r="K186" s="15"/>
      <c r="L186" s="15"/>
      <c r="M186" s="15"/>
    </row>
    <row r="187" spans="3:13" x14ac:dyDescent="0.3">
      <c r="C187" s="15"/>
      <c r="D187" s="15"/>
      <c r="E187" s="15"/>
      <c r="F187" s="15"/>
      <c r="H187" s="15"/>
      <c r="I187" s="15"/>
      <c r="K187" s="15"/>
      <c r="L187" s="15"/>
      <c r="M187" s="15"/>
    </row>
    <row r="188" spans="3:13" x14ac:dyDescent="0.3">
      <c r="C188" s="15"/>
      <c r="D188" s="15"/>
      <c r="E188" s="15"/>
      <c r="F188" s="15"/>
      <c r="H188" s="15"/>
      <c r="I188" s="15"/>
      <c r="K188" s="15"/>
      <c r="L188" s="15"/>
      <c r="M188" s="15"/>
    </row>
    <row r="189" spans="3:13" x14ac:dyDescent="0.3">
      <c r="C189" s="15"/>
      <c r="D189" s="15"/>
      <c r="E189" s="15"/>
      <c r="F189" s="15"/>
      <c r="H189" s="15"/>
      <c r="I189" s="15"/>
      <c r="K189" s="15"/>
      <c r="L189" s="15"/>
      <c r="M189" s="15"/>
    </row>
    <row r="190" spans="3:13" x14ac:dyDescent="0.3">
      <c r="C190" s="15"/>
      <c r="D190" s="15"/>
      <c r="E190" s="15"/>
      <c r="F190" s="15"/>
      <c r="H190" s="15"/>
      <c r="I190" s="15"/>
      <c r="K190" s="15"/>
      <c r="L190" s="15"/>
      <c r="M190" s="15"/>
    </row>
    <row r="191" spans="3:13" x14ac:dyDescent="0.3">
      <c r="C191" s="15"/>
      <c r="D191" s="15"/>
      <c r="E191" s="15"/>
      <c r="F191" s="15"/>
      <c r="H191" s="15"/>
      <c r="I191" s="15"/>
      <c r="K191" s="15"/>
      <c r="L191" s="15"/>
      <c r="M191" s="15"/>
    </row>
    <row r="192" spans="3:13" x14ac:dyDescent="0.3">
      <c r="C192" s="15"/>
      <c r="D192" s="15"/>
      <c r="E192" s="15"/>
      <c r="F192" s="15"/>
      <c r="H192" s="15"/>
      <c r="I192" s="15"/>
      <c r="K192" s="15"/>
      <c r="L192" s="15"/>
      <c r="M192" s="15"/>
    </row>
    <row r="193" spans="3:13" x14ac:dyDescent="0.3">
      <c r="C193" s="15"/>
      <c r="D193" s="15"/>
      <c r="E193" s="15"/>
      <c r="F193" s="15"/>
      <c r="H193" s="15"/>
      <c r="I193" s="15"/>
      <c r="K193" s="15"/>
      <c r="L193" s="15"/>
      <c r="M193" s="15"/>
    </row>
    <row r="194" spans="3:13" x14ac:dyDescent="0.3">
      <c r="C194" s="15"/>
      <c r="D194" s="15"/>
      <c r="E194" s="15"/>
      <c r="F194" s="15"/>
      <c r="H194" s="15"/>
      <c r="I194" s="15"/>
      <c r="K194" s="15"/>
      <c r="L194" s="15"/>
      <c r="M194" s="15"/>
    </row>
    <row r="195" spans="3:13" x14ac:dyDescent="0.3">
      <c r="C195" s="15"/>
      <c r="D195" s="15"/>
      <c r="E195" s="15"/>
      <c r="F195" s="15"/>
      <c r="H195" s="15"/>
      <c r="I195" s="15"/>
      <c r="K195" s="15"/>
      <c r="L195" s="15"/>
      <c r="M195" s="15"/>
    </row>
    <row r="196" spans="3:13" x14ac:dyDescent="0.3">
      <c r="C196" s="15"/>
      <c r="D196" s="15"/>
      <c r="E196" s="15"/>
      <c r="F196" s="15"/>
      <c r="H196" s="15"/>
      <c r="I196" s="15"/>
      <c r="K196" s="15"/>
      <c r="L196" s="15"/>
      <c r="M196" s="15"/>
    </row>
    <row r="197" spans="3:13" x14ac:dyDescent="0.3">
      <c r="C197" s="15"/>
      <c r="D197" s="15"/>
      <c r="E197" s="15"/>
      <c r="F197" s="15"/>
      <c r="H197" s="15"/>
      <c r="I197" s="15"/>
      <c r="K197" s="15"/>
      <c r="L197" s="15"/>
      <c r="M197" s="15"/>
    </row>
    <row r="198" spans="3:13" x14ac:dyDescent="0.3">
      <c r="C198" s="15"/>
      <c r="D198" s="15"/>
      <c r="E198" s="15"/>
      <c r="F198" s="15"/>
      <c r="H198" s="15"/>
      <c r="I198" s="15"/>
      <c r="K198" s="15"/>
      <c r="L198" s="15"/>
      <c r="M198" s="15"/>
    </row>
    <row r="199" spans="3:13" x14ac:dyDescent="0.3">
      <c r="C199" s="15"/>
      <c r="D199" s="15"/>
      <c r="E199" s="15"/>
      <c r="F199" s="15"/>
      <c r="H199" s="15"/>
      <c r="I199" s="15"/>
      <c r="K199" s="15"/>
      <c r="L199" s="15"/>
      <c r="M199" s="15"/>
    </row>
    <row r="200" spans="3:13" x14ac:dyDescent="0.3">
      <c r="C200" s="15"/>
      <c r="D200" s="15"/>
      <c r="E200" s="15"/>
      <c r="F200" s="15"/>
      <c r="H200" s="15"/>
      <c r="I200" s="15"/>
      <c r="K200" s="15"/>
      <c r="L200" s="15"/>
      <c r="M200" s="15"/>
    </row>
    <row r="201" spans="3:13" x14ac:dyDescent="0.3">
      <c r="C201" s="15"/>
      <c r="D201" s="15"/>
      <c r="E201" s="15"/>
      <c r="F201" s="15"/>
      <c r="H201" s="15"/>
      <c r="I201" s="15"/>
      <c r="K201" s="15"/>
      <c r="L201" s="15"/>
      <c r="M201" s="15"/>
    </row>
    <row r="202" spans="3:13" x14ac:dyDescent="0.3">
      <c r="C202" s="15"/>
      <c r="D202" s="15"/>
      <c r="E202" s="15"/>
      <c r="F202" s="15"/>
      <c r="H202" s="15"/>
      <c r="I202" s="15"/>
      <c r="K202" s="15"/>
      <c r="L202" s="15"/>
      <c r="M202" s="15"/>
    </row>
    <row r="203" spans="3:13" x14ac:dyDescent="0.3">
      <c r="C203" s="15"/>
      <c r="D203" s="15"/>
      <c r="E203" s="15"/>
      <c r="F203" s="15"/>
      <c r="H203" s="15"/>
      <c r="I203" s="15"/>
      <c r="K203" s="15"/>
      <c r="L203" s="15"/>
      <c r="M203" s="15"/>
    </row>
    <row r="204" spans="3:13" x14ac:dyDescent="0.3">
      <c r="C204" s="15"/>
      <c r="D204" s="15"/>
      <c r="E204" s="15"/>
      <c r="F204" s="15"/>
      <c r="H204" s="15"/>
      <c r="I204" s="15"/>
      <c r="K204" s="15"/>
      <c r="L204" s="15"/>
      <c r="M204" s="15"/>
    </row>
    <row r="205" spans="3:13" x14ac:dyDescent="0.3">
      <c r="C205" s="15"/>
      <c r="D205" s="15"/>
      <c r="E205" s="15"/>
      <c r="F205" s="15"/>
      <c r="H205" s="15"/>
      <c r="I205" s="15"/>
      <c r="K205" s="15"/>
      <c r="L205" s="15"/>
      <c r="M205" s="15"/>
    </row>
    <row r="206" spans="3:13" x14ac:dyDescent="0.3">
      <c r="C206" s="15"/>
      <c r="D206" s="15"/>
      <c r="E206" s="15"/>
      <c r="F206" s="15"/>
      <c r="H206" s="15"/>
      <c r="I206" s="15"/>
      <c r="K206" s="15"/>
      <c r="L206" s="15"/>
      <c r="M206" s="15"/>
    </row>
    <row r="207" spans="3:13" x14ac:dyDescent="0.3">
      <c r="C207" s="15"/>
      <c r="D207" s="15"/>
      <c r="E207" s="15"/>
      <c r="F207" s="15"/>
      <c r="H207" s="15"/>
      <c r="I207" s="15"/>
      <c r="K207" s="15"/>
      <c r="L207" s="15"/>
      <c r="M207" s="15"/>
    </row>
    <row r="208" spans="3:13" x14ac:dyDescent="0.3">
      <c r="C208" s="15"/>
      <c r="D208" s="15"/>
      <c r="E208" s="15"/>
      <c r="F208" s="15"/>
      <c r="H208" s="15"/>
      <c r="I208" s="15"/>
      <c r="K208" s="15"/>
      <c r="L208" s="15"/>
      <c r="M208" s="15"/>
    </row>
    <row r="209" spans="3:13" x14ac:dyDescent="0.3">
      <c r="C209" s="15"/>
      <c r="D209" s="15"/>
      <c r="E209" s="15"/>
      <c r="F209" s="15"/>
      <c r="H209" s="15"/>
      <c r="I209" s="15"/>
      <c r="K209" s="15"/>
      <c r="L209" s="15"/>
      <c r="M209" s="15"/>
    </row>
    <row r="210" spans="3:13" x14ac:dyDescent="0.3">
      <c r="C210" s="15"/>
      <c r="D210" s="15"/>
      <c r="E210" s="15"/>
      <c r="F210" s="15"/>
      <c r="H210" s="15"/>
      <c r="I210" s="15"/>
      <c r="K210" s="15"/>
      <c r="L210" s="15"/>
      <c r="M210" s="15"/>
    </row>
    <row r="211" spans="3:13" x14ac:dyDescent="0.3">
      <c r="C211" s="15"/>
      <c r="D211" s="15"/>
      <c r="E211" s="15"/>
      <c r="F211" s="15"/>
      <c r="H211" s="15"/>
      <c r="I211" s="15"/>
      <c r="K211" s="15"/>
      <c r="L211" s="15"/>
      <c r="M211" s="15"/>
    </row>
    <row r="212" spans="3:13" x14ac:dyDescent="0.3">
      <c r="C212" s="15"/>
      <c r="D212" s="15"/>
      <c r="E212" s="15"/>
      <c r="F212" s="15"/>
      <c r="H212" s="15"/>
      <c r="I212" s="15"/>
      <c r="K212" s="15"/>
      <c r="L212" s="15"/>
      <c r="M212" s="15"/>
    </row>
    <row r="213" spans="3:13" x14ac:dyDescent="0.3">
      <c r="C213" s="15"/>
      <c r="D213" s="15"/>
      <c r="E213" s="15"/>
      <c r="F213" s="15"/>
      <c r="H213" s="15"/>
      <c r="I213" s="15"/>
      <c r="K213" s="15"/>
      <c r="L213" s="15"/>
      <c r="M213" s="15"/>
    </row>
    <row r="214" spans="3:13" x14ac:dyDescent="0.3">
      <c r="C214" s="15"/>
      <c r="D214" s="15"/>
      <c r="E214" s="15"/>
      <c r="F214" s="15"/>
      <c r="H214" s="15"/>
      <c r="I214" s="15"/>
      <c r="K214" s="15"/>
      <c r="L214" s="15"/>
      <c r="M214" s="15"/>
    </row>
    <row r="215" spans="3:13" x14ac:dyDescent="0.3">
      <c r="C215" s="15"/>
      <c r="D215" s="15"/>
      <c r="E215" s="15"/>
      <c r="F215" s="15"/>
      <c r="H215" s="15"/>
      <c r="I215" s="15"/>
      <c r="K215" s="15"/>
      <c r="L215" s="15"/>
      <c r="M215" s="15"/>
    </row>
    <row r="216" spans="3:13" x14ac:dyDescent="0.3">
      <c r="C216" s="15"/>
      <c r="D216" s="15"/>
      <c r="E216" s="15"/>
      <c r="F216" s="15"/>
      <c r="H216" s="15"/>
      <c r="I216" s="15"/>
      <c r="K216" s="15"/>
      <c r="L216" s="15"/>
      <c r="M216" s="15"/>
    </row>
    <row r="217" spans="3:13" x14ac:dyDescent="0.3">
      <c r="C217" s="15"/>
      <c r="D217" s="15"/>
      <c r="E217" s="15"/>
      <c r="F217" s="15"/>
      <c r="H217" s="15"/>
      <c r="I217" s="15"/>
      <c r="K217" s="15"/>
      <c r="L217" s="15"/>
      <c r="M217" s="15"/>
    </row>
    <row r="218" spans="3:13" x14ac:dyDescent="0.3">
      <c r="C218" s="15"/>
      <c r="D218" s="15"/>
      <c r="E218" s="15"/>
      <c r="F218" s="15"/>
      <c r="H218" s="15"/>
      <c r="I218" s="15"/>
      <c r="K218" s="15"/>
      <c r="L218" s="15"/>
      <c r="M218" s="15"/>
    </row>
    <row r="219" spans="3:13" x14ac:dyDescent="0.3">
      <c r="C219" s="15"/>
      <c r="D219" s="15"/>
      <c r="E219" s="15"/>
      <c r="F219" s="15"/>
      <c r="H219" s="15"/>
      <c r="I219" s="15"/>
      <c r="K219" s="15"/>
      <c r="L219" s="15"/>
      <c r="M219" s="15"/>
    </row>
    <row r="220" spans="3:13" x14ac:dyDescent="0.3">
      <c r="C220" s="15"/>
      <c r="D220" s="15"/>
      <c r="E220" s="15"/>
      <c r="F220" s="15"/>
      <c r="H220" s="15"/>
      <c r="I220" s="15"/>
      <c r="K220" s="15"/>
      <c r="L220" s="15"/>
      <c r="M220" s="15"/>
    </row>
    <row r="221" spans="3:13" x14ac:dyDescent="0.3">
      <c r="C221" s="15"/>
      <c r="D221" s="15"/>
      <c r="E221" s="15"/>
      <c r="F221" s="15"/>
      <c r="H221" s="15"/>
      <c r="I221" s="15"/>
      <c r="K221" s="15"/>
      <c r="L221" s="15"/>
      <c r="M221" s="15"/>
    </row>
    <row r="222" spans="3:13" x14ac:dyDescent="0.3">
      <c r="C222" s="15"/>
      <c r="D222" s="15"/>
      <c r="E222" s="15"/>
      <c r="F222" s="15"/>
      <c r="H222" s="15"/>
      <c r="I222" s="15"/>
      <c r="K222" s="15"/>
      <c r="L222" s="15"/>
      <c r="M222" s="15"/>
    </row>
    <row r="223" spans="3:13" x14ac:dyDescent="0.3">
      <c r="C223" s="15"/>
      <c r="D223" s="15"/>
      <c r="E223" s="15"/>
      <c r="F223" s="15"/>
      <c r="H223" s="15"/>
      <c r="I223" s="15"/>
      <c r="K223" s="15"/>
      <c r="L223" s="15"/>
      <c r="M223" s="15"/>
    </row>
    <row r="224" spans="3:13" x14ac:dyDescent="0.3">
      <c r="C224" s="15"/>
      <c r="D224" s="15"/>
      <c r="E224" s="15"/>
      <c r="F224" s="15"/>
      <c r="H224" s="15"/>
      <c r="I224" s="15"/>
      <c r="K224" s="15"/>
      <c r="L224" s="15"/>
      <c r="M224" s="15"/>
    </row>
    <row r="225" spans="3:13" x14ac:dyDescent="0.3">
      <c r="C225" s="15"/>
      <c r="D225" s="15"/>
      <c r="E225" s="15"/>
      <c r="F225" s="15"/>
      <c r="H225" s="15"/>
      <c r="I225" s="15"/>
      <c r="K225" s="15"/>
      <c r="L225" s="15"/>
      <c r="M225" s="15"/>
    </row>
    <row r="226" spans="3:13" x14ac:dyDescent="0.3">
      <c r="C226" s="15"/>
      <c r="D226" s="15"/>
      <c r="E226" s="15"/>
      <c r="F226" s="15"/>
      <c r="H226" s="15"/>
      <c r="I226" s="15"/>
      <c r="K226" s="15"/>
      <c r="L226" s="15"/>
      <c r="M226" s="15"/>
    </row>
    <row r="227" spans="3:13" x14ac:dyDescent="0.3">
      <c r="C227" s="15"/>
      <c r="D227" s="15"/>
      <c r="E227" s="15"/>
      <c r="F227" s="15"/>
      <c r="H227" s="15"/>
      <c r="I227" s="15"/>
      <c r="K227" s="15"/>
      <c r="L227" s="15"/>
      <c r="M227" s="15"/>
    </row>
    <row r="228" spans="3:13" x14ac:dyDescent="0.3">
      <c r="C228" s="15"/>
      <c r="D228" s="15"/>
      <c r="E228" s="15"/>
      <c r="F228" s="15"/>
      <c r="H228" s="15"/>
      <c r="I228" s="15"/>
      <c r="K228" s="15"/>
      <c r="L228" s="15"/>
      <c r="M228" s="15"/>
    </row>
    <row r="229" spans="3:13" x14ac:dyDescent="0.3">
      <c r="C229" s="15"/>
      <c r="D229" s="15"/>
      <c r="E229" s="15"/>
      <c r="F229" s="15"/>
      <c r="H229" s="15"/>
      <c r="I229" s="15"/>
      <c r="K229" s="15"/>
      <c r="L229" s="15"/>
      <c r="M229" s="15"/>
    </row>
    <row r="230" spans="3:13" x14ac:dyDescent="0.3">
      <c r="C230" s="15"/>
      <c r="D230" s="15"/>
      <c r="E230" s="15"/>
      <c r="F230" s="15"/>
      <c r="H230" s="15"/>
      <c r="I230" s="15"/>
      <c r="K230" s="15"/>
      <c r="L230" s="15"/>
      <c r="M230" s="15"/>
    </row>
    <row r="231" spans="3:13" x14ac:dyDescent="0.3">
      <c r="C231" s="15"/>
      <c r="D231" s="15"/>
      <c r="E231" s="15"/>
      <c r="F231" s="15"/>
      <c r="H231" s="15"/>
      <c r="I231" s="15"/>
      <c r="K231" s="15"/>
      <c r="L231" s="15"/>
      <c r="M231" s="15"/>
    </row>
    <row r="232" spans="3:13" x14ac:dyDescent="0.3">
      <c r="C232" s="15"/>
      <c r="D232" s="15"/>
      <c r="E232" s="15"/>
      <c r="F232" s="15"/>
      <c r="H232" s="15"/>
      <c r="I232" s="15"/>
      <c r="K232" s="15"/>
      <c r="L232" s="15"/>
      <c r="M232" s="15"/>
    </row>
    <row r="233" spans="3:13" x14ac:dyDescent="0.3">
      <c r="C233" s="15"/>
      <c r="D233" s="15"/>
      <c r="E233" s="15"/>
      <c r="F233" s="15"/>
      <c r="H233" s="15"/>
      <c r="I233" s="15"/>
      <c r="K233" s="15"/>
      <c r="L233" s="15"/>
      <c r="M233" s="15"/>
    </row>
    <row r="234" spans="3:13" x14ac:dyDescent="0.3">
      <c r="C234" s="15"/>
      <c r="D234" s="15"/>
      <c r="E234" s="15"/>
      <c r="F234" s="15"/>
      <c r="H234" s="15"/>
      <c r="I234" s="15"/>
      <c r="K234" s="15"/>
      <c r="L234" s="15"/>
      <c r="M234" s="15"/>
    </row>
    <row r="235" spans="3:13" x14ac:dyDescent="0.3">
      <c r="C235" s="15"/>
      <c r="D235" s="15"/>
      <c r="E235" s="15"/>
      <c r="F235" s="15"/>
      <c r="H235" s="15"/>
      <c r="I235" s="15"/>
      <c r="K235" s="15"/>
      <c r="L235" s="15"/>
      <c r="M235" s="15"/>
    </row>
    <row r="236" spans="3:13" x14ac:dyDescent="0.3">
      <c r="C236" s="15"/>
      <c r="D236" s="15"/>
      <c r="E236" s="15"/>
      <c r="F236" s="15"/>
      <c r="H236" s="15"/>
      <c r="I236" s="15"/>
      <c r="K236" s="15"/>
      <c r="L236" s="15"/>
      <c r="M236" s="15"/>
    </row>
    <row r="237" spans="3:13" x14ac:dyDescent="0.3">
      <c r="C237" s="15"/>
      <c r="D237" s="15"/>
      <c r="E237" s="15"/>
      <c r="F237" s="15"/>
      <c r="H237" s="15"/>
      <c r="I237" s="15"/>
      <c r="K237" s="15"/>
      <c r="L237" s="15"/>
      <c r="M237" s="15"/>
    </row>
    <row r="238" spans="3:13" x14ac:dyDescent="0.3">
      <c r="C238" s="15"/>
      <c r="D238" s="15"/>
      <c r="E238" s="15"/>
      <c r="F238" s="15"/>
      <c r="H238" s="15"/>
      <c r="I238" s="15"/>
      <c r="K238" s="15"/>
      <c r="L238" s="15"/>
      <c r="M238" s="15"/>
    </row>
    <row r="239" spans="3:13" x14ac:dyDescent="0.3">
      <c r="C239" s="15"/>
      <c r="D239" s="15"/>
      <c r="E239" s="15"/>
      <c r="F239" s="15"/>
      <c r="H239" s="15"/>
      <c r="I239" s="15"/>
      <c r="K239" s="15"/>
      <c r="L239" s="15"/>
      <c r="M239" s="15"/>
    </row>
    <row r="240" spans="3:13" x14ac:dyDescent="0.3">
      <c r="C240" s="15"/>
      <c r="D240" s="15"/>
      <c r="E240" s="15"/>
      <c r="F240" s="15"/>
      <c r="H240" s="15"/>
      <c r="I240" s="15"/>
      <c r="K240" s="15"/>
      <c r="L240" s="15"/>
      <c r="M240" s="15"/>
    </row>
    <row r="241" spans="3:13" x14ac:dyDescent="0.3">
      <c r="C241" s="15"/>
      <c r="D241" s="15"/>
      <c r="E241" s="15"/>
      <c r="F241" s="15"/>
      <c r="H241" s="15"/>
      <c r="I241" s="15"/>
      <c r="K241" s="15"/>
      <c r="L241" s="15"/>
      <c r="M241" s="15"/>
    </row>
    <row r="242" spans="3:13" x14ac:dyDescent="0.3">
      <c r="C242" s="15"/>
      <c r="D242" s="15"/>
      <c r="E242" s="15"/>
      <c r="F242" s="15"/>
      <c r="H242" s="15"/>
      <c r="I242" s="15"/>
      <c r="K242" s="15"/>
      <c r="L242" s="15"/>
      <c r="M242" s="15"/>
    </row>
    <row r="243" spans="3:13" x14ac:dyDescent="0.3">
      <c r="C243" s="15"/>
      <c r="D243" s="15"/>
      <c r="E243" s="15"/>
      <c r="F243" s="15"/>
      <c r="H243" s="15"/>
      <c r="I243" s="15"/>
      <c r="K243" s="15"/>
      <c r="L243" s="15"/>
      <c r="M243" s="15"/>
    </row>
    <row r="244" spans="3:13" x14ac:dyDescent="0.3">
      <c r="C244" s="15"/>
      <c r="D244" s="15"/>
      <c r="E244" s="15"/>
      <c r="F244" s="15"/>
      <c r="H244" s="15"/>
      <c r="I244" s="15"/>
      <c r="K244" s="15"/>
      <c r="L244" s="15"/>
      <c r="M244" s="15"/>
    </row>
    <row r="245" spans="3:13" x14ac:dyDescent="0.3">
      <c r="C245" s="15"/>
      <c r="D245" s="15"/>
      <c r="E245" s="15"/>
      <c r="F245" s="15"/>
      <c r="H245" s="15"/>
      <c r="I245" s="15"/>
      <c r="K245" s="15"/>
      <c r="L245" s="15"/>
      <c r="M245" s="15"/>
    </row>
    <row r="246" spans="3:13" x14ac:dyDescent="0.3">
      <c r="C246" s="15"/>
      <c r="D246" s="15"/>
      <c r="E246" s="15"/>
      <c r="F246" s="15"/>
      <c r="H246" s="15"/>
      <c r="I246" s="15"/>
      <c r="K246" s="15"/>
      <c r="L246" s="15"/>
      <c r="M246" s="15"/>
    </row>
    <row r="247" spans="3:13" x14ac:dyDescent="0.3">
      <c r="C247" s="15"/>
      <c r="D247" s="15"/>
      <c r="E247" s="15"/>
      <c r="F247" s="15"/>
      <c r="H247" s="15"/>
      <c r="I247" s="15"/>
      <c r="K247" s="15"/>
      <c r="L247" s="15"/>
      <c r="M247" s="15"/>
    </row>
    <row r="248" spans="3:13" x14ac:dyDescent="0.3">
      <c r="C248" s="15"/>
      <c r="D248" s="15"/>
      <c r="E248" s="15"/>
      <c r="F248" s="15"/>
      <c r="H248" s="15"/>
      <c r="I248" s="15"/>
      <c r="K248" s="15"/>
      <c r="L248" s="15"/>
      <c r="M248" s="15"/>
    </row>
    <row r="249" spans="3:13" x14ac:dyDescent="0.3">
      <c r="C249" s="15"/>
      <c r="D249" s="15"/>
      <c r="E249" s="15"/>
      <c r="F249" s="15"/>
      <c r="H249" s="15"/>
      <c r="I249" s="15"/>
      <c r="K249" s="15"/>
      <c r="L249" s="15"/>
      <c r="M249" s="15"/>
    </row>
    <row r="250" spans="3:13" x14ac:dyDescent="0.3">
      <c r="C250" s="15"/>
      <c r="D250" s="15"/>
      <c r="E250" s="15"/>
      <c r="F250" s="15"/>
      <c r="H250" s="15"/>
      <c r="I250" s="15"/>
      <c r="K250" s="15"/>
      <c r="L250" s="15"/>
      <c r="M250" s="15"/>
    </row>
    <row r="251" spans="3:13" x14ac:dyDescent="0.3">
      <c r="C251" s="15"/>
      <c r="D251" s="15"/>
      <c r="E251" s="15"/>
      <c r="F251" s="15"/>
      <c r="H251" s="15"/>
      <c r="I251" s="15"/>
      <c r="K251" s="15"/>
      <c r="L251" s="15"/>
      <c r="M251" s="15"/>
    </row>
    <row r="252" spans="3:13" x14ac:dyDescent="0.3">
      <c r="C252" s="15"/>
      <c r="D252" s="15"/>
      <c r="E252" s="15"/>
      <c r="F252" s="15"/>
      <c r="H252" s="15"/>
      <c r="I252" s="15"/>
      <c r="K252" s="15"/>
      <c r="L252" s="15"/>
      <c r="M252" s="15"/>
    </row>
    <row r="253" spans="3:13" x14ac:dyDescent="0.3">
      <c r="C253" s="15"/>
      <c r="D253" s="15"/>
      <c r="E253" s="15"/>
      <c r="F253" s="15"/>
      <c r="H253" s="15"/>
      <c r="I253" s="15"/>
      <c r="K253" s="15"/>
      <c r="L253" s="15"/>
      <c r="M253" s="15"/>
    </row>
    <row r="254" spans="3:13" x14ac:dyDescent="0.3">
      <c r="C254" s="15"/>
      <c r="D254" s="15"/>
      <c r="E254" s="15"/>
      <c r="F254" s="15"/>
      <c r="H254" s="15"/>
      <c r="I254" s="15"/>
      <c r="K254" s="15"/>
      <c r="L254" s="15"/>
      <c r="M254" s="15"/>
    </row>
    <row r="255" spans="3:13" x14ac:dyDescent="0.3">
      <c r="C255" s="15"/>
      <c r="D255" s="15"/>
      <c r="E255" s="15"/>
      <c r="F255" s="15"/>
      <c r="H255" s="15"/>
      <c r="I255" s="15"/>
      <c r="K255" s="15"/>
      <c r="L255" s="15"/>
      <c r="M255" s="15"/>
    </row>
    <row r="256" spans="3:13" x14ac:dyDescent="0.3">
      <c r="C256" s="15"/>
      <c r="D256" s="15"/>
      <c r="E256" s="15"/>
      <c r="F256" s="15"/>
      <c r="H256" s="15"/>
      <c r="I256" s="15"/>
      <c r="K256" s="15"/>
      <c r="L256" s="15"/>
      <c r="M256" s="15"/>
    </row>
  </sheetData>
  <sortState ref="A2:Z25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71"/>
  <sheetViews>
    <sheetView topLeftCell="A248" workbookViewId="0">
      <selection activeCell="H244" sqref="H244"/>
    </sheetView>
  </sheetViews>
  <sheetFormatPr defaultColWidth="8.88671875" defaultRowHeight="14.4" x14ac:dyDescent="0.3"/>
  <cols>
    <col min="1" max="1" width="11.88671875" style="15" bestFit="1" customWidth="1"/>
    <col min="2" max="2" width="24.6640625" style="15" customWidth="1"/>
    <col min="3" max="3" width="10" style="17" customWidth="1"/>
    <col min="4" max="4" width="18.6640625" style="35" bestFit="1" customWidth="1"/>
    <col min="5" max="6" width="17.6640625" style="16" customWidth="1"/>
    <col min="7" max="7" width="11.5546875" style="15" bestFit="1" customWidth="1"/>
    <col min="8" max="8" width="44.88671875" style="16" bestFit="1" customWidth="1"/>
    <col min="9" max="9" width="15.109375" style="31" bestFit="1" customWidth="1"/>
    <col min="10" max="10" width="17.44140625" style="31" bestFit="1" customWidth="1"/>
    <col min="11" max="11" width="18.109375" style="60" bestFit="1" customWidth="1"/>
    <col min="12" max="12" width="20.44140625" style="60" bestFit="1" customWidth="1"/>
    <col min="13" max="13" width="19.44140625" style="60" bestFit="1" customWidth="1"/>
    <col min="14" max="14" width="17.5546875" style="15" customWidth="1"/>
    <col min="15" max="15" width="12.44140625" style="15" customWidth="1"/>
    <col min="16" max="16" width="12" style="15" customWidth="1"/>
    <col min="17" max="17" width="19.6640625" style="15" customWidth="1"/>
    <col min="18" max="18" width="19.88671875" style="15" customWidth="1"/>
    <col min="19" max="19" width="12.88671875" style="15" customWidth="1"/>
    <col min="20" max="20" width="17.6640625" style="15" customWidth="1"/>
    <col min="21" max="21" width="21.109375" style="15" customWidth="1"/>
    <col min="22" max="22" width="18.88671875" style="15" bestFit="1" customWidth="1"/>
    <col min="23" max="23" width="13" style="15" customWidth="1"/>
    <col min="24" max="24" width="19.44140625" style="15" customWidth="1"/>
    <col min="25" max="25" width="23.44140625" style="15" customWidth="1"/>
    <col min="26" max="26" width="19.88671875" style="15" customWidth="1"/>
    <col min="27" max="27" width="16.44140625" style="15" customWidth="1"/>
    <col min="28" max="28" width="18" style="15" customWidth="1"/>
    <col min="29" max="29" width="18.44140625" style="15" customWidth="1"/>
    <col min="30" max="30" width="21.5546875" style="15" customWidth="1"/>
    <col min="31" max="31" width="16" style="15" customWidth="1"/>
    <col min="32" max="32" width="17.5546875" style="15" customWidth="1"/>
    <col min="33" max="33" width="18.33203125" style="15" customWidth="1"/>
    <col min="34" max="34" width="20.44140625" style="15" customWidth="1"/>
    <col min="35" max="35" width="14.33203125" style="15" customWidth="1"/>
    <col min="36" max="36" width="19.6640625" style="15" customWidth="1"/>
    <col min="37" max="37" width="17.5546875" style="15" customWidth="1"/>
    <col min="38" max="38" width="22.5546875" style="15" customWidth="1"/>
    <col min="39" max="39" width="15.33203125" style="15" customWidth="1"/>
    <col min="40" max="40" width="19.33203125" style="15" customWidth="1"/>
    <col min="41" max="41" width="17.6640625" style="15" customWidth="1"/>
    <col min="42" max="42" width="22.5546875" style="15" customWidth="1"/>
    <col min="43" max="43" width="16.88671875" style="15" customWidth="1"/>
    <col min="44" max="44" width="17.5546875" style="15" customWidth="1"/>
    <col min="45" max="16384" width="8.88671875" style="15"/>
  </cols>
  <sheetData>
    <row r="1" spans="1:14" x14ac:dyDescent="0.3">
      <c r="A1" s="14" t="s">
        <v>53</v>
      </c>
      <c r="B1" s="14" t="s">
        <v>54</v>
      </c>
      <c r="C1" s="14" t="s">
        <v>171</v>
      </c>
      <c r="D1" s="32" t="s">
        <v>234</v>
      </c>
      <c r="E1" s="13" t="s">
        <v>72</v>
      </c>
      <c r="F1" s="13" t="s">
        <v>235</v>
      </c>
      <c r="G1" s="13" t="s">
        <v>236</v>
      </c>
      <c r="H1" s="13" t="s">
        <v>61</v>
      </c>
      <c r="I1" s="30" t="s">
        <v>237</v>
      </c>
      <c r="J1" s="30" t="s">
        <v>238</v>
      </c>
      <c r="K1" s="30" t="s">
        <v>239</v>
      </c>
      <c r="L1" s="30" t="s">
        <v>240</v>
      </c>
      <c r="M1" s="30" t="s">
        <v>183</v>
      </c>
      <c r="N1" s="18" t="s">
        <v>145</v>
      </c>
    </row>
    <row r="2" spans="1:14" x14ac:dyDescent="0.3">
      <c r="A2" s="15" t="s">
        <v>74</v>
      </c>
      <c r="B2" s="15" t="s">
        <v>147</v>
      </c>
      <c r="C2" s="20">
        <v>42870</v>
      </c>
      <c r="D2" s="35">
        <v>5.5665880000000003</v>
      </c>
      <c r="F2" s="36">
        <v>2.00000000000006</v>
      </c>
      <c r="G2" s="37">
        <v>2.00000000000006</v>
      </c>
      <c r="H2" s="36">
        <v>0.3</v>
      </c>
      <c r="I2" s="31">
        <v>2.1002000000000001</v>
      </c>
      <c r="J2" s="31">
        <v>0.22134999999999999</v>
      </c>
      <c r="K2" s="60">
        <v>0.12964999999999999</v>
      </c>
      <c r="L2" s="60">
        <v>0.02</v>
      </c>
      <c r="M2" s="60">
        <v>2.8799999999999999E-2</v>
      </c>
      <c r="N2" s="15">
        <v>285</v>
      </c>
    </row>
    <row r="3" spans="1:14" x14ac:dyDescent="0.3">
      <c r="A3" s="15" t="s">
        <v>75</v>
      </c>
      <c r="B3" s="15" t="s">
        <v>147</v>
      </c>
      <c r="C3" s="20">
        <v>42891</v>
      </c>
      <c r="D3" s="35">
        <v>1.65</v>
      </c>
      <c r="F3" s="36">
        <v>4.0000000000001101</v>
      </c>
      <c r="G3" s="37">
        <v>4</v>
      </c>
      <c r="H3" s="36">
        <v>0.3</v>
      </c>
      <c r="I3" s="31">
        <v>1.6466000000000001</v>
      </c>
      <c r="J3" s="31">
        <v>0.21584999999999999</v>
      </c>
      <c r="K3" s="60">
        <v>0.12595000000000001</v>
      </c>
      <c r="L3" s="60">
        <v>0.02</v>
      </c>
      <c r="M3" s="60">
        <v>4.5999999999999999E-2</v>
      </c>
      <c r="N3" s="15">
        <v>213</v>
      </c>
    </row>
    <row r="4" spans="1:14" x14ac:dyDescent="0.3">
      <c r="A4" s="15" t="s">
        <v>121</v>
      </c>
      <c r="B4" s="15" t="s">
        <v>147</v>
      </c>
      <c r="C4" s="20">
        <v>42926</v>
      </c>
      <c r="D4" s="35">
        <v>1.65</v>
      </c>
      <c r="F4" s="36">
        <v>3.0000000000000902</v>
      </c>
      <c r="G4" s="37">
        <v>2.00000000000006</v>
      </c>
      <c r="H4" s="36">
        <v>1.00000000000003</v>
      </c>
      <c r="I4" s="31">
        <v>1.4080499999999998</v>
      </c>
      <c r="J4" s="31">
        <v>0.26945000000000002</v>
      </c>
      <c r="K4" s="60">
        <v>0.13355500000000001</v>
      </c>
      <c r="L4" s="60">
        <v>0.02</v>
      </c>
      <c r="M4" s="60">
        <v>3.1600000000000003E-2</v>
      </c>
      <c r="N4" s="15">
        <v>203</v>
      </c>
    </row>
    <row r="5" spans="1:14" x14ac:dyDescent="0.3">
      <c r="A5" t="s">
        <v>187</v>
      </c>
      <c r="B5" s="15" t="s">
        <v>147</v>
      </c>
      <c r="C5" s="20">
        <v>42971</v>
      </c>
      <c r="D5" s="40">
        <v>1.65</v>
      </c>
      <c r="F5" s="41">
        <v>3</v>
      </c>
      <c r="G5" s="42">
        <v>2.9999999999999498</v>
      </c>
      <c r="H5" s="43">
        <v>0.3</v>
      </c>
      <c r="I5" s="31">
        <v>0.93</v>
      </c>
      <c r="J5" s="47">
        <v>0.25729999999999997</v>
      </c>
      <c r="K5" s="55">
        <v>0.1837</v>
      </c>
      <c r="L5" s="55">
        <v>0.02</v>
      </c>
      <c r="M5" s="47">
        <v>1.9E-2</v>
      </c>
      <c r="N5">
        <v>141</v>
      </c>
    </row>
    <row r="6" spans="1:14" ht="15" thickBot="1" x14ac:dyDescent="0.35">
      <c r="A6" t="s">
        <v>208</v>
      </c>
      <c r="B6" s="15" t="s">
        <v>147</v>
      </c>
      <c r="C6" s="20">
        <v>42997</v>
      </c>
      <c r="D6" s="48">
        <v>1.65</v>
      </c>
      <c r="E6" s="49"/>
      <c r="F6" s="50">
        <v>4</v>
      </c>
      <c r="G6" s="51">
        <v>1</v>
      </c>
      <c r="H6" s="52">
        <v>3</v>
      </c>
      <c r="I6" s="53">
        <v>0.7</v>
      </c>
      <c r="J6" s="59">
        <v>0.1008</v>
      </c>
      <c r="K6" s="61">
        <v>5.5100000000000003E-2</v>
      </c>
      <c r="L6" s="61">
        <v>0.02</v>
      </c>
      <c r="M6" s="53">
        <v>5.8000000000000003E-2</v>
      </c>
      <c r="N6" s="54">
        <v>242</v>
      </c>
    </row>
    <row r="7" spans="1:14" x14ac:dyDescent="0.3">
      <c r="A7"/>
      <c r="B7" s="15" t="s">
        <v>231</v>
      </c>
      <c r="C7" s="20"/>
      <c r="D7" s="56">
        <f>MIN(D2:D6)</f>
        <v>1.65</v>
      </c>
      <c r="E7" s="56"/>
      <c r="F7" s="56">
        <f t="shared" ref="F7:N7" si="0">MIN(F2:F6)</f>
        <v>2.00000000000006</v>
      </c>
      <c r="G7" s="56">
        <f t="shared" si="0"/>
        <v>1</v>
      </c>
      <c r="H7" s="56">
        <f t="shared" si="0"/>
        <v>0.3</v>
      </c>
      <c r="I7" s="56">
        <f t="shared" si="0"/>
        <v>0.7</v>
      </c>
      <c r="J7" s="57">
        <f t="shared" si="0"/>
        <v>0.1008</v>
      </c>
      <c r="K7" s="57">
        <f t="shared" si="0"/>
        <v>5.5100000000000003E-2</v>
      </c>
      <c r="L7" s="57">
        <f t="shared" si="0"/>
        <v>0.02</v>
      </c>
      <c r="M7" s="57">
        <f t="shared" si="0"/>
        <v>1.9E-2</v>
      </c>
      <c r="N7" s="56">
        <f t="shared" si="0"/>
        <v>141</v>
      </c>
    </row>
    <row r="8" spans="1:14" x14ac:dyDescent="0.3">
      <c r="A8"/>
      <c r="B8" s="15" t="s">
        <v>232</v>
      </c>
      <c r="C8" s="20"/>
      <c r="D8" s="56">
        <f>MAX(D2:D6)</f>
        <v>5.5665880000000003</v>
      </c>
      <c r="E8" s="56"/>
      <c r="F8" s="56">
        <f t="shared" ref="F8:N8" si="1">MAX(F2:F6)</f>
        <v>4.0000000000001101</v>
      </c>
      <c r="G8" s="56">
        <f t="shared" si="1"/>
        <v>4</v>
      </c>
      <c r="H8" s="56">
        <f t="shared" si="1"/>
        <v>3</v>
      </c>
      <c r="I8" s="56">
        <f t="shared" si="1"/>
        <v>2.1002000000000001</v>
      </c>
      <c r="J8" s="57">
        <f t="shared" si="1"/>
        <v>0.26945000000000002</v>
      </c>
      <c r="K8" s="57">
        <f t="shared" si="1"/>
        <v>0.1837</v>
      </c>
      <c r="L8" s="57">
        <f t="shared" si="1"/>
        <v>0.02</v>
      </c>
      <c r="M8" s="57">
        <f t="shared" si="1"/>
        <v>5.8000000000000003E-2</v>
      </c>
      <c r="N8" s="56">
        <f t="shared" si="1"/>
        <v>285</v>
      </c>
    </row>
    <row r="9" spans="1:14" x14ac:dyDescent="0.3">
      <c r="A9"/>
      <c r="B9" s="15" t="s">
        <v>241</v>
      </c>
      <c r="C9" s="20"/>
      <c r="D9" s="56">
        <f>STDEVA(D2:D6)</f>
        <v>1.7515514015719882</v>
      </c>
      <c r="E9" s="56"/>
      <c r="F9" s="56">
        <f t="shared" ref="F9:N9" si="2">STDEVA(F2:F6)</f>
        <v>0.83666002653407301</v>
      </c>
      <c r="G9" s="56">
        <f t="shared" si="2"/>
        <v>1.1401754250991207</v>
      </c>
      <c r="H9" s="56">
        <f t="shared" si="2"/>
        <v>1.1691877522451219</v>
      </c>
      <c r="I9" s="56">
        <f t="shared" si="2"/>
        <v>0.55964240770334817</v>
      </c>
      <c r="J9" s="57">
        <f t="shared" si="2"/>
        <v>6.6737854700312196E-2</v>
      </c>
      <c r="K9" s="57">
        <f t="shared" si="2"/>
        <v>4.5895714996064707E-2</v>
      </c>
      <c r="L9" s="57">
        <f t="shared" si="2"/>
        <v>0</v>
      </c>
      <c r="M9" s="57">
        <f t="shared" si="2"/>
        <v>1.5345096936806885E-2</v>
      </c>
      <c r="N9" s="56">
        <f t="shared" si="2"/>
        <v>53.001886758869226</v>
      </c>
    </row>
    <row r="10" spans="1:14" x14ac:dyDescent="0.3">
      <c r="A10"/>
      <c r="B10" s="15" t="s">
        <v>233</v>
      </c>
      <c r="C10" s="20"/>
      <c r="D10" s="56">
        <f>AVERAGE(D2:D6)</f>
        <v>2.4333176000000001</v>
      </c>
      <c r="E10" s="56"/>
      <c r="F10" s="56">
        <f t="shared" ref="F10:N10" si="3">AVERAGE(F2:F6)</f>
        <v>3.2000000000000526</v>
      </c>
      <c r="G10" s="56">
        <f t="shared" si="3"/>
        <v>2.4000000000000141</v>
      </c>
      <c r="H10" s="56">
        <f t="shared" si="3"/>
        <v>0.98000000000000598</v>
      </c>
      <c r="I10" s="56">
        <f t="shared" si="3"/>
        <v>1.35697</v>
      </c>
      <c r="J10" s="57">
        <f t="shared" si="3"/>
        <v>0.21295000000000003</v>
      </c>
      <c r="K10" s="57">
        <f t="shared" si="3"/>
        <v>0.12559100000000001</v>
      </c>
      <c r="L10" s="57">
        <f t="shared" si="3"/>
        <v>0.02</v>
      </c>
      <c r="M10" s="57">
        <f t="shared" si="3"/>
        <v>3.6680000000000004E-2</v>
      </c>
      <c r="N10" s="56">
        <f t="shared" si="3"/>
        <v>216.8</v>
      </c>
    </row>
    <row r="11" spans="1:14" x14ac:dyDescent="0.3">
      <c r="A11"/>
      <c r="C11" s="20"/>
      <c r="D11" s="40"/>
      <c r="F11" s="43"/>
      <c r="G11" s="42"/>
      <c r="H11" s="36"/>
      <c r="I11" s="47"/>
      <c r="K11" s="55"/>
      <c r="L11" s="55"/>
      <c r="M11" s="47"/>
      <c r="N11"/>
    </row>
    <row r="12" spans="1:14" x14ac:dyDescent="0.3">
      <c r="A12" s="15" t="s">
        <v>76</v>
      </c>
      <c r="B12" s="15" t="s">
        <v>148</v>
      </c>
      <c r="C12" s="20">
        <v>42870</v>
      </c>
      <c r="D12" s="35">
        <v>115.81554</v>
      </c>
      <c r="F12" s="36">
        <v>58.999999999999901</v>
      </c>
      <c r="G12" s="37">
        <v>35.999999999999901</v>
      </c>
      <c r="H12" s="36">
        <v>23</v>
      </c>
      <c r="I12" s="31">
        <v>4.4950000000000001</v>
      </c>
      <c r="J12" s="31">
        <v>0.20619999999999999</v>
      </c>
      <c r="K12" s="60">
        <v>2.3999999999999998E-3</v>
      </c>
      <c r="L12" s="60">
        <v>0.4118</v>
      </c>
      <c r="M12" s="60">
        <v>3.5249999999999997E-2</v>
      </c>
      <c r="N12" s="15">
        <v>534</v>
      </c>
    </row>
    <row r="13" spans="1:14" x14ac:dyDescent="0.3">
      <c r="A13" s="15" t="s">
        <v>77</v>
      </c>
      <c r="B13" s="15" t="s">
        <v>148</v>
      </c>
      <c r="C13" s="20">
        <v>42891</v>
      </c>
      <c r="D13" s="35">
        <v>68.869643999999994</v>
      </c>
      <c r="F13" s="36">
        <v>38</v>
      </c>
      <c r="G13" s="37">
        <v>26.999999999999901</v>
      </c>
      <c r="H13" s="36">
        <v>11</v>
      </c>
      <c r="I13" s="31">
        <v>0.84735000000000005</v>
      </c>
      <c r="J13" s="31">
        <v>0.32335000000000003</v>
      </c>
      <c r="K13" s="60">
        <v>2.3999999999999998E-3</v>
      </c>
      <c r="L13" s="60">
        <v>0.80395000000000005</v>
      </c>
      <c r="M13" s="60">
        <v>0.57269999999999999</v>
      </c>
      <c r="N13" s="15">
        <v>533</v>
      </c>
    </row>
    <row r="14" spans="1:14" x14ac:dyDescent="0.3">
      <c r="A14" s="15" t="s">
        <v>122</v>
      </c>
      <c r="B14" s="15" t="s">
        <v>148</v>
      </c>
      <c r="C14" s="20">
        <v>42926</v>
      </c>
      <c r="D14" s="35">
        <v>11.056288</v>
      </c>
      <c r="F14" s="36">
        <v>59</v>
      </c>
      <c r="G14" s="37">
        <v>34</v>
      </c>
      <c r="H14" s="36">
        <v>25</v>
      </c>
      <c r="I14" s="31">
        <v>5.4470000000000001</v>
      </c>
      <c r="J14" s="31">
        <v>0.31724999999999998</v>
      </c>
      <c r="K14" s="60">
        <v>7.9570249999999995E-3</v>
      </c>
      <c r="L14" s="60">
        <v>0.02</v>
      </c>
      <c r="M14" s="60">
        <v>0.96165</v>
      </c>
      <c r="N14" s="15">
        <v>496</v>
      </c>
    </row>
    <row r="15" spans="1:14" x14ac:dyDescent="0.3">
      <c r="A15" t="s">
        <v>188</v>
      </c>
      <c r="B15" s="15" t="s">
        <v>148</v>
      </c>
      <c r="C15" s="20">
        <v>42971</v>
      </c>
      <c r="D15" s="40">
        <v>1.65</v>
      </c>
      <c r="F15" s="41">
        <v>54</v>
      </c>
      <c r="G15" s="42">
        <v>28</v>
      </c>
      <c r="H15" s="43">
        <v>26</v>
      </c>
      <c r="I15" s="31">
        <v>4.54</v>
      </c>
      <c r="J15" s="47">
        <v>0.2356</v>
      </c>
      <c r="K15" s="55">
        <v>2.3999999999999998E-3</v>
      </c>
      <c r="L15" s="55">
        <v>0.1</v>
      </c>
      <c r="M15" s="47">
        <v>0.106</v>
      </c>
      <c r="N15">
        <v>274</v>
      </c>
    </row>
    <row r="16" spans="1:14" ht="15" thickBot="1" x14ac:dyDescent="0.35">
      <c r="A16" t="s">
        <v>209</v>
      </c>
      <c r="B16" s="15" t="s">
        <v>148</v>
      </c>
      <c r="C16" s="20">
        <v>42997</v>
      </c>
      <c r="D16" s="48">
        <v>27</v>
      </c>
      <c r="E16" s="49"/>
      <c r="F16" s="50">
        <v>150</v>
      </c>
      <c r="G16" s="51">
        <v>35</v>
      </c>
      <c r="H16" s="52">
        <v>115</v>
      </c>
      <c r="I16" s="53">
        <v>4.6100000000000003</v>
      </c>
      <c r="J16" s="59">
        <v>0.30859999999999999</v>
      </c>
      <c r="K16" s="61">
        <v>6.4000000000000003E-3</v>
      </c>
      <c r="L16" s="62">
        <v>0.6352000000000001</v>
      </c>
      <c r="M16" s="53">
        <v>1.1759999999999999</v>
      </c>
      <c r="N16" s="54">
        <v>479</v>
      </c>
    </row>
    <row r="17" spans="1:14" x14ac:dyDescent="0.3">
      <c r="A17"/>
      <c r="B17" s="15" t="s">
        <v>231</v>
      </c>
      <c r="C17" s="20"/>
      <c r="D17" s="56">
        <f>MIN(D12:D16)</f>
        <v>1.65</v>
      </c>
      <c r="E17" s="56"/>
      <c r="F17" s="56">
        <f t="shared" ref="F17:N17" si="4">MIN(F12:F16)</f>
        <v>38</v>
      </c>
      <c r="G17" s="56">
        <f t="shared" si="4"/>
        <v>26.999999999999901</v>
      </c>
      <c r="H17" s="56">
        <f t="shared" si="4"/>
        <v>11</v>
      </c>
      <c r="I17" s="56">
        <f t="shared" si="4"/>
        <v>0.84735000000000005</v>
      </c>
      <c r="J17" s="57">
        <f t="shared" si="4"/>
        <v>0.20619999999999999</v>
      </c>
      <c r="K17" s="57">
        <f t="shared" si="4"/>
        <v>2.3999999999999998E-3</v>
      </c>
      <c r="L17" s="57">
        <f t="shared" si="4"/>
        <v>0.02</v>
      </c>
      <c r="M17" s="57">
        <f t="shared" si="4"/>
        <v>3.5249999999999997E-2</v>
      </c>
      <c r="N17" s="56">
        <f t="shared" si="4"/>
        <v>274</v>
      </c>
    </row>
    <row r="18" spans="1:14" x14ac:dyDescent="0.3">
      <c r="A18"/>
      <c r="B18" s="15" t="s">
        <v>232</v>
      </c>
      <c r="C18" s="20"/>
      <c r="D18" s="56">
        <f>MAX(D12:D16)</f>
        <v>115.81554</v>
      </c>
      <c r="E18" s="56"/>
      <c r="F18" s="56">
        <f t="shared" ref="F18:N18" si="5">MAX(F12:F16)</f>
        <v>150</v>
      </c>
      <c r="G18" s="56">
        <f t="shared" si="5"/>
        <v>35.999999999999901</v>
      </c>
      <c r="H18" s="56">
        <f t="shared" si="5"/>
        <v>115</v>
      </c>
      <c r="I18" s="56">
        <f t="shared" si="5"/>
        <v>5.4470000000000001</v>
      </c>
      <c r="J18" s="57">
        <f t="shared" si="5"/>
        <v>0.32335000000000003</v>
      </c>
      <c r="K18" s="57">
        <f t="shared" si="5"/>
        <v>7.9570249999999995E-3</v>
      </c>
      <c r="L18" s="57">
        <f t="shared" si="5"/>
        <v>0.80395000000000005</v>
      </c>
      <c r="M18" s="57">
        <f t="shared" si="5"/>
        <v>1.1759999999999999</v>
      </c>
      <c r="N18" s="56">
        <f t="shared" si="5"/>
        <v>534</v>
      </c>
    </row>
    <row r="19" spans="1:14" x14ac:dyDescent="0.3">
      <c r="A19"/>
      <c r="B19" s="15" t="s">
        <v>241</v>
      </c>
      <c r="C19" s="20"/>
      <c r="D19" s="57">
        <f>STDEVA(D12:D16)</f>
        <v>47.275587339693416</v>
      </c>
      <c r="E19" s="57"/>
      <c r="F19" s="57">
        <f t="shared" ref="F19:N19" si="6">STDEVA(F12:F16)</f>
        <v>44.446597170087173</v>
      </c>
      <c r="G19" s="57">
        <f t="shared" si="6"/>
        <v>4.1833001326703778</v>
      </c>
      <c r="H19" s="57">
        <f t="shared" si="6"/>
        <v>42.355637169094742</v>
      </c>
      <c r="I19" s="57">
        <f t="shared" si="6"/>
        <v>1.798680095097515</v>
      </c>
      <c r="J19" s="57">
        <f t="shared" si="6"/>
        <v>5.3587183635641855E-2</v>
      </c>
      <c r="K19" s="57">
        <f t="shared" si="6"/>
        <v>2.6745645197162478E-3</v>
      </c>
      <c r="L19" s="57">
        <f t="shared" si="6"/>
        <v>0.33647626290720717</v>
      </c>
      <c r="M19" s="57">
        <f t="shared" si="6"/>
        <v>0.50544190145851575</v>
      </c>
      <c r="N19" s="57">
        <f t="shared" si="6"/>
        <v>108.40525817505353</v>
      </c>
    </row>
    <row r="20" spans="1:14" x14ac:dyDescent="0.3">
      <c r="A20"/>
      <c r="B20" s="15" t="s">
        <v>233</v>
      </c>
      <c r="C20" s="20"/>
      <c r="D20" s="56">
        <f>AVERAGE(D12:D16)</f>
        <v>44.878294400000001</v>
      </c>
      <c r="E20" s="56"/>
      <c r="F20" s="56">
        <f t="shared" ref="F20:N20" si="7">AVERAGE(F12:F16)</f>
        <v>71.999999999999972</v>
      </c>
      <c r="G20" s="56">
        <f t="shared" si="7"/>
        <v>31.999999999999961</v>
      </c>
      <c r="H20" s="56">
        <f t="shared" si="7"/>
        <v>40</v>
      </c>
      <c r="I20" s="56">
        <f t="shared" si="7"/>
        <v>3.9878699999999996</v>
      </c>
      <c r="J20" s="57">
        <f t="shared" si="7"/>
        <v>0.2782</v>
      </c>
      <c r="K20" s="57">
        <f t="shared" si="7"/>
        <v>4.3114049999999991E-3</v>
      </c>
      <c r="L20" s="57">
        <f t="shared" si="7"/>
        <v>0.39419000000000004</v>
      </c>
      <c r="M20" s="57">
        <f t="shared" si="7"/>
        <v>0.57031999999999994</v>
      </c>
      <c r="N20" s="56">
        <f t="shared" si="7"/>
        <v>463.2</v>
      </c>
    </row>
    <row r="21" spans="1:14" x14ac:dyDescent="0.3">
      <c r="A21"/>
      <c r="C21" s="20"/>
      <c r="D21" s="40"/>
      <c r="F21" s="43"/>
      <c r="G21" s="42"/>
      <c r="H21" s="36"/>
      <c r="I21" s="47"/>
      <c r="K21" s="55"/>
      <c r="M21" s="47"/>
      <c r="N21"/>
    </row>
    <row r="22" spans="1:14" x14ac:dyDescent="0.3">
      <c r="A22" s="15" t="s">
        <v>78</v>
      </c>
      <c r="B22" s="19" t="s">
        <v>149</v>
      </c>
      <c r="C22" s="20">
        <v>42871</v>
      </c>
      <c r="D22" s="35">
        <v>11.029028</v>
      </c>
      <c r="F22" s="36">
        <v>15</v>
      </c>
      <c r="G22" s="37">
        <v>16</v>
      </c>
      <c r="H22" s="36">
        <v>0.3</v>
      </c>
      <c r="I22" s="31">
        <v>1.0288999999999999</v>
      </c>
      <c r="J22" s="31">
        <v>8.0199999999999994E-2</v>
      </c>
      <c r="K22" s="60">
        <v>7.2500000000000004E-3</v>
      </c>
      <c r="L22" s="60">
        <v>0.14424999999999999</v>
      </c>
      <c r="M22" s="60">
        <v>0.34155000000000002</v>
      </c>
      <c r="N22" s="15">
        <v>563</v>
      </c>
    </row>
    <row r="23" spans="1:14" x14ac:dyDescent="0.3">
      <c r="A23" s="15" t="s">
        <v>79</v>
      </c>
      <c r="B23" s="19" t="s">
        <v>149</v>
      </c>
      <c r="C23" s="20">
        <v>42892</v>
      </c>
      <c r="D23" s="35">
        <v>1.65</v>
      </c>
      <c r="F23" s="36">
        <v>3</v>
      </c>
      <c r="G23" s="37">
        <v>3</v>
      </c>
      <c r="H23" s="36">
        <v>0.3</v>
      </c>
      <c r="I23" s="31">
        <v>1.1589</v>
      </c>
      <c r="J23" s="31">
        <v>1.8100000000000002E-2</v>
      </c>
      <c r="K23" s="60">
        <v>1.2800000000000001E-2</v>
      </c>
      <c r="L23" s="60">
        <v>0.57525000000000004</v>
      </c>
      <c r="M23" s="60">
        <v>0.14765</v>
      </c>
      <c r="N23" s="15">
        <v>516</v>
      </c>
    </row>
    <row r="24" spans="1:14" x14ac:dyDescent="0.3">
      <c r="A24" s="15" t="s">
        <v>123</v>
      </c>
      <c r="B24" s="19" t="s">
        <v>149</v>
      </c>
      <c r="C24" s="20">
        <v>42927</v>
      </c>
      <c r="D24" s="35">
        <v>1.65</v>
      </c>
      <c r="F24" s="36">
        <v>5</v>
      </c>
      <c r="G24" s="37">
        <v>5</v>
      </c>
      <c r="H24" s="36">
        <v>0.3</v>
      </c>
      <c r="I24" s="31">
        <v>0.88239999999999996</v>
      </c>
      <c r="J24" s="31">
        <v>2.9149999999999999E-2</v>
      </c>
      <c r="K24" s="60">
        <v>6.863475E-3</v>
      </c>
      <c r="L24" s="60">
        <v>0.02</v>
      </c>
      <c r="M24" s="60">
        <v>4.965E-2</v>
      </c>
      <c r="N24" s="15">
        <v>358</v>
      </c>
    </row>
    <row r="25" spans="1:14" x14ac:dyDescent="0.3">
      <c r="A25" t="s">
        <v>189</v>
      </c>
      <c r="B25" s="19" t="s">
        <v>149</v>
      </c>
      <c r="C25" s="20">
        <v>42971</v>
      </c>
      <c r="D25" s="40">
        <v>4</v>
      </c>
      <c r="F25" s="41" t="s">
        <v>180</v>
      </c>
      <c r="G25" s="42">
        <v>0</v>
      </c>
      <c r="H25" s="43">
        <v>0.3</v>
      </c>
      <c r="I25" s="31">
        <v>1.22</v>
      </c>
      <c r="J25" s="47">
        <v>8.7999999999999995E-2</v>
      </c>
      <c r="K25" s="55">
        <v>2.3999999999999998E-3</v>
      </c>
      <c r="L25" s="55">
        <v>0.02</v>
      </c>
      <c r="M25" s="47">
        <v>1.0999999999999999E-2</v>
      </c>
      <c r="N25">
        <v>236</v>
      </c>
    </row>
    <row r="26" spans="1:14" ht="15" thickBot="1" x14ac:dyDescent="0.35">
      <c r="A26" t="s">
        <v>210</v>
      </c>
      <c r="B26" s="19" t="s">
        <v>149</v>
      </c>
      <c r="C26" s="20">
        <v>42997</v>
      </c>
      <c r="D26" s="48">
        <v>20</v>
      </c>
      <c r="E26" s="49"/>
      <c r="F26" s="50">
        <v>23</v>
      </c>
      <c r="G26" s="51">
        <v>6</v>
      </c>
      <c r="H26" s="52">
        <v>17</v>
      </c>
      <c r="I26" s="53">
        <v>3.74</v>
      </c>
      <c r="J26" s="59">
        <v>0.38700000000000001</v>
      </c>
      <c r="K26" s="61">
        <v>5.8099999999999999E-2</v>
      </c>
      <c r="L26" s="61">
        <v>1.2</v>
      </c>
      <c r="M26" s="53">
        <v>2.36</v>
      </c>
      <c r="N26" s="54">
        <v>622</v>
      </c>
    </row>
    <row r="27" spans="1:14" x14ac:dyDescent="0.3">
      <c r="A27"/>
      <c r="B27" s="15" t="s">
        <v>231</v>
      </c>
      <c r="C27" s="20"/>
      <c r="D27" s="56">
        <f>MIN(D22:D26)</f>
        <v>1.65</v>
      </c>
      <c r="E27" s="56"/>
      <c r="F27" s="56">
        <f t="shared" ref="F27:N27" si="8">MIN(F22:F26)</f>
        <v>3</v>
      </c>
      <c r="G27" s="56">
        <f t="shared" si="8"/>
        <v>0</v>
      </c>
      <c r="H27" s="56">
        <f t="shared" si="8"/>
        <v>0.3</v>
      </c>
      <c r="I27" s="56">
        <f t="shared" si="8"/>
        <v>0.88239999999999996</v>
      </c>
      <c r="J27" s="57">
        <f t="shared" si="8"/>
        <v>1.8100000000000002E-2</v>
      </c>
      <c r="K27" s="57">
        <f t="shared" si="8"/>
        <v>2.3999999999999998E-3</v>
      </c>
      <c r="L27" s="57">
        <f t="shared" si="8"/>
        <v>0.02</v>
      </c>
      <c r="M27" s="57">
        <f t="shared" si="8"/>
        <v>1.0999999999999999E-2</v>
      </c>
      <c r="N27" s="56">
        <f t="shared" si="8"/>
        <v>236</v>
      </c>
    </row>
    <row r="28" spans="1:14" x14ac:dyDescent="0.3">
      <c r="A28"/>
      <c r="B28" s="15" t="s">
        <v>232</v>
      </c>
      <c r="C28" s="20"/>
      <c r="D28" s="56">
        <f>MAX(D22:D26)</f>
        <v>20</v>
      </c>
      <c r="E28" s="56"/>
      <c r="F28" s="56">
        <f t="shared" ref="F28:N28" si="9">MAX(F22:F26)</f>
        <v>23</v>
      </c>
      <c r="G28" s="56">
        <f t="shared" si="9"/>
        <v>16</v>
      </c>
      <c r="H28" s="56">
        <f t="shared" si="9"/>
        <v>17</v>
      </c>
      <c r="I28" s="56">
        <f t="shared" si="9"/>
        <v>3.74</v>
      </c>
      <c r="J28" s="57">
        <f t="shared" si="9"/>
        <v>0.38700000000000001</v>
      </c>
      <c r="K28" s="57">
        <f t="shared" si="9"/>
        <v>5.8099999999999999E-2</v>
      </c>
      <c r="L28" s="57">
        <f t="shared" si="9"/>
        <v>1.2</v>
      </c>
      <c r="M28" s="57">
        <f t="shared" si="9"/>
        <v>2.36</v>
      </c>
      <c r="N28" s="56">
        <f t="shared" si="9"/>
        <v>622</v>
      </c>
    </row>
    <row r="29" spans="1:14" x14ac:dyDescent="0.3">
      <c r="A29"/>
      <c r="B29" s="15" t="s">
        <v>241</v>
      </c>
      <c r="C29" s="20"/>
      <c r="D29" s="57">
        <f>STDEVA(D22:D26)</f>
        <v>7.8940100889824549</v>
      </c>
      <c r="E29" s="57"/>
      <c r="F29" s="57">
        <f t="shared" ref="F29:N29" si="10">STDEVA(F22:F26)</f>
        <v>9.5498691090506576</v>
      </c>
      <c r="G29" s="57">
        <f t="shared" si="10"/>
        <v>6.0415229867972862</v>
      </c>
      <c r="H29" s="57">
        <f t="shared" si="10"/>
        <v>7.468467044849298</v>
      </c>
      <c r="I29" s="57">
        <f t="shared" si="10"/>
        <v>1.1999470584154952</v>
      </c>
      <c r="J29" s="57">
        <f t="shared" si="10"/>
        <v>0.15209632802931175</v>
      </c>
      <c r="K29" s="57">
        <f t="shared" si="10"/>
        <v>2.3003568564249437E-2</v>
      </c>
      <c r="L29" s="57">
        <f t="shared" si="10"/>
        <v>0.50611080185074109</v>
      </c>
      <c r="M29" s="57">
        <f t="shared" si="10"/>
        <v>1.0021473997122379</v>
      </c>
      <c r="N29" s="57">
        <f t="shared" si="10"/>
        <v>158.55913723276876</v>
      </c>
    </row>
    <row r="30" spans="1:14" x14ac:dyDescent="0.3">
      <c r="A30"/>
      <c r="B30" s="15" t="s">
        <v>233</v>
      </c>
      <c r="C30" s="20"/>
      <c r="D30" s="56">
        <f>AVERAGE(D22:D26)</f>
        <v>7.6658056000000006</v>
      </c>
      <c r="E30" s="56"/>
      <c r="F30" s="56">
        <f t="shared" ref="F30:N30" si="11">AVERAGE(F22:F26)</f>
        <v>11.5</v>
      </c>
      <c r="G30" s="56">
        <f t="shared" si="11"/>
        <v>6</v>
      </c>
      <c r="H30" s="56">
        <f t="shared" si="11"/>
        <v>3.6399999999999997</v>
      </c>
      <c r="I30" s="56">
        <f t="shared" si="11"/>
        <v>1.6060400000000001</v>
      </c>
      <c r="J30" s="57">
        <f t="shared" si="11"/>
        <v>0.12049000000000001</v>
      </c>
      <c r="K30" s="57">
        <f t="shared" si="11"/>
        <v>1.7482694999999999E-2</v>
      </c>
      <c r="L30" s="57">
        <f t="shared" si="11"/>
        <v>0.39190000000000003</v>
      </c>
      <c r="M30" s="57">
        <f t="shared" si="11"/>
        <v>0.58196999999999999</v>
      </c>
      <c r="N30" s="56">
        <f t="shared" si="11"/>
        <v>459</v>
      </c>
    </row>
    <row r="31" spans="1:14" x14ac:dyDescent="0.3">
      <c r="A31"/>
      <c r="B31" s="19"/>
      <c r="C31" s="20"/>
      <c r="D31" s="40"/>
      <c r="F31" s="43"/>
      <c r="G31" s="42"/>
      <c r="H31" s="36"/>
      <c r="I31" s="47"/>
      <c r="K31" s="55"/>
      <c r="L31" s="55"/>
      <c r="M31" s="47"/>
      <c r="N31"/>
    </row>
    <row r="32" spans="1:14" x14ac:dyDescent="0.3">
      <c r="A32" s="15" t="s">
        <v>80</v>
      </c>
      <c r="B32" s="19" t="s">
        <v>150</v>
      </c>
      <c r="C32" s="20">
        <v>42871</v>
      </c>
      <c r="D32" s="35">
        <v>44.893140000000002</v>
      </c>
      <c r="F32" s="36">
        <v>37.000000000000099</v>
      </c>
      <c r="G32" s="37">
        <v>21</v>
      </c>
      <c r="H32" s="36">
        <v>16</v>
      </c>
      <c r="I32" s="31">
        <v>0.88670000000000004</v>
      </c>
      <c r="J32" s="31">
        <v>0.14274999999999999</v>
      </c>
      <c r="K32" s="60">
        <v>2.3999999999999998E-3</v>
      </c>
      <c r="L32" s="60">
        <v>1.2309000000000001</v>
      </c>
      <c r="M32" s="60">
        <v>0.4541</v>
      </c>
      <c r="N32" s="15">
        <v>429</v>
      </c>
    </row>
    <row r="33" spans="1:14" x14ac:dyDescent="0.3">
      <c r="A33" s="15" t="s">
        <v>81</v>
      </c>
      <c r="B33" s="19" t="s">
        <v>150</v>
      </c>
      <c r="C33" s="20">
        <v>42892</v>
      </c>
      <c r="D33" s="35">
        <v>27.191192000000001</v>
      </c>
      <c r="F33" s="36">
        <v>38</v>
      </c>
      <c r="G33" s="37">
        <v>32.000000000000099</v>
      </c>
      <c r="H33" s="36">
        <v>5.9999999999998899</v>
      </c>
      <c r="I33" s="31">
        <v>3.4777999999999998</v>
      </c>
      <c r="J33" s="31">
        <v>0.1242</v>
      </c>
      <c r="K33" s="60">
        <v>2.3999999999999998E-3</v>
      </c>
      <c r="L33" s="60">
        <v>1.35005</v>
      </c>
      <c r="M33" s="60">
        <v>1.1271500000000001</v>
      </c>
      <c r="N33" s="15">
        <v>423</v>
      </c>
    </row>
    <row r="34" spans="1:14" x14ac:dyDescent="0.3">
      <c r="A34" s="15" t="s">
        <v>124</v>
      </c>
      <c r="B34" s="19" t="s">
        <v>150</v>
      </c>
      <c r="C34" s="20">
        <v>42927</v>
      </c>
      <c r="D34" s="35">
        <v>1.65</v>
      </c>
      <c r="F34" s="36">
        <v>122</v>
      </c>
      <c r="G34" s="37">
        <v>76.000000000000199</v>
      </c>
      <c r="H34" s="36">
        <v>45.999999999999901</v>
      </c>
      <c r="I34" s="31">
        <v>2.1962999999999999</v>
      </c>
      <c r="J34" s="31">
        <v>0.39734999999999998</v>
      </c>
      <c r="K34" s="60">
        <v>1.1337825000000001E-2</v>
      </c>
      <c r="L34" s="60">
        <v>0.02</v>
      </c>
      <c r="M34" s="60">
        <v>1.125E-2</v>
      </c>
      <c r="N34" s="15">
        <v>306</v>
      </c>
    </row>
    <row r="35" spans="1:14" x14ac:dyDescent="0.3">
      <c r="A35" t="s">
        <v>190</v>
      </c>
      <c r="B35" s="19" t="s">
        <v>150</v>
      </c>
      <c r="C35" s="20">
        <v>42972</v>
      </c>
      <c r="D35" s="40">
        <v>15</v>
      </c>
      <c r="F35" s="41">
        <v>132</v>
      </c>
      <c r="G35" s="42">
        <v>60.000000000000099</v>
      </c>
      <c r="H35" s="43">
        <v>72</v>
      </c>
      <c r="I35" s="31">
        <v>2.92</v>
      </c>
      <c r="J35" s="47">
        <v>0.3009</v>
      </c>
      <c r="K35" s="55">
        <v>2.3999999999999998E-3</v>
      </c>
      <c r="L35" s="55">
        <v>0.02</v>
      </c>
      <c r="M35" s="47">
        <v>1.2E-2</v>
      </c>
      <c r="N35">
        <v>156</v>
      </c>
    </row>
    <row r="36" spans="1:14" ht="15" thickBot="1" x14ac:dyDescent="0.35">
      <c r="A36" t="s">
        <v>211</v>
      </c>
      <c r="B36" s="19" t="s">
        <v>150</v>
      </c>
      <c r="C36" s="20">
        <v>42998</v>
      </c>
      <c r="D36" s="48">
        <v>6</v>
      </c>
      <c r="E36" s="49"/>
      <c r="F36" s="50">
        <v>132</v>
      </c>
      <c r="G36" s="51">
        <v>96</v>
      </c>
      <c r="H36" s="52">
        <v>36</v>
      </c>
      <c r="I36" s="53">
        <v>2.95</v>
      </c>
      <c r="J36" s="59">
        <v>0.17269999999999999</v>
      </c>
      <c r="K36" s="61">
        <v>1.55E-2</v>
      </c>
      <c r="L36" s="61">
        <v>0.02</v>
      </c>
      <c r="M36" s="53">
        <v>1.4999999999999999E-2</v>
      </c>
      <c r="N36" s="54">
        <v>226</v>
      </c>
    </row>
    <row r="37" spans="1:14" x14ac:dyDescent="0.3">
      <c r="A37"/>
      <c r="B37" s="15" t="s">
        <v>231</v>
      </c>
      <c r="C37" s="20"/>
      <c r="D37" s="56">
        <f>MIN(D32:D36)</f>
        <v>1.65</v>
      </c>
      <c r="E37" s="56"/>
      <c r="F37" s="56">
        <f t="shared" ref="F37:N37" si="12">MIN(F32:F36)</f>
        <v>37.000000000000099</v>
      </c>
      <c r="G37" s="56">
        <f t="shared" si="12"/>
        <v>21</v>
      </c>
      <c r="H37" s="56">
        <f t="shared" si="12"/>
        <v>5.9999999999998899</v>
      </c>
      <c r="I37" s="56">
        <f t="shared" si="12"/>
        <v>0.88670000000000004</v>
      </c>
      <c r="J37" s="57">
        <f t="shared" si="12"/>
        <v>0.1242</v>
      </c>
      <c r="K37" s="57">
        <f t="shared" si="12"/>
        <v>2.3999999999999998E-3</v>
      </c>
      <c r="L37" s="57">
        <f t="shared" si="12"/>
        <v>0.02</v>
      </c>
      <c r="M37" s="57">
        <f t="shared" si="12"/>
        <v>1.125E-2</v>
      </c>
      <c r="N37" s="56">
        <f t="shared" si="12"/>
        <v>156</v>
      </c>
    </row>
    <row r="38" spans="1:14" x14ac:dyDescent="0.3">
      <c r="A38"/>
      <c r="B38" s="15" t="s">
        <v>232</v>
      </c>
      <c r="C38" s="20"/>
      <c r="D38" s="56">
        <f>MAX(D32:D36)</f>
        <v>44.893140000000002</v>
      </c>
      <c r="E38" s="56"/>
      <c r="F38" s="56">
        <f t="shared" ref="F38:N38" si="13">MAX(F32:F36)</f>
        <v>132</v>
      </c>
      <c r="G38" s="56">
        <f t="shared" si="13"/>
        <v>96</v>
      </c>
      <c r="H38" s="56">
        <f t="shared" si="13"/>
        <v>72</v>
      </c>
      <c r="I38" s="56">
        <f t="shared" si="13"/>
        <v>3.4777999999999998</v>
      </c>
      <c r="J38" s="57">
        <f t="shared" si="13"/>
        <v>0.39734999999999998</v>
      </c>
      <c r="K38" s="57">
        <f t="shared" si="13"/>
        <v>1.55E-2</v>
      </c>
      <c r="L38" s="57">
        <f t="shared" si="13"/>
        <v>1.35005</v>
      </c>
      <c r="M38" s="57">
        <f t="shared" si="13"/>
        <v>1.1271500000000001</v>
      </c>
      <c r="N38" s="56">
        <f t="shared" si="13"/>
        <v>429</v>
      </c>
    </row>
    <row r="39" spans="1:14" x14ac:dyDescent="0.3">
      <c r="A39"/>
      <c r="B39" s="15" t="s">
        <v>241</v>
      </c>
      <c r="C39" s="20"/>
      <c r="D39" s="57">
        <f>STDEVA(D32:D36)</f>
        <v>17.489702038222514</v>
      </c>
      <c r="E39" s="57"/>
      <c r="F39" s="57">
        <f t="shared" ref="F39:N39" si="14">STDEVA(F32:F36)</f>
        <v>50.101896171701881</v>
      </c>
      <c r="G39" s="57">
        <f t="shared" si="14"/>
        <v>30.870698080866262</v>
      </c>
      <c r="H39" s="57">
        <f t="shared" si="14"/>
        <v>25.946097972527607</v>
      </c>
      <c r="I39" s="57">
        <f t="shared" si="14"/>
        <v>1.0036191623320083</v>
      </c>
      <c r="J39" s="57">
        <f t="shared" si="14"/>
        <v>0.11735953625504821</v>
      </c>
      <c r="K39" s="57">
        <f t="shared" si="14"/>
        <v>6.2121165794055255E-3</v>
      </c>
      <c r="L39" s="57">
        <f t="shared" si="14"/>
        <v>0.69714174168529019</v>
      </c>
      <c r="M39" s="57">
        <f t="shared" si="14"/>
        <v>0.48800959135041599</v>
      </c>
      <c r="N39" s="57">
        <f t="shared" si="14"/>
        <v>120.10203994936973</v>
      </c>
    </row>
    <row r="40" spans="1:14" x14ac:dyDescent="0.3">
      <c r="A40"/>
      <c r="B40" s="15" t="s">
        <v>233</v>
      </c>
      <c r="C40" s="20"/>
      <c r="D40" s="56">
        <f>AVERAGE(D32:D36)</f>
        <v>18.946866400000001</v>
      </c>
      <c r="E40" s="56"/>
      <c r="F40" s="56">
        <f t="shared" ref="F40:N40" si="15">AVERAGE(F32:F36)</f>
        <v>92.200000000000017</v>
      </c>
      <c r="G40" s="56">
        <f t="shared" si="15"/>
        <v>57.000000000000078</v>
      </c>
      <c r="H40" s="56">
        <f t="shared" si="15"/>
        <v>35.199999999999953</v>
      </c>
      <c r="I40" s="56">
        <f t="shared" si="15"/>
        <v>2.4861599999999995</v>
      </c>
      <c r="J40" s="57">
        <f t="shared" si="15"/>
        <v>0.22758000000000003</v>
      </c>
      <c r="K40" s="57">
        <f t="shared" si="15"/>
        <v>6.8075649999999998E-3</v>
      </c>
      <c r="L40" s="57">
        <f t="shared" si="15"/>
        <v>0.52819000000000005</v>
      </c>
      <c r="M40" s="57">
        <f t="shared" si="15"/>
        <v>0.32389999999999997</v>
      </c>
      <c r="N40" s="56">
        <f t="shared" si="15"/>
        <v>308</v>
      </c>
    </row>
    <row r="41" spans="1:14" x14ac:dyDescent="0.3">
      <c r="A41"/>
      <c r="B41" s="19"/>
      <c r="C41" s="20"/>
      <c r="D41" s="40"/>
      <c r="F41" s="43"/>
      <c r="G41" s="42"/>
      <c r="H41" s="36"/>
      <c r="I41" s="47"/>
      <c r="K41" s="55"/>
      <c r="L41" s="55"/>
      <c r="M41" s="47"/>
      <c r="N41"/>
    </row>
    <row r="42" spans="1:14" x14ac:dyDescent="0.3">
      <c r="A42" s="15" t="s">
        <v>82</v>
      </c>
      <c r="B42" s="19" t="s">
        <v>151</v>
      </c>
      <c r="C42" s="20">
        <v>42870</v>
      </c>
      <c r="D42" s="35">
        <v>28.936876000000002</v>
      </c>
      <c r="F42" s="36">
        <v>8.9999999999999805</v>
      </c>
      <c r="G42" s="37">
        <v>10</v>
      </c>
      <c r="H42" s="36">
        <v>0.3</v>
      </c>
      <c r="I42" s="31">
        <v>1.08725</v>
      </c>
      <c r="J42" s="31">
        <v>0.13400000000000001</v>
      </c>
      <c r="K42" s="60">
        <v>1.52E-2</v>
      </c>
      <c r="L42" s="60">
        <v>0.39660000000000001</v>
      </c>
      <c r="M42" s="60">
        <v>0.36194999999999999</v>
      </c>
      <c r="N42" s="15">
        <v>337</v>
      </c>
    </row>
    <row r="43" spans="1:14" x14ac:dyDescent="0.3">
      <c r="A43" s="15" t="s">
        <v>83</v>
      </c>
      <c r="B43" s="19" t="s">
        <v>151</v>
      </c>
      <c r="C43" s="20">
        <v>42891</v>
      </c>
      <c r="D43" s="35">
        <v>18.875499999999999</v>
      </c>
      <c r="F43" s="36">
        <v>30</v>
      </c>
      <c r="G43" s="37">
        <v>18</v>
      </c>
      <c r="H43" s="36">
        <v>12.000000000000099</v>
      </c>
      <c r="I43" s="31">
        <v>1.7209000000000001</v>
      </c>
      <c r="J43" s="31">
        <v>0.13719999999999999</v>
      </c>
      <c r="K43" s="60">
        <v>1.325E-2</v>
      </c>
      <c r="L43" s="60">
        <v>0.47344999999999998</v>
      </c>
      <c r="M43" s="60">
        <v>0.30975000000000003</v>
      </c>
      <c r="N43" s="15">
        <v>311</v>
      </c>
    </row>
    <row r="44" spans="1:14" x14ac:dyDescent="0.3">
      <c r="A44" s="15" t="s">
        <v>125</v>
      </c>
      <c r="B44" s="19" t="s">
        <v>151</v>
      </c>
      <c r="C44" s="20">
        <v>42926</v>
      </c>
      <c r="D44" s="35">
        <v>43.051175999999998</v>
      </c>
      <c r="F44" s="36">
        <v>70.000000000000099</v>
      </c>
      <c r="G44" s="37">
        <v>35</v>
      </c>
      <c r="H44" s="36">
        <v>35</v>
      </c>
      <c r="I44" s="31">
        <v>5.3660999999999994</v>
      </c>
      <c r="J44" s="31">
        <v>0.40820000000000001</v>
      </c>
      <c r="K44" s="60">
        <v>9.8646749999999998E-3</v>
      </c>
      <c r="L44" s="60">
        <v>0.02</v>
      </c>
      <c r="M44" s="60">
        <v>3.73E-2</v>
      </c>
      <c r="N44" s="15">
        <v>265</v>
      </c>
    </row>
    <row r="45" spans="1:14" x14ac:dyDescent="0.3">
      <c r="A45" t="s">
        <v>191</v>
      </c>
      <c r="B45" s="19" t="s">
        <v>151</v>
      </c>
      <c r="C45" s="20">
        <v>42971</v>
      </c>
      <c r="D45" s="40">
        <v>41</v>
      </c>
      <c r="F45" s="41">
        <v>47</v>
      </c>
      <c r="G45" s="42">
        <v>19</v>
      </c>
      <c r="H45" s="43">
        <v>28</v>
      </c>
      <c r="I45" s="31">
        <v>2.0699999999999998</v>
      </c>
      <c r="J45" s="47">
        <v>0.17269999999999999</v>
      </c>
      <c r="K45" s="55">
        <v>1.55E-2</v>
      </c>
      <c r="L45" s="55">
        <v>0.02</v>
      </c>
      <c r="M45" s="47">
        <v>1.4999999999999999E-2</v>
      </c>
      <c r="N45">
        <v>166</v>
      </c>
    </row>
    <row r="46" spans="1:14" ht="15" thickBot="1" x14ac:dyDescent="0.35">
      <c r="A46" t="s">
        <v>212</v>
      </c>
      <c r="B46" s="19" t="s">
        <v>151</v>
      </c>
      <c r="C46" s="20">
        <v>42997</v>
      </c>
      <c r="D46" s="48">
        <v>120</v>
      </c>
      <c r="E46" s="49"/>
      <c r="F46" s="50">
        <v>62</v>
      </c>
      <c r="G46" s="51">
        <v>32</v>
      </c>
      <c r="H46" s="52">
        <v>30</v>
      </c>
      <c r="I46" s="53">
        <v>2.54</v>
      </c>
      <c r="J46" s="59">
        <v>0.23619999999999999</v>
      </c>
      <c r="K46" s="61">
        <v>0.16009999999999999</v>
      </c>
      <c r="L46" s="62">
        <v>9.2725000000000002E-2</v>
      </c>
      <c r="M46" s="53">
        <v>0.27900000000000003</v>
      </c>
      <c r="N46" s="54">
        <v>267</v>
      </c>
    </row>
    <row r="47" spans="1:14" x14ac:dyDescent="0.3">
      <c r="A47"/>
      <c r="B47" s="15" t="s">
        <v>231</v>
      </c>
      <c r="C47" s="20"/>
      <c r="D47" s="56">
        <f>MIN(D42:D46)</f>
        <v>18.875499999999999</v>
      </c>
      <c r="E47" s="56"/>
      <c r="F47" s="56">
        <f t="shared" ref="F47:N47" si="16">MIN(F42:F46)</f>
        <v>8.9999999999999805</v>
      </c>
      <c r="G47" s="56">
        <f t="shared" si="16"/>
        <v>10</v>
      </c>
      <c r="H47" s="56">
        <f t="shared" si="16"/>
        <v>0.3</v>
      </c>
      <c r="I47" s="56">
        <f t="shared" si="16"/>
        <v>1.08725</v>
      </c>
      <c r="J47" s="57">
        <f t="shared" si="16"/>
        <v>0.13400000000000001</v>
      </c>
      <c r="K47" s="57">
        <f t="shared" si="16"/>
        <v>9.8646749999999998E-3</v>
      </c>
      <c r="L47" s="57">
        <f t="shared" si="16"/>
        <v>0.02</v>
      </c>
      <c r="M47" s="57">
        <f t="shared" si="16"/>
        <v>1.4999999999999999E-2</v>
      </c>
      <c r="N47" s="56">
        <f t="shared" si="16"/>
        <v>166</v>
      </c>
    </row>
    <row r="48" spans="1:14" x14ac:dyDescent="0.3">
      <c r="A48"/>
      <c r="B48" s="15" t="s">
        <v>232</v>
      </c>
      <c r="C48" s="20"/>
      <c r="D48" s="56">
        <f>MAX(D42:D46)</f>
        <v>120</v>
      </c>
      <c r="E48" s="56"/>
      <c r="F48" s="56">
        <f t="shared" ref="F48:N48" si="17">MAX(F42:F46)</f>
        <v>70.000000000000099</v>
      </c>
      <c r="G48" s="56">
        <f t="shared" si="17"/>
        <v>35</v>
      </c>
      <c r="H48" s="56">
        <f t="shared" si="17"/>
        <v>35</v>
      </c>
      <c r="I48" s="56">
        <f t="shared" si="17"/>
        <v>5.3660999999999994</v>
      </c>
      <c r="J48" s="57">
        <f t="shared" si="17"/>
        <v>0.40820000000000001</v>
      </c>
      <c r="K48" s="57">
        <f t="shared" si="17"/>
        <v>0.16009999999999999</v>
      </c>
      <c r="L48" s="57">
        <f t="shared" si="17"/>
        <v>0.47344999999999998</v>
      </c>
      <c r="M48" s="57">
        <f t="shared" si="17"/>
        <v>0.36194999999999999</v>
      </c>
      <c r="N48" s="56">
        <f t="shared" si="17"/>
        <v>337</v>
      </c>
    </row>
    <row r="49" spans="1:14" x14ac:dyDescent="0.3">
      <c r="A49"/>
      <c r="B49" s="15" t="s">
        <v>241</v>
      </c>
      <c r="C49" s="20"/>
      <c r="D49" s="57">
        <f>STDEVA(D42:D46)</f>
        <v>40.127862149200681</v>
      </c>
      <c r="E49" s="57"/>
      <c r="F49" s="57">
        <f t="shared" ref="F49:N49" si="18">STDEVA(F42:F46)</f>
        <v>24.643457549621605</v>
      </c>
      <c r="G49" s="57">
        <f t="shared" si="18"/>
        <v>10.425929215182695</v>
      </c>
      <c r="H49" s="57">
        <f t="shared" si="18"/>
        <v>14.452266258272424</v>
      </c>
      <c r="I49" s="57">
        <f t="shared" si="18"/>
        <v>1.6573871733846621</v>
      </c>
      <c r="J49" s="57">
        <f t="shared" si="18"/>
        <v>0.11417468195707837</v>
      </c>
      <c r="K49" s="57">
        <f t="shared" si="18"/>
        <v>6.5620645906575195E-2</v>
      </c>
      <c r="L49" s="57">
        <f t="shared" si="18"/>
        <v>0.21779167109878192</v>
      </c>
      <c r="M49" s="57">
        <f t="shared" si="18"/>
        <v>0.16217918716654117</v>
      </c>
      <c r="N49" s="57">
        <f t="shared" si="18"/>
        <v>65.224228627098356</v>
      </c>
    </row>
    <row r="50" spans="1:14" x14ac:dyDescent="0.3">
      <c r="A50"/>
      <c r="B50" s="15" t="s">
        <v>233</v>
      </c>
      <c r="C50" s="20"/>
      <c r="D50" s="56">
        <f>AVERAGE(D42:D46)</f>
        <v>50.372710400000003</v>
      </c>
      <c r="E50" s="56"/>
      <c r="F50" s="56">
        <f t="shared" ref="F50:N50" si="19">AVERAGE(F42:F46)</f>
        <v>43.600000000000016</v>
      </c>
      <c r="G50" s="56">
        <f t="shared" si="19"/>
        <v>22.8</v>
      </c>
      <c r="H50" s="56">
        <f t="shared" si="19"/>
        <v>21.06000000000002</v>
      </c>
      <c r="I50" s="56">
        <f t="shared" si="19"/>
        <v>2.5568499999999998</v>
      </c>
      <c r="J50" s="57">
        <f t="shared" si="19"/>
        <v>0.21766000000000002</v>
      </c>
      <c r="K50" s="57">
        <f t="shared" si="19"/>
        <v>4.2782935000000001E-2</v>
      </c>
      <c r="L50" s="57">
        <f t="shared" si="19"/>
        <v>0.20055499999999998</v>
      </c>
      <c r="M50" s="57">
        <f t="shared" si="19"/>
        <v>0.20060000000000003</v>
      </c>
      <c r="N50" s="56">
        <f t="shared" si="19"/>
        <v>269.2</v>
      </c>
    </row>
    <row r="51" spans="1:14" x14ac:dyDescent="0.3">
      <c r="A51"/>
      <c r="B51" s="19"/>
      <c r="C51" s="20"/>
      <c r="D51" s="40"/>
      <c r="F51" s="43"/>
      <c r="G51" s="42"/>
      <c r="H51" s="36"/>
      <c r="I51" s="47"/>
      <c r="K51" s="55"/>
      <c r="M51" s="47"/>
      <c r="N51"/>
    </row>
    <row r="52" spans="1:14" x14ac:dyDescent="0.3">
      <c r="A52" s="15" t="s">
        <v>84</v>
      </c>
      <c r="B52" s="19" t="s">
        <v>152</v>
      </c>
      <c r="C52" s="20">
        <v>42871</v>
      </c>
      <c r="D52" s="35">
        <v>9.4103639999999995</v>
      </c>
      <c r="F52" s="36">
        <v>8.9999999999999805</v>
      </c>
      <c r="G52" s="37">
        <v>3.99999999999998</v>
      </c>
      <c r="H52" s="36">
        <v>5</v>
      </c>
      <c r="I52" s="31">
        <v>1.35425</v>
      </c>
      <c r="J52" s="31">
        <v>0.28370000000000001</v>
      </c>
      <c r="K52" s="60">
        <v>0.1694</v>
      </c>
      <c r="L52" s="60">
        <v>0.45750000000000002</v>
      </c>
      <c r="M52" s="60">
        <v>0.23369999999999999</v>
      </c>
      <c r="N52" s="15">
        <v>546</v>
      </c>
    </row>
    <row r="53" spans="1:14" x14ac:dyDescent="0.3">
      <c r="A53" s="15" t="s">
        <v>85</v>
      </c>
      <c r="B53" s="19" t="s">
        <v>152</v>
      </c>
      <c r="C53" s="20">
        <v>42891</v>
      </c>
      <c r="D53" s="35">
        <v>1.65</v>
      </c>
      <c r="F53" s="36">
        <v>16.999999999999901</v>
      </c>
      <c r="G53" s="37">
        <v>10</v>
      </c>
      <c r="H53" s="36">
        <v>6.9999999999999201</v>
      </c>
      <c r="I53" s="31">
        <v>1.0559499999999999</v>
      </c>
      <c r="J53" s="31">
        <v>0.13735</v>
      </c>
      <c r="K53" s="60">
        <v>0.1032</v>
      </c>
      <c r="L53" s="60">
        <v>1.6829000000000001</v>
      </c>
      <c r="M53" s="60">
        <v>0.1007</v>
      </c>
      <c r="N53" s="15">
        <v>490</v>
      </c>
    </row>
    <row r="54" spans="1:14" x14ac:dyDescent="0.3">
      <c r="A54" s="15" t="s">
        <v>126</v>
      </c>
      <c r="B54" s="19" t="s">
        <v>152</v>
      </c>
      <c r="C54" s="20">
        <v>42926</v>
      </c>
      <c r="D54" s="35">
        <v>1.65</v>
      </c>
      <c r="F54" s="36">
        <v>24</v>
      </c>
      <c r="G54" s="37">
        <v>8.9999999999999805</v>
      </c>
      <c r="H54" s="36">
        <v>15</v>
      </c>
      <c r="I54" s="31">
        <v>7.3323999999999998</v>
      </c>
      <c r="J54" s="31">
        <v>0.35944999999999999</v>
      </c>
      <c r="K54" s="60">
        <v>6.4836000000000005E-2</v>
      </c>
      <c r="L54" s="60">
        <v>0.02</v>
      </c>
      <c r="M54" s="60">
        <v>1.9449999999999999E-2</v>
      </c>
      <c r="N54" s="15">
        <v>535</v>
      </c>
    </row>
    <row r="55" spans="1:14" ht="15" thickBot="1" x14ac:dyDescent="0.35">
      <c r="A55" t="s">
        <v>192</v>
      </c>
      <c r="B55" s="19" t="s">
        <v>152</v>
      </c>
      <c r="C55" s="20">
        <v>42971</v>
      </c>
      <c r="D55" s="48">
        <v>1.65</v>
      </c>
      <c r="E55" s="49"/>
      <c r="F55" s="58">
        <v>3</v>
      </c>
      <c r="G55" s="51">
        <v>0.99999999999988998</v>
      </c>
      <c r="H55" s="50">
        <v>2</v>
      </c>
      <c r="I55" s="59">
        <v>1.54</v>
      </c>
      <c r="J55" s="53">
        <v>0.23619999999999999</v>
      </c>
      <c r="K55" s="61">
        <v>0.16009999999999999</v>
      </c>
      <c r="L55" s="61">
        <v>0.8</v>
      </c>
      <c r="M55" s="53">
        <v>0.27900000000000003</v>
      </c>
      <c r="N55" s="54">
        <v>337</v>
      </c>
    </row>
    <row r="56" spans="1:14" x14ac:dyDescent="0.3">
      <c r="A56"/>
      <c r="B56" s="15" t="s">
        <v>231</v>
      </c>
      <c r="C56" s="20"/>
      <c r="D56" s="56">
        <f>MIN(D52:D55)</f>
        <v>1.65</v>
      </c>
      <c r="E56" s="56"/>
      <c r="F56" s="56">
        <f t="shared" ref="F56:N56" si="20">MIN(F52:F55)</f>
        <v>3</v>
      </c>
      <c r="G56" s="56">
        <f t="shared" si="20"/>
        <v>0.99999999999988998</v>
      </c>
      <c r="H56" s="56">
        <f t="shared" si="20"/>
        <v>2</v>
      </c>
      <c r="I56" s="56">
        <f t="shared" si="20"/>
        <v>1.0559499999999999</v>
      </c>
      <c r="J56" s="57">
        <f t="shared" si="20"/>
        <v>0.13735</v>
      </c>
      <c r="K56" s="57">
        <f t="shared" si="20"/>
        <v>6.4836000000000005E-2</v>
      </c>
      <c r="L56" s="57">
        <f t="shared" si="20"/>
        <v>0.02</v>
      </c>
      <c r="M56" s="57">
        <f t="shared" si="20"/>
        <v>1.9449999999999999E-2</v>
      </c>
      <c r="N56" s="56">
        <f t="shared" si="20"/>
        <v>337</v>
      </c>
    </row>
    <row r="57" spans="1:14" x14ac:dyDescent="0.3">
      <c r="A57"/>
      <c r="B57" s="15" t="s">
        <v>232</v>
      </c>
      <c r="C57" s="20"/>
      <c r="D57" s="56">
        <f>MAX(D52:D55)</f>
        <v>9.4103639999999995</v>
      </c>
      <c r="E57" s="56"/>
      <c r="F57" s="56">
        <f t="shared" ref="F57:N57" si="21">MAX(F52:F55)</f>
        <v>24</v>
      </c>
      <c r="G57" s="56">
        <f t="shared" si="21"/>
        <v>10</v>
      </c>
      <c r="H57" s="56">
        <f t="shared" si="21"/>
        <v>15</v>
      </c>
      <c r="I57" s="56">
        <f t="shared" si="21"/>
        <v>7.3323999999999998</v>
      </c>
      <c r="J57" s="57">
        <f t="shared" si="21"/>
        <v>0.35944999999999999</v>
      </c>
      <c r="K57" s="57">
        <f t="shared" si="21"/>
        <v>0.1694</v>
      </c>
      <c r="L57" s="57">
        <f t="shared" si="21"/>
        <v>1.6829000000000001</v>
      </c>
      <c r="M57" s="57">
        <f t="shared" si="21"/>
        <v>0.27900000000000003</v>
      </c>
      <c r="N57" s="56">
        <f t="shared" si="21"/>
        <v>546</v>
      </c>
    </row>
    <row r="58" spans="1:14" x14ac:dyDescent="0.3">
      <c r="A58"/>
      <c r="B58" s="15" t="s">
        <v>241</v>
      </c>
      <c r="C58" s="20"/>
      <c r="D58" s="57">
        <f>STDEVA(D52:D55)</f>
        <v>3.8801819999999987</v>
      </c>
      <c r="E58" s="57"/>
      <c r="F58" s="57">
        <f t="shared" ref="F58:N58" si="22">STDEVA(F52:F55)</f>
        <v>9.1787798753428991</v>
      </c>
      <c r="G58" s="57">
        <f t="shared" si="22"/>
        <v>4.2426406871193265</v>
      </c>
      <c r="H58" s="57">
        <f t="shared" si="22"/>
        <v>5.5602757725374259</v>
      </c>
      <c r="I58" s="57">
        <f t="shared" si="22"/>
        <v>3.0144345813103994</v>
      </c>
      <c r="J58" s="57">
        <f t="shared" si="22"/>
        <v>9.2961878387505387E-2</v>
      </c>
      <c r="K58" s="57">
        <f t="shared" si="22"/>
        <v>4.9318012503884741E-2</v>
      </c>
      <c r="L58" s="57">
        <f t="shared" si="22"/>
        <v>0.7049507358674082</v>
      </c>
      <c r="M58" s="57">
        <f t="shared" si="22"/>
        <v>0.11951387907547255</v>
      </c>
      <c r="N58" s="57">
        <f t="shared" si="22"/>
        <v>96.426137535421375</v>
      </c>
    </row>
    <row r="59" spans="1:14" x14ac:dyDescent="0.3">
      <c r="A59"/>
      <c r="B59" s="15" t="s">
        <v>233</v>
      </c>
      <c r="C59" s="20"/>
      <c r="D59" s="56">
        <f>AVERAGE(D52:D55)</f>
        <v>3.5900910000000001</v>
      </c>
      <c r="E59" s="56"/>
      <c r="F59" s="56">
        <f t="shared" ref="F59:N59" si="23">AVERAGE(F52:F55)</f>
        <v>13.24999999999997</v>
      </c>
      <c r="G59" s="56">
        <f t="shared" si="23"/>
        <v>5.9999999999999627</v>
      </c>
      <c r="H59" s="56">
        <f t="shared" si="23"/>
        <v>7.2499999999999805</v>
      </c>
      <c r="I59" s="56">
        <f t="shared" si="23"/>
        <v>2.8206499999999997</v>
      </c>
      <c r="J59" s="57">
        <f t="shared" si="23"/>
        <v>0.25417499999999998</v>
      </c>
      <c r="K59" s="57">
        <f t="shared" si="23"/>
        <v>0.12438399999999999</v>
      </c>
      <c r="L59" s="57">
        <f t="shared" si="23"/>
        <v>0.74009999999999998</v>
      </c>
      <c r="M59" s="57">
        <f t="shared" si="23"/>
        <v>0.15821250000000001</v>
      </c>
      <c r="N59" s="56">
        <f t="shared" si="23"/>
        <v>477</v>
      </c>
    </row>
    <row r="60" spans="1:14" x14ac:dyDescent="0.3">
      <c r="A60"/>
      <c r="B60" s="19"/>
      <c r="C60" s="20"/>
      <c r="D60" s="40"/>
      <c r="F60" s="41"/>
      <c r="G60" s="42"/>
      <c r="H60" s="43"/>
      <c r="J60" s="47"/>
      <c r="K60" s="55"/>
      <c r="L60" s="55"/>
      <c r="M60" s="47"/>
      <c r="N60"/>
    </row>
    <row r="61" spans="1:14" x14ac:dyDescent="0.3">
      <c r="A61" s="15" t="s">
        <v>86</v>
      </c>
      <c r="B61" s="19" t="s">
        <v>153</v>
      </c>
      <c r="C61" s="20">
        <v>42871</v>
      </c>
      <c r="D61" s="35">
        <v>5.8340839999999998</v>
      </c>
      <c r="F61" s="36">
        <v>22.5</v>
      </c>
      <c r="G61" s="37">
        <v>9.5</v>
      </c>
      <c r="H61" s="36">
        <v>13</v>
      </c>
      <c r="I61" s="31">
        <v>0.65749999999999997</v>
      </c>
      <c r="J61" s="31">
        <v>0.13505</v>
      </c>
      <c r="K61" s="60">
        <v>3.3600000000000005E-2</v>
      </c>
      <c r="L61" s="60">
        <v>0.02</v>
      </c>
      <c r="M61" s="60">
        <v>0.14394999999999999</v>
      </c>
      <c r="N61" s="15">
        <v>584</v>
      </c>
    </row>
    <row r="62" spans="1:14" x14ac:dyDescent="0.3">
      <c r="A62" s="15" t="s">
        <v>87</v>
      </c>
      <c r="B62" s="19" t="s">
        <v>153</v>
      </c>
      <c r="C62" s="20">
        <v>42892</v>
      </c>
      <c r="D62" s="35">
        <v>202.539692</v>
      </c>
      <c r="F62" s="36">
        <v>83</v>
      </c>
      <c r="G62" s="37">
        <v>72</v>
      </c>
      <c r="H62" s="36">
        <v>11</v>
      </c>
      <c r="I62" s="31">
        <v>1.9351</v>
      </c>
      <c r="J62" s="31">
        <v>0.14779999999999999</v>
      </c>
      <c r="K62" s="60">
        <v>5.4850000000000003E-2</v>
      </c>
      <c r="L62" s="60">
        <v>0.02</v>
      </c>
      <c r="M62" s="60">
        <v>0.14344999999999999</v>
      </c>
      <c r="N62" s="15">
        <v>487</v>
      </c>
    </row>
    <row r="63" spans="1:14" x14ac:dyDescent="0.3">
      <c r="A63" s="15" t="s">
        <v>127</v>
      </c>
      <c r="B63" s="19" t="s">
        <v>153</v>
      </c>
      <c r="C63" s="20">
        <v>42927</v>
      </c>
      <c r="D63" s="35">
        <v>11.443844</v>
      </c>
      <c r="F63" s="36" t="s">
        <v>180</v>
      </c>
      <c r="G63" s="37">
        <v>0</v>
      </c>
      <c r="H63" s="36">
        <v>0.3</v>
      </c>
      <c r="I63" s="31">
        <v>11.014250000000001</v>
      </c>
      <c r="J63" s="31">
        <v>1.1085</v>
      </c>
      <c r="K63" s="60">
        <v>5.4507750000000001E-2</v>
      </c>
      <c r="L63" s="60">
        <v>0.02</v>
      </c>
      <c r="M63" s="60">
        <v>0.4476</v>
      </c>
      <c r="N63" s="15">
        <v>501</v>
      </c>
    </row>
    <row r="64" spans="1:14" x14ac:dyDescent="0.3">
      <c r="A64" t="s">
        <v>193</v>
      </c>
      <c r="B64" s="19" t="s">
        <v>153</v>
      </c>
      <c r="C64" s="20">
        <v>42972</v>
      </c>
      <c r="D64" s="40">
        <v>1.65</v>
      </c>
      <c r="F64" s="41">
        <v>32</v>
      </c>
      <c r="G64" s="42">
        <v>15</v>
      </c>
      <c r="H64" s="43">
        <v>17</v>
      </c>
      <c r="I64" s="31">
        <v>0.69</v>
      </c>
      <c r="J64" s="47">
        <v>5.2499999999999998E-2</v>
      </c>
      <c r="K64" s="55">
        <v>2.3999999999999998E-3</v>
      </c>
      <c r="L64" s="55">
        <v>0.02</v>
      </c>
      <c r="M64" s="47">
        <v>3.4000000000000002E-2</v>
      </c>
      <c r="N64">
        <v>265</v>
      </c>
    </row>
    <row r="65" spans="1:14" ht="15" thickBot="1" x14ac:dyDescent="0.35">
      <c r="A65" t="s">
        <v>213</v>
      </c>
      <c r="B65" s="19" t="s">
        <v>153</v>
      </c>
      <c r="C65" s="20">
        <v>42997</v>
      </c>
      <c r="D65" s="48">
        <v>1.65</v>
      </c>
      <c r="E65" s="49"/>
      <c r="F65" s="50">
        <v>5</v>
      </c>
      <c r="G65" s="51">
        <v>6</v>
      </c>
      <c r="H65" s="52">
        <v>0.3</v>
      </c>
      <c r="I65" s="53">
        <v>0.62</v>
      </c>
      <c r="J65" s="59">
        <v>0.24210000000000001</v>
      </c>
      <c r="K65" s="61">
        <v>2.3999999999999998E-3</v>
      </c>
      <c r="L65" s="61">
        <v>0.02</v>
      </c>
      <c r="M65" s="53">
        <v>8.9999999999999993E-3</v>
      </c>
      <c r="N65" s="54">
        <v>415</v>
      </c>
    </row>
    <row r="66" spans="1:14" x14ac:dyDescent="0.3">
      <c r="A66"/>
      <c r="B66" s="15" t="s">
        <v>231</v>
      </c>
      <c r="C66" s="20"/>
      <c r="D66" s="56">
        <f>MIN(D61:D65)</f>
        <v>1.65</v>
      </c>
      <c r="E66" s="56"/>
      <c r="F66" s="56">
        <f t="shared" ref="F66:N66" si="24">MIN(F61:F65)</f>
        <v>5</v>
      </c>
      <c r="G66" s="56">
        <f t="shared" si="24"/>
        <v>0</v>
      </c>
      <c r="H66" s="56">
        <f t="shared" si="24"/>
        <v>0.3</v>
      </c>
      <c r="I66" s="56">
        <f t="shared" si="24"/>
        <v>0.62</v>
      </c>
      <c r="J66" s="57">
        <f t="shared" si="24"/>
        <v>5.2499999999999998E-2</v>
      </c>
      <c r="K66" s="57">
        <f t="shared" si="24"/>
        <v>2.3999999999999998E-3</v>
      </c>
      <c r="L66" s="57">
        <f t="shared" si="24"/>
        <v>0.02</v>
      </c>
      <c r="M66" s="57">
        <f t="shared" si="24"/>
        <v>8.9999999999999993E-3</v>
      </c>
      <c r="N66" s="56">
        <f t="shared" si="24"/>
        <v>265</v>
      </c>
    </row>
    <row r="67" spans="1:14" x14ac:dyDescent="0.3">
      <c r="A67"/>
      <c r="B67" s="15" t="s">
        <v>232</v>
      </c>
      <c r="C67" s="20"/>
      <c r="D67" s="56">
        <f>MAX(D61:D65)</f>
        <v>202.539692</v>
      </c>
      <c r="E67" s="56"/>
      <c r="F67" s="56">
        <f t="shared" ref="F67:N67" si="25">MAX(F61:F65)</f>
        <v>83</v>
      </c>
      <c r="G67" s="56">
        <f t="shared" si="25"/>
        <v>72</v>
      </c>
      <c r="H67" s="56">
        <f t="shared" si="25"/>
        <v>17</v>
      </c>
      <c r="I67" s="56">
        <f t="shared" si="25"/>
        <v>11.014250000000001</v>
      </c>
      <c r="J67" s="57">
        <f t="shared" si="25"/>
        <v>1.1085</v>
      </c>
      <c r="K67" s="57">
        <f t="shared" si="25"/>
        <v>5.4850000000000003E-2</v>
      </c>
      <c r="L67" s="57">
        <f t="shared" si="25"/>
        <v>0.02</v>
      </c>
      <c r="M67" s="57">
        <f t="shared" si="25"/>
        <v>0.4476</v>
      </c>
      <c r="N67" s="56">
        <f t="shared" si="25"/>
        <v>584</v>
      </c>
    </row>
    <row r="68" spans="1:14" x14ac:dyDescent="0.3">
      <c r="A68"/>
      <c r="B68" s="15" t="s">
        <v>241</v>
      </c>
      <c r="C68" s="20"/>
      <c r="D68" s="57">
        <f>STDEVA(D61:D65)</f>
        <v>88.369218999289259</v>
      </c>
      <c r="E68" s="57"/>
      <c r="F68" s="57">
        <f t="shared" ref="F68:N68" si="26">STDEVA(F61:F65)</f>
        <v>33.102114736070867</v>
      </c>
      <c r="G68" s="57">
        <f t="shared" si="26"/>
        <v>29.300170647967224</v>
      </c>
      <c r="H68" s="57">
        <f t="shared" si="26"/>
        <v>7.6332823870206719</v>
      </c>
      <c r="I68" s="57">
        <f t="shared" si="26"/>
        <v>4.5235118696097176</v>
      </c>
      <c r="J68" s="57">
        <f t="shared" si="26"/>
        <v>0.43638823655089515</v>
      </c>
      <c r="K68" s="57">
        <f t="shared" si="26"/>
        <v>2.6237505469508714E-2</v>
      </c>
      <c r="L68" s="57">
        <f t="shared" si="26"/>
        <v>0</v>
      </c>
      <c r="M68" s="57">
        <f t="shared" si="26"/>
        <v>0.17451752419169828</v>
      </c>
      <c r="N68" s="57">
        <f t="shared" si="26"/>
        <v>119.76560441128325</v>
      </c>
    </row>
    <row r="69" spans="1:14" x14ac:dyDescent="0.3">
      <c r="A69"/>
      <c r="B69" s="15" t="s">
        <v>233</v>
      </c>
      <c r="C69" s="20"/>
      <c r="D69" s="56">
        <f>AVERAGE(D61:D65)</f>
        <v>44.623524000000003</v>
      </c>
      <c r="E69" s="56"/>
      <c r="F69" s="56">
        <f t="shared" ref="F69:N69" si="27">AVERAGE(F61:F65)</f>
        <v>35.625</v>
      </c>
      <c r="G69" s="56">
        <f t="shared" si="27"/>
        <v>20.5</v>
      </c>
      <c r="H69" s="56">
        <f t="shared" si="27"/>
        <v>8.3199999999999985</v>
      </c>
      <c r="I69" s="56">
        <f t="shared" si="27"/>
        <v>2.9833699999999999</v>
      </c>
      <c r="J69" s="57">
        <f t="shared" si="27"/>
        <v>0.33718999999999999</v>
      </c>
      <c r="K69" s="57">
        <f t="shared" si="27"/>
        <v>2.9551550000000003E-2</v>
      </c>
      <c r="L69" s="57">
        <f t="shared" si="27"/>
        <v>0.02</v>
      </c>
      <c r="M69" s="57">
        <f t="shared" si="27"/>
        <v>0.15560000000000002</v>
      </c>
      <c r="N69" s="56">
        <f t="shared" si="27"/>
        <v>450.4</v>
      </c>
    </row>
    <row r="70" spans="1:14" x14ac:dyDescent="0.3">
      <c r="A70"/>
      <c r="B70" s="19"/>
      <c r="C70" s="20"/>
      <c r="D70" s="40"/>
      <c r="F70" s="43"/>
      <c r="G70" s="42"/>
      <c r="H70" s="36"/>
      <c r="I70" s="47"/>
      <c r="K70" s="55"/>
      <c r="L70" s="55"/>
      <c r="M70" s="47"/>
      <c r="N70"/>
    </row>
    <row r="71" spans="1:14" x14ac:dyDescent="0.3">
      <c r="A71" s="15" t="s">
        <v>88</v>
      </c>
      <c r="B71" s="19" t="s">
        <v>154</v>
      </c>
      <c r="C71" s="20">
        <v>42870</v>
      </c>
      <c r="D71" s="35">
        <v>4.6680520000000003</v>
      </c>
      <c r="F71" s="36">
        <v>15</v>
      </c>
      <c r="G71" s="37">
        <v>8.0000000000000906</v>
      </c>
      <c r="H71" s="36">
        <v>6.9999999999999201</v>
      </c>
      <c r="I71" s="31">
        <v>1.4968999999999999</v>
      </c>
      <c r="J71" s="31">
        <v>7.6550000000000007E-2</v>
      </c>
      <c r="K71" s="60">
        <v>2.375E-2</v>
      </c>
      <c r="L71" s="60">
        <v>0.37480000000000002</v>
      </c>
      <c r="M71" s="60">
        <v>0.58284999999999998</v>
      </c>
      <c r="N71" s="15">
        <v>502</v>
      </c>
    </row>
    <row r="72" spans="1:14" x14ac:dyDescent="0.3">
      <c r="A72" s="15" t="s">
        <v>89</v>
      </c>
      <c r="B72" s="19" t="s">
        <v>154</v>
      </c>
      <c r="C72" s="20">
        <v>42891</v>
      </c>
      <c r="D72" s="35">
        <v>8.3573160000000009</v>
      </c>
      <c r="F72" s="36">
        <v>6.0000000000000302</v>
      </c>
      <c r="G72" s="37">
        <v>6</v>
      </c>
      <c r="H72" s="36">
        <v>0.3</v>
      </c>
      <c r="I72" s="31">
        <v>2.1110500000000001</v>
      </c>
      <c r="J72" s="31">
        <v>5.8400000000000001E-2</v>
      </c>
      <c r="K72" s="60">
        <v>9.9000000000000008E-3</v>
      </c>
      <c r="L72" s="60">
        <v>0.30940000000000001</v>
      </c>
      <c r="M72" s="60">
        <v>0.65480000000000005</v>
      </c>
      <c r="N72" s="15">
        <v>469</v>
      </c>
    </row>
    <row r="73" spans="1:14" x14ac:dyDescent="0.3">
      <c r="A73" s="15" t="s">
        <v>128</v>
      </c>
      <c r="B73" s="19" t="s">
        <v>154</v>
      </c>
      <c r="C73" s="20">
        <v>42926</v>
      </c>
      <c r="D73" s="35">
        <v>8.5169320000000006</v>
      </c>
      <c r="F73" s="36">
        <v>32.000000000000099</v>
      </c>
      <c r="G73" s="37">
        <v>21</v>
      </c>
      <c r="H73" s="36">
        <v>11</v>
      </c>
      <c r="I73" s="31">
        <v>2.8552999999999997</v>
      </c>
      <c r="J73" s="31">
        <v>0.25259999999999999</v>
      </c>
      <c r="K73" s="60">
        <v>1.6279499999999999E-2</v>
      </c>
      <c r="L73" s="60">
        <v>0.02</v>
      </c>
      <c r="M73" s="60">
        <v>1.29E-2</v>
      </c>
      <c r="N73" s="15">
        <v>476</v>
      </c>
    </row>
    <row r="74" spans="1:14" x14ac:dyDescent="0.3">
      <c r="A74" t="s">
        <v>194</v>
      </c>
      <c r="B74" s="19" t="s">
        <v>154</v>
      </c>
      <c r="C74" s="20">
        <v>42971</v>
      </c>
      <c r="D74" s="40">
        <v>11</v>
      </c>
      <c r="F74" s="41">
        <v>32</v>
      </c>
      <c r="G74" s="42">
        <v>21</v>
      </c>
      <c r="H74" s="43">
        <v>11</v>
      </c>
      <c r="I74" s="31">
        <v>3.25</v>
      </c>
      <c r="J74" s="47">
        <v>0.24210000000000001</v>
      </c>
      <c r="K74" s="55">
        <v>2.3999999999999998E-3</v>
      </c>
      <c r="L74" s="55">
        <v>0.02</v>
      </c>
      <c r="M74" s="47">
        <v>8.9999999999999993E-3</v>
      </c>
      <c r="N74">
        <v>268</v>
      </c>
    </row>
    <row r="75" spans="1:14" ht="15" thickBot="1" x14ac:dyDescent="0.35">
      <c r="A75" t="s">
        <v>214</v>
      </c>
      <c r="B75" s="19" t="s">
        <v>154</v>
      </c>
      <c r="C75" s="20">
        <v>42997</v>
      </c>
      <c r="D75" s="48">
        <v>10</v>
      </c>
      <c r="E75" s="49"/>
      <c r="F75" s="50">
        <v>36</v>
      </c>
      <c r="G75" s="51">
        <v>22</v>
      </c>
      <c r="H75" s="52">
        <v>14</v>
      </c>
      <c r="I75" s="53">
        <v>2.13</v>
      </c>
      <c r="J75" s="59">
        <v>9.6799999999999997E-2</v>
      </c>
      <c r="K75" s="61">
        <v>2.3999999999999998E-3</v>
      </c>
      <c r="L75" s="62">
        <v>0.28589999999999999</v>
      </c>
      <c r="M75" s="53">
        <v>2.3E-2</v>
      </c>
      <c r="N75" s="54">
        <v>408</v>
      </c>
    </row>
    <row r="76" spans="1:14" x14ac:dyDescent="0.3">
      <c r="A76"/>
      <c r="B76" s="15" t="s">
        <v>231</v>
      </c>
      <c r="C76" s="20"/>
      <c r="D76" s="56">
        <f>MIN(D71:D75)</f>
        <v>4.6680520000000003</v>
      </c>
      <c r="E76" s="56"/>
      <c r="F76" s="56">
        <f t="shared" ref="F76:N76" si="28">MIN(F71:F75)</f>
        <v>6.0000000000000302</v>
      </c>
      <c r="G76" s="56">
        <f t="shared" si="28"/>
        <v>6</v>
      </c>
      <c r="H76" s="56">
        <f t="shared" si="28"/>
        <v>0.3</v>
      </c>
      <c r="I76" s="56">
        <f t="shared" si="28"/>
        <v>1.4968999999999999</v>
      </c>
      <c r="J76" s="57">
        <f t="shared" si="28"/>
        <v>5.8400000000000001E-2</v>
      </c>
      <c r="K76" s="57">
        <f t="shared" si="28"/>
        <v>2.3999999999999998E-3</v>
      </c>
      <c r="L76" s="57">
        <f t="shared" si="28"/>
        <v>0.02</v>
      </c>
      <c r="M76" s="57">
        <f t="shared" si="28"/>
        <v>8.9999999999999993E-3</v>
      </c>
      <c r="N76" s="56">
        <f t="shared" si="28"/>
        <v>268</v>
      </c>
    </row>
    <row r="77" spans="1:14" x14ac:dyDescent="0.3">
      <c r="A77"/>
      <c r="B77" s="15" t="s">
        <v>232</v>
      </c>
      <c r="C77" s="20"/>
      <c r="D77" s="56">
        <f>MAX(D71:D75)</f>
        <v>11</v>
      </c>
      <c r="E77" s="56"/>
      <c r="F77" s="56">
        <f t="shared" ref="F77:N77" si="29">MAX(F71:F75)</f>
        <v>36</v>
      </c>
      <c r="G77" s="56">
        <f t="shared" si="29"/>
        <v>22</v>
      </c>
      <c r="H77" s="56">
        <f t="shared" si="29"/>
        <v>14</v>
      </c>
      <c r="I77" s="56">
        <f t="shared" si="29"/>
        <v>3.25</v>
      </c>
      <c r="J77" s="57">
        <f t="shared" si="29"/>
        <v>0.25259999999999999</v>
      </c>
      <c r="K77" s="57">
        <f t="shared" si="29"/>
        <v>2.375E-2</v>
      </c>
      <c r="L77" s="57">
        <f t="shared" si="29"/>
        <v>0.37480000000000002</v>
      </c>
      <c r="M77" s="57">
        <f t="shared" si="29"/>
        <v>0.65480000000000005</v>
      </c>
      <c r="N77" s="56">
        <f t="shared" si="29"/>
        <v>502</v>
      </c>
    </row>
    <row r="78" spans="1:14" x14ac:dyDescent="0.3">
      <c r="A78"/>
      <c r="B78" s="15" t="s">
        <v>241</v>
      </c>
      <c r="C78" s="20"/>
      <c r="D78" s="57">
        <f>STDEVA(D71:D75)</f>
        <v>2.4085323868065411</v>
      </c>
      <c r="E78" s="57"/>
      <c r="F78" s="57">
        <f t="shared" ref="F78:N78" si="30">STDEVA(F71:F75)</f>
        <v>13.007690033207286</v>
      </c>
      <c r="G78" s="57">
        <f t="shared" si="30"/>
        <v>7.8930349042684256</v>
      </c>
      <c r="H78" s="57">
        <f t="shared" si="30"/>
        <v>5.2941477123329372</v>
      </c>
      <c r="I78" s="57">
        <f t="shared" si="30"/>
        <v>0.68863373610359979</v>
      </c>
      <c r="J78" s="57">
        <f t="shared" si="30"/>
        <v>9.4225728970382588E-2</v>
      </c>
      <c r="K78" s="57">
        <f t="shared" si="30"/>
        <v>9.2134546479591475E-3</v>
      </c>
      <c r="L78" s="57">
        <f t="shared" si="30"/>
        <v>0.16932351283858957</v>
      </c>
      <c r="M78" s="57">
        <f t="shared" si="30"/>
        <v>0.33176296960329982</v>
      </c>
      <c r="N78" s="57">
        <f t="shared" si="30"/>
        <v>94.078690467076484</v>
      </c>
    </row>
    <row r="79" spans="1:14" x14ac:dyDescent="0.3">
      <c r="A79"/>
      <c r="B79" s="15" t="s">
        <v>233</v>
      </c>
      <c r="C79" s="20"/>
      <c r="D79" s="56">
        <f>AVERAGE(D71:D75)</f>
        <v>8.5084599999999995</v>
      </c>
      <c r="E79" s="56"/>
      <c r="F79" s="56">
        <f t="shared" ref="F79:N79" si="31">AVERAGE(F71:F75)</f>
        <v>24.200000000000024</v>
      </c>
      <c r="G79" s="56">
        <f t="shared" si="31"/>
        <v>15.600000000000017</v>
      </c>
      <c r="H79" s="56">
        <f t="shared" si="31"/>
        <v>8.6599999999999842</v>
      </c>
      <c r="I79" s="56">
        <f t="shared" si="31"/>
        <v>2.3686499999999997</v>
      </c>
      <c r="J79" s="57">
        <f t="shared" si="31"/>
        <v>0.14529</v>
      </c>
      <c r="K79" s="57">
        <f t="shared" si="31"/>
        <v>1.09459E-2</v>
      </c>
      <c r="L79" s="57">
        <f t="shared" si="31"/>
        <v>0.20202000000000001</v>
      </c>
      <c r="M79" s="57">
        <f t="shared" si="31"/>
        <v>0.2565099999999999</v>
      </c>
      <c r="N79" s="56">
        <f t="shared" si="31"/>
        <v>424.6</v>
      </c>
    </row>
    <row r="80" spans="1:14" x14ac:dyDescent="0.3">
      <c r="A80"/>
      <c r="B80" s="19"/>
      <c r="C80" s="20"/>
      <c r="D80" s="40"/>
      <c r="F80" s="43"/>
      <c r="G80" s="42"/>
      <c r="H80" s="36"/>
      <c r="I80" s="47"/>
      <c r="K80" s="55"/>
      <c r="M80" s="47"/>
      <c r="N80"/>
    </row>
    <row r="81" spans="1:14" x14ac:dyDescent="0.3">
      <c r="A81" s="15" t="s">
        <v>90</v>
      </c>
      <c r="B81" s="19" t="s">
        <v>155</v>
      </c>
      <c r="C81" s="20">
        <v>42871</v>
      </c>
      <c r="D81" s="35">
        <v>1.65</v>
      </c>
      <c r="F81" s="36">
        <v>8.9999999999999805</v>
      </c>
      <c r="G81" s="37">
        <v>3.99999999999998</v>
      </c>
      <c r="H81" s="36">
        <v>5</v>
      </c>
      <c r="I81" s="31">
        <v>1.141</v>
      </c>
      <c r="J81" s="31">
        <v>6.7400000000000002E-2</v>
      </c>
      <c r="K81" s="60">
        <v>2.3999999999999998E-3</v>
      </c>
      <c r="L81" s="60">
        <v>0.02</v>
      </c>
      <c r="M81" s="60">
        <v>4.3249999999999997E-2</v>
      </c>
      <c r="N81" s="15">
        <v>442</v>
      </c>
    </row>
    <row r="82" spans="1:14" x14ac:dyDescent="0.3">
      <c r="A82" s="15" t="s">
        <v>91</v>
      </c>
      <c r="B82" s="19" t="s">
        <v>155</v>
      </c>
      <c r="C82" s="20">
        <v>42892</v>
      </c>
      <c r="D82" s="35">
        <v>6.8145160000000002</v>
      </c>
      <c r="F82" s="36">
        <v>11</v>
      </c>
      <c r="G82" s="37">
        <v>12.000000000000099</v>
      </c>
      <c r="H82" s="36">
        <v>0.3</v>
      </c>
      <c r="I82" s="31">
        <v>1.7516</v>
      </c>
      <c r="J82" s="31">
        <v>8.5650000000000004E-2</v>
      </c>
      <c r="K82" s="60">
        <v>2.07E-2</v>
      </c>
      <c r="L82" s="60">
        <v>0.02</v>
      </c>
      <c r="M82" s="60">
        <v>2.35E-2</v>
      </c>
      <c r="N82" s="15">
        <v>301</v>
      </c>
    </row>
    <row r="83" spans="1:14" x14ac:dyDescent="0.3">
      <c r="A83" s="15" t="s">
        <v>129</v>
      </c>
      <c r="B83" s="19" t="s">
        <v>155</v>
      </c>
      <c r="C83" s="20">
        <v>42927</v>
      </c>
      <c r="D83" s="35">
        <v>1.65</v>
      </c>
      <c r="F83" s="36">
        <v>8.9999999999999805</v>
      </c>
      <c r="G83" s="37">
        <v>2.9999999999999498</v>
      </c>
      <c r="H83" s="36">
        <v>6.0000000000000302</v>
      </c>
      <c r="I83" s="31">
        <v>1.4101999999999999</v>
      </c>
      <c r="J83" s="31">
        <v>5.5899999999999998E-2</v>
      </c>
      <c r="K83" s="60">
        <v>1.6473250000000002E-2</v>
      </c>
      <c r="L83" s="60">
        <v>0.02</v>
      </c>
      <c r="M83" s="60">
        <v>2.6450000000000001E-2</v>
      </c>
      <c r="N83" s="15">
        <v>295</v>
      </c>
    </row>
    <row r="84" spans="1:14" ht="15" thickBot="1" x14ac:dyDescent="0.35">
      <c r="A84" t="s">
        <v>215</v>
      </c>
      <c r="B84" s="19" t="s">
        <v>155</v>
      </c>
      <c r="C84" s="20">
        <v>42998</v>
      </c>
      <c r="D84" s="48">
        <v>6</v>
      </c>
      <c r="E84" s="49"/>
      <c r="F84" s="50">
        <v>10</v>
      </c>
      <c r="G84" s="51">
        <v>9</v>
      </c>
      <c r="H84" s="52">
        <v>1</v>
      </c>
      <c r="I84" s="53">
        <v>1.4</v>
      </c>
      <c r="J84" s="59">
        <v>0.1197</v>
      </c>
      <c r="K84" s="61">
        <v>4.8399999999999999E-2</v>
      </c>
      <c r="L84" s="62">
        <v>0.02</v>
      </c>
      <c r="M84" s="53">
        <v>7.9000000000000001E-2</v>
      </c>
      <c r="N84" s="54">
        <v>365</v>
      </c>
    </row>
    <row r="85" spans="1:14" x14ac:dyDescent="0.3">
      <c r="A85"/>
      <c r="B85" s="15" t="s">
        <v>231</v>
      </c>
      <c r="C85" s="20"/>
      <c r="D85" s="56">
        <f>MIN(D81:D84)</f>
        <v>1.65</v>
      </c>
      <c r="E85" s="56"/>
      <c r="F85" s="56">
        <f t="shared" ref="F85:N85" si="32">MIN(F81:F84)</f>
        <v>8.9999999999999805</v>
      </c>
      <c r="G85" s="56">
        <f t="shared" si="32"/>
        <v>2.9999999999999498</v>
      </c>
      <c r="H85" s="56">
        <f t="shared" si="32"/>
        <v>0.3</v>
      </c>
      <c r="I85" s="56">
        <f t="shared" si="32"/>
        <v>1.141</v>
      </c>
      <c r="J85" s="57">
        <f t="shared" si="32"/>
        <v>5.5899999999999998E-2</v>
      </c>
      <c r="K85" s="57">
        <f t="shared" si="32"/>
        <v>2.3999999999999998E-3</v>
      </c>
      <c r="L85" s="57">
        <f t="shared" si="32"/>
        <v>0.02</v>
      </c>
      <c r="M85" s="57">
        <f t="shared" si="32"/>
        <v>2.35E-2</v>
      </c>
      <c r="N85" s="56">
        <f t="shared" si="32"/>
        <v>295</v>
      </c>
    </row>
    <row r="86" spans="1:14" x14ac:dyDescent="0.3">
      <c r="A86"/>
      <c r="B86" s="15" t="s">
        <v>232</v>
      </c>
      <c r="C86" s="20"/>
      <c r="D86" s="56">
        <f>MAX(D81:D84)</f>
        <v>6.8145160000000002</v>
      </c>
      <c r="E86" s="56"/>
      <c r="F86" s="56">
        <f t="shared" ref="F86:N86" si="33">MAX(F81:F84)</f>
        <v>11</v>
      </c>
      <c r="G86" s="56">
        <f t="shared" si="33"/>
        <v>12.000000000000099</v>
      </c>
      <c r="H86" s="56">
        <f t="shared" si="33"/>
        <v>6.0000000000000302</v>
      </c>
      <c r="I86" s="56">
        <f t="shared" si="33"/>
        <v>1.7516</v>
      </c>
      <c r="J86" s="57">
        <f t="shared" si="33"/>
        <v>0.1197</v>
      </c>
      <c r="K86" s="57">
        <f t="shared" si="33"/>
        <v>4.8399999999999999E-2</v>
      </c>
      <c r="L86" s="57">
        <f t="shared" si="33"/>
        <v>0.02</v>
      </c>
      <c r="M86" s="57">
        <f t="shared" si="33"/>
        <v>7.9000000000000001E-2</v>
      </c>
      <c r="N86" s="56">
        <f t="shared" si="33"/>
        <v>442</v>
      </c>
    </row>
    <row r="87" spans="1:14" x14ac:dyDescent="0.3">
      <c r="A87"/>
      <c r="B87" s="15" t="s">
        <v>241</v>
      </c>
      <c r="C87" s="20"/>
      <c r="D87" s="57">
        <f>STDEVA(D81:D84)</f>
        <v>2.766659949933131</v>
      </c>
      <c r="E87" s="57"/>
      <c r="F87" s="57">
        <f t="shared" ref="F87:N87" si="34">STDEVA(F81:F84)</f>
        <v>0.95742710775634832</v>
      </c>
      <c r="G87" s="57">
        <f t="shared" si="34"/>
        <v>4.2426406871193443</v>
      </c>
      <c r="H87" s="57">
        <f t="shared" si="34"/>
        <v>2.8441460346941976</v>
      </c>
      <c r="I87" s="57">
        <f t="shared" si="34"/>
        <v>0.25044336685167046</v>
      </c>
      <c r="J87" s="57">
        <f t="shared" si="34"/>
        <v>2.7862022390104203E-2</v>
      </c>
      <c r="K87" s="57">
        <f t="shared" si="34"/>
        <v>1.9264429974020988E-2</v>
      </c>
      <c r="L87" s="57">
        <f t="shared" si="34"/>
        <v>0</v>
      </c>
      <c r="M87" s="57">
        <f t="shared" si="34"/>
        <v>2.5496437659667925E-2</v>
      </c>
      <c r="N87" s="57">
        <f t="shared" si="34"/>
        <v>68.587535310725372</v>
      </c>
    </row>
    <row r="88" spans="1:14" x14ac:dyDescent="0.3">
      <c r="A88"/>
      <c r="B88" s="15" t="s">
        <v>233</v>
      </c>
      <c r="C88" s="20"/>
      <c r="D88" s="56">
        <f>AVERAGE(D81:D84)</f>
        <v>4.0286290000000005</v>
      </c>
      <c r="E88" s="56"/>
      <c r="F88" s="56">
        <f t="shared" ref="F88:N88" si="35">AVERAGE(F81:F84)</f>
        <v>9.7499999999999893</v>
      </c>
      <c r="G88" s="56">
        <f t="shared" si="35"/>
        <v>7.0000000000000071</v>
      </c>
      <c r="H88" s="56">
        <f t="shared" si="35"/>
        <v>3.0750000000000073</v>
      </c>
      <c r="I88" s="56">
        <f t="shared" si="35"/>
        <v>1.4257</v>
      </c>
      <c r="J88" s="57">
        <f t="shared" si="35"/>
        <v>8.2162499999999999E-2</v>
      </c>
      <c r="K88" s="57">
        <f t="shared" si="35"/>
        <v>2.1993312500000001E-2</v>
      </c>
      <c r="L88" s="57">
        <f t="shared" si="35"/>
        <v>0.02</v>
      </c>
      <c r="M88" s="57">
        <f t="shared" si="35"/>
        <v>4.3050000000000005E-2</v>
      </c>
      <c r="N88" s="56">
        <f t="shared" si="35"/>
        <v>350.75</v>
      </c>
    </row>
    <row r="89" spans="1:14" x14ac:dyDescent="0.3">
      <c r="A89"/>
      <c r="B89" s="19"/>
      <c r="C89" s="20"/>
      <c r="D89" s="40"/>
      <c r="F89" s="43"/>
      <c r="G89" s="42"/>
      <c r="H89" s="36"/>
      <c r="I89" s="47"/>
      <c r="K89" s="55"/>
      <c r="M89" s="47"/>
      <c r="N89"/>
    </row>
    <row r="90" spans="1:14" x14ac:dyDescent="0.3">
      <c r="A90" s="15" t="s">
        <v>92</v>
      </c>
      <c r="B90" s="19" t="s">
        <v>156</v>
      </c>
      <c r="C90" s="20">
        <v>42871</v>
      </c>
      <c r="D90" s="35">
        <v>2.2680120000000001</v>
      </c>
      <c r="F90" s="36">
        <v>6.0000000000000302</v>
      </c>
      <c r="G90" s="37">
        <v>6</v>
      </c>
      <c r="H90" s="36">
        <v>0.3</v>
      </c>
      <c r="I90" s="31">
        <v>0.63390000000000002</v>
      </c>
      <c r="J90" s="31">
        <v>4.335E-2</v>
      </c>
      <c r="K90" s="60">
        <v>1.3100000000000002E-2</v>
      </c>
      <c r="L90" s="60">
        <v>0.02</v>
      </c>
      <c r="M90" s="60">
        <v>5.9749999999999998E-2</v>
      </c>
      <c r="N90" s="15">
        <v>559</v>
      </c>
    </row>
    <row r="91" spans="1:14" x14ac:dyDescent="0.3">
      <c r="A91" s="15" t="s">
        <v>93</v>
      </c>
      <c r="B91" s="19" t="s">
        <v>156</v>
      </c>
      <c r="C91" s="20">
        <v>42892</v>
      </c>
      <c r="D91" s="35">
        <v>1.65</v>
      </c>
      <c r="F91" s="36">
        <v>2.0000000000000573</v>
      </c>
      <c r="G91" s="37">
        <v>2</v>
      </c>
      <c r="H91" s="36">
        <v>0.3</v>
      </c>
      <c r="I91" s="31">
        <v>1.2411000000000001</v>
      </c>
      <c r="J91" s="31">
        <v>4.7199999999999999E-2</v>
      </c>
      <c r="K91" s="60">
        <v>7.1500000000000001E-3</v>
      </c>
      <c r="L91" s="60">
        <v>0.02</v>
      </c>
      <c r="M91" s="60">
        <v>0.05</v>
      </c>
      <c r="N91" s="15">
        <v>495</v>
      </c>
    </row>
    <row r="92" spans="1:14" x14ac:dyDescent="0.3">
      <c r="A92" s="15" t="s">
        <v>130</v>
      </c>
      <c r="B92" s="19" t="s">
        <v>156</v>
      </c>
      <c r="C92" s="20">
        <v>42927</v>
      </c>
      <c r="D92" s="35">
        <v>1.65</v>
      </c>
      <c r="F92" s="36">
        <v>2.00000000000006</v>
      </c>
      <c r="G92" s="37">
        <v>2.9999999999999498</v>
      </c>
      <c r="H92" s="36">
        <v>0.3</v>
      </c>
      <c r="I92" s="31">
        <v>1.306</v>
      </c>
      <c r="J92" s="31">
        <v>7.1800000000000003E-2</v>
      </c>
      <c r="K92" s="60">
        <v>2.6057000000000004E-2</v>
      </c>
      <c r="L92" s="60">
        <v>0.02</v>
      </c>
      <c r="M92" s="60">
        <v>5.9999999999999995E-4</v>
      </c>
      <c r="N92" s="15">
        <v>511</v>
      </c>
    </row>
    <row r="93" spans="1:14" x14ac:dyDescent="0.3">
      <c r="A93" t="s">
        <v>195</v>
      </c>
      <c r="B93" s="19" t="s">
        <v>156</v>
      </c>
      <c r="C93" s="20">
        <v>42972</v>
      </c>
      <c r="D93" s="40">
        <v>6</v>
      </c>
      <c r="F93" s="41">
        <v>7</v>
      </c>
      <c r="G93" s="42">
        <v>0</v>
      </c>
      <c r="H93" s="43">
        <v>7</v>
      </c>
      <c r="I93" s="31">
        <v>1.31</v>
      </c>
      <c r="J93" s="47">
        <v>0.1197</v>
      </c>
      <c r="K93" s="55">
        <v>4.8399999999999999E-2</v>
      </c>
      <c r="L93" s="55">
        <v>0.02</v>
      </c>
      <c r="M93" s="47">
        <v>7.9000000000000001E-2</v>
      </c>
      <c r="N93">
        <v>359</v>
      </c>
    </row>
    <row r="94" spans="1:14" ht="15" thickBot="1" x14ac:dyDescent="0.35">
      <c r="A94" t="s">
        <v>216</v>
      </c>
      <c r="B94" s="19" t="s">
        <v>156</v>
      </c>
      <c r="C94" s="20">
        <v>42998</v>
      </c>
      <c r="D94" s="48">
        <v>6</v>
      </c>
      <c r="E94" s="49"/>
      <c r="F94" s="50" t="s">
        <v>180</v>
      </c>
      <c r="G94" s="51">
        <v>1</v>
      </c>
      <c r="H94" s="52">
        <v>0.3</v>
      </c>
      <c r="I94" s="53">
        <v>1.27</v>
      </c>
      <c r="J94" s="59">
        <v>0.14119999999999999</v>
      </c>
      <c r="K94" s="61">
        <v>2.3999999999999998E-3</v>
      </c>
      <c r="L94" s="61">
        <v>0.02</v>
      </c>
      <c r="M94" s="53">
        <v>1.2E-2</v>
      </c>
      <c r="N94" s="54">
        <v>560</v>
      </c>
    </row>
    <row r="95" spans="1:14" x14ac:dyDescent="0.3">
      <c r="A95"/>
      <c r="B95" s="15" t="s">
        <v>231</v>
      </c>
      <c r="C95" s="20"/>
      <c r="D95" s="56">
        <f>MIN(D90:D94)</f>
        <v>1.65</v>
      </c>
      <c r="E95" s="56"/>
      <c r="F95" s="56">
        <f t="shared" ref="F95:N95" si="36">MIN(F90:F94)</f>
        <v>2.0000000000000573</v>
      </c>
      <c r="G95" s="56">
        <f t="shared" si="36"/>
        <v>0</v>
      </c>
      <c r="H95" s="56">
        <f t="shared" si="36"/>
        <v>0.3</v>
      </c>
      <c r="I95" s="56">
        <f t="shared" si="36"/>
        <v>0.63390000000000002</v>
      </c>
      <c r="J95" s="57">
        <f t="shared" si="36"/>
        <v>4.335E-2</v>
      </c>
      <c r="K95" s="57">
        <f t="shared" si="36"/>
        <v>2.3999999999999998E-3</v>
      </c>
      <c r="L95" s="57">
        <f t="shared" si="36"/>
        <v>0.02</v>
      </c>
      <c r="M95" s="57">
        <f t="shared" si="36"/>
        <v>5.9999999999999995E-4</v>
      </c>
      <c r="N95" s="56">
        <f t="shared" si="36"/>
        <v>359</v>
      </c>
    </row>
    <row r="96" spans="1:14" x14ac:dyDescent="0.3">
      <c r="A96"/>
      <c r="B96" s="15" t="s">
        <v>232</v>
      </c>
      <c r="C96" s="20"/>
      <c r="D96" s="56">
        <f>MAX(D90:D94)</f>
        <v>6</v>
      </c>
      <c r="E96" s="56"/>
      <c r="F96" s="56">
        <f t="shared" ref="F96:N96" si="37">MAX(F90:F94)</f>
        <v>7</v>
      </c>
      <c r="G96" s="56">
        <f t="shared" si="37"/>
        <v>6</v>
      </c>
      <c r="H96" s="56">
        <f t="shared" si="37"/>
        <v>7</v>
      </c>
      <c r="I96" s="56">
        <f t="shared" si="37"/>
        <v>1.31</v>
      </c>
      <c r="J96" s="57">
        <f t="shared" si="37"/>
        <v>0.14119999999999999</v>
      </c>
      <c r="K96" s="57">
        <f t="shared" si="37"/>
        <v>4.8399999999999999E-2</v>
      </c>
      <c r="L96" s="57">
        <f t="shared" si="37"/>
        <v>0.02</v>
      </c>
      <c r="M96" s="57">
        <f t="shared" si="37"/>
        <v>7.9000000000000001E-2</v>
      </c>
      <c r="N96" s="56">
        <f t="shared" si="37"/>
        <v>560</v>
      </c>
    </row>
    <row r="97" spans="1:14" x14ac:dyDescent="0.3">
      <c r="A97"/>
      <c r="B97" s="15" t="s">
        <v>241</v>
      </c>
      <c r="C97" s="20"/>
      <c r="D97" s="57">
        <f>STDEVA(D90:D94)</f>
        <v>2.2837397676681115</v>
      </c>
      <c r="E97" s="57"/>
      <c r="F97" s="57">
        <f t="shared" ref="F97:N97" si="38">STDEVA(F90:F94)</f>
        <v>2.9664793948382573</v>
      </c>
      <c r="G97" s="57">
        <f t="shared" si="38"/>
        <v>2.3021728866442643</v>
      </c>
      <c r="H97" s="57">
        <f t="shared" si="38"/>
        <v>2.9963310898497184</v>
      </c>
      <c r="I97" s="57">
        <f t="shared" si="38"/>
        <v>0.29110574539160211</v>
      </c>
      <c r="J97" s="57">
        <f t="shared" si="38"/>
        <v>4.3874024205673226E-2</v>
      </c>
      <c r="K97" s="57">
        <f t="shared" si="38"/>
        <v>1.8466631116692615E-2</v>
      </c>
      <c r="L97" s="57">
        <f t="shared" si="38"/>
        <v>0</v>
      </c>
      <c r="M97" s="57">
        <f t="shared" si="38"/>
        <v>3.2966111387301954E-2</v>
      </c>
      <c r="N97" s="57">
        <f t="shared" si="38"/>
        <v>82.244756671778248</v>
      </c>
    </row>
    <row r="98" spans="1:14" x14ac:dyDescent="0.3">
      <c r="A98"/>
      <c r="B98" s="15" t="s">
        <v>233</v>
      </c>
      <c r="C98" s="20"/>
      <c r="D98" s="56">
        <f>AVERAGE(D90:D94)</f>
        <v>3.5136023999999999</v>
      </c>
      <c r="E98" s="56"/>
      <c r="F98" s="56">
        <f t="shared" ref="F98:N98" si="39">AVERAGE(F90:F94)</f>
        <v>4.2500000000000373</v>
      </c>
      <c r="G98" s="56">
        <f t="shared" si="39"/>
        <v>2.3999999999999901</v>
      </c>
      <c r="H98" s="56">
        <f t="shared" si="39"/>
        <v>1.6400000000000001</v>
      </c>
      <c r="I98" s="56">
        <f t="shared" si="39"/>
        <v>1.1521999999999999</v>
      </c>
      <c r="J98" s="57">
        <f t="shared" si="39"/>
        <v>8.4650000000000003E-2</v>
      </c>
      <c r="K98" s="57">
        <f t="shared" si="39"/>
        <v>1.9421400000000002E-2</v>
      </c>
      <c r="L98" s="57">
        <f t="shared" si="39"/>
        <v>0.02</v>
      </c>
      <c r="M98" s="57">
        <f t="shared" si="39"/>
        <v>4.0270000000000007E-2</v>
      </c>
      <c r="N98" s="56">
        <f t="shared" si="39"/>
        <v>496.8</v>
      </c>
    </row>
    <row r="99" spans="1:14" x14ac:dyDescent="0.3">
      <c r="A99"/>
      <c r="B99" s="19"/>
      <c r="C99" s="20"/>
      <c r="D99" s="40"/>
      <c r="F99" s="43"/>
      <c r="G99" s="42"/>
      <c r="H99" s="36"/>
      <c r="I99" s="47"/>
      <c r="K99" s="55"/>
      <c r="L99" s="55"/>
      <c r="M99" s="47"/>
      <c r="N99"/>
    </row>
    <row r="100" spans="1:14" x14ac:dyDescent="0.3">
      <c r="A100" s="15" t="s">
        <v>94</v>
      </c>
      <c r="B100" s="19" t="s">
        <v>157</v>
      </c>
      <c r="C100" s="20">
        <v>42870</v>
      </c>
      <c r="D100" s="35">
        <v>17.004999999999999</v>
      </c>
      <c r="F100" s="36">
        <v>2.00000000000006</v>
      </c>
      <c r="G100" s="37">
        <v>2</v>
      </c>
      <c r="H100" s="36">
        <v>0.3</v>
      </c>
      <c r="I100" s="31">
        <v>1.0509250000000001</v>
      </c>
      <c r="J100" s="31">
        <v>7.4550000000000005E-2</v>
      </c>
      <c r="K100" s="60">
        <v>2.3999999999999998E-3</v>
      </c>
      <c r="L100" s="60">
        <v>0.27715000000000001</v>
      </c>
      <c r="M100" s="60">
        <v>0.12775</v>
      </c>
      <c r="N100" s="15">
        <v>363</v>
      </c>
    </row>
    <row r="101" spans="1:14" x14ac:dyDescent="0.3">
      <c r="A101" s="15" t="s">
        <v>95</v>
      </c>
      <c r="B101" s="19" t="s">
        <v>157</v>
      </c>
      <c r="C101" s="20">
        <v>42891</v>
      </c>
      <c r="D101" s="35">
        <v>48.747239999999998</v>
      </c>
      <c r="F101" s="36">
        <v>33.000000000000099</v>
      </c>
      <c r="G101" s="37">
        <v>19.000000000000099</v>
      </c>
      <c r="H101" s="36">
        <v>14</v>
      </c>
      <c r="I101" s="31">
        <v>2.3138000000000001</v>
      </c>
      <c r="J101" s="31">
        <v>0.11885</v>
      </c>
      <c r="K101" s="60">
        <v>2.3999999999999998E-3</v>
      </c>
      <c r="L101" s="60">
        <v>0.25440000000000002</v>
      </c>
      <c r="M101" s="60">
        <v>0.10784999999999999</v>
      </c>
      <c r="N101" s="15">
        <v>316</v>
      </c>
    </row>
    <row r="102" spans="1:14" x14ac:dyDescent="0.3">
      <c r="A102" s="15" t="s">
        <v>131</v>
      </c>
      <c r="B102" s="19" t="s">
        <v>157</v>
      </c>
      <c r="C102" s="20">
        <v>42926</v>
      </c>
      <c r="D102" s="35">
        <v>4.6168959999999997</v>
      </c>
      <c r="F102" s="36">
        <v>39</v>
      </c>
      <c r="G102" s="37">
        <v>21</v>
      </c>
      <c r="H102" s="36">
        <v>18</v>
      </c>
      <c r="I102" s="31">
        <v>2.9474999999999998</v>
      </c>
      <c r="J102" s="31">
        <v>0.16059999999999999</v>
      </c>
      <c r="K102" s="60">
        <v>9.3401750000000009E-3</v>
      </c>
      <c r="L102" s="60">
        <v>0.02</v>
      </c>
      <c r="M102" s="60">
        <v>1.8700000000000001E-2</v>
      </c>
      <c r="N102" s="15">
        <v>227</v>
      </c>
    </row>
    <row r="103" spans="1:14" x14ac:dyDescent="0.3">
      <c r="A103" t="s">
        <v>196</v>
      </c>
      <c r="B103" s="19" t="s">
        <v>157</v>
      </c>
      <c r="C103" s="20">
        <v>42971</v>
      </c>
      <c r="D103" s="40">
        <v>21</v>
      </c>
      <c r="F103" s="41">
        <v>21</v>
      </c>
      <c r="G103" s="42">
        <v>6.0000000000000302</v>
      </c>
      <c r="H103" s="43">
        <v>15</v>
      </c>
      <c r="I103" s="31">
        <v>2.4300000000000002</v>
      </c>
      <c r="J103" s="47">
        <v>0.14119999999999999</v>
      </c>
      <c r="K103" s="55">
        <v>2.3999999999999998E-3</v>
      </c>
      <c r="L103" s="55">
        <v>0.02</v>
      </c>
      <c r="M103" s="47">
        <v>1.2E-2</v>
      </c>
      <c r="N103">
        <v>139</v>
      </c>
    </row>
    <row r="104" spans="1:14" ht="15" thickBot="1" x14ac:dyDescent="0.35">
      <c r="A104" t="s">
        <v>217</v>
      </c>
      <c r="B104" s="19" t="s">
        <v>157</v>
      </c>
      <c r="C104" s="20">
        <v>42997</v>
      </c>
      <c r="D104" s="48">
        <v>34</v>
      </c>
      <c r="E104" s="49"/>
      <c r="F104" s="50">
        <v>17</v>
      </c>
      <c r="G104" s="51">
        <v>9</v>
      </c>
      <c r="H104" s="52">
        <v>8</v>
      </c>
      <c r="I104" s="53">
        <v>2.0699999999999998</v>
      </c>
      <c r="J104" s="59">
        <v>0.26740000000000003</v>
      </c>
      <c r="K104" s="61">
        <v>2.3999999999999998E-3</v>
      </c>
      <c r="L104" s="61">
        <v>0.1</v>
      </c>
      <c r="M104" s="53">
        <v>0.128</v>
      </c>
      <c r="N104" s="54">
        <v>219</v>
      </c>
    </row>
    <row r="105" spans="1:14" x14ac:dyDescent="0.3">
      <c r="A105"/>
      <c r="B105" s="15" t="s">
        <v>231</v>
      </c>
      <c r="C105" s="20"/>
      <c r="D105" s="56">
        <f>MIN(D100:D104)</f>
        <v>4.6168959999999997</v>
      </c>
      <c r="E105" s="56"/>
      <c r="F105" s="56">
        <f t="shared" ref="F105:N105" si="40">MIN(F100:F104)</f>
        <v>2.00000000000006</v>
      </c>
      <c r="G105" s="56">
        <f t="shared" si="40"/>
        <v>2</v>
      </c>
      <c r="H105" s="56">
        <f t="shared" si="40"/>
        <v>0.3</v>
      </c>
      <c r="I105" s="56">
        <f t="shared" si="40"/>
        <v>1.0509250000000001</v>
      </c>
      <c r="J105" s="57">
        <f t="shared" si="40"/>
        <v>7.4550000000000005E-2</v>
      </c>
      <c r="K105" s="57">
        <f t="shared" si="40"/>
        <v>2.3999999999999998E-3</v>
      </c>
      <c r="L105" s="57">
        <f t="shared" si="40"/>
        <v>0.02</v>
      </c>
      <c r="M105" s="57">
        <f t="shared" si="40"/>
        <v>1.2E-2</v>
      </c>
      <c r="N105" s="56">
        <f t="shared" si="40"/>
        <v>139</v>
      </c>
    </row>
    <row r="106" spans="1:14" x14ac:dyDescent="0.3">
      <c r="A106"/>
      <c r="B106" s="15" t="s">
        <v>232</v>
      </c>
      <c r="C106" s="20"/>
      <c r="D106" s="56">
        <f>MAX(D100:D104)</f>
        <v>48.747239999999998</v>
      </c>
      <c r="E106" s="56"/>
      <c r="F106" s="56">
        <f t="shared" ref="F106:N106" si="41">MAX(F100:F104)</f>
        <v>39</v>
      </c>
      <c r="G106" s="56">
        <f t="shared" si="41"/>
        <v>21</v>
      </c>
      <c r="H106" s="56">
        <f t="shared" si="41"/>
        <v>18</v>
      </c>
      <c r="I106" s="56">
        <f t="shared" si="41"/>
        <v>2.9474999999999998</v>
      </c>
      <c r="J106" s="57">
        <f t="shared" si="41"/>
        <v>0.26740000000000003</v>
      </c>
      <c r="K106" s="57">
        <f t="shared" si="41"/>
        <v>9.3401750000000009E-3</v>
      </c>
      <c r="L106" s="57">
        <f t="shared" si="41"/>
        <v>0.27715000000000001</v>
      </c>
      <c r="M106" s="57">
        <f t="shared" si="41"/>
        <v>0.128</v>
      </c>
      <c r="N106" s="56">
        <f t="shared" si="41"/>
        <v>363</v>
      </c>
    </row>
    <row r="107" spans="1:14" x14ac:dyDescent="0.3">
      <c r="A107"/>
      <c r="B107" s="15" t="s">
        <v>241</v>
      </c>
      <c r="C107" s="20"/>
      <c r="D107" s="57">
        <f>STDEVA(D100:D104)</f>
        <v>16.884127968413981</v>
      </c>
      <c r="E107" s="57"/>
      <c r="F107" s="57">
        <f t="shared" ref="F107:N107" si="42">STDEVA(F100:F104)</f>
        <v>14.449913494550753</v>
      </c>
      <c r="G107" s="57">
        <f t="shared" si="42"/>
        <v>8.2643814045577724</v>
      </c>
      <c r="H107" s="57">
        <f t="shared" si="42"/>
        <v>7.0262365459753786</v>
      </c>
      <c r="I107" s="57">
        <f t="shared" si="42"/>
        <v>0.69907584629638064</v>
      </c>
      <c r="J107" s="57">
        <f t="shared" si="42"/>
        <v>7.1770176605606903E-2</v>
      </c>
      <c r="K107" s="57">
        <f t="shared" si="42"/>
        <v>3.1037406151489207E-3</v>
      </c>
      <c r="L107" s="57">
        <f t="shared" si="42"/>
        <v>0.12463506930234371</v>
      </c>
      <c r="M107" s="57">
        <f t="shared" si="42"/>
        <v>5.8597945783107432E-2</v>
      </c>
      <c r="N107" s="57">
        <f t="shared" si="42"/>
        <v>87.887427997410398</v>
      </c>
    </row>
    <row r="108" spans="1:14" x14ac:dyDescent="0.3">
      <c r="A108"/>
      <c r="B108" s="15" t="s">
        <v>233</v>
      </c>
      <c r="C108" s="20"/>
      <c r="D108" s="56">
        <f>AVERAGE(D100:D104)</f>
        <v>25.0738272</v>
      </c>
      <c r="E108" s="56"/>
      <c r="F108" s="56">
        <f t="shared" ref="F108:N108" si="43">AVERAGE(F100:F104)</f>
        <v>22.400000000000031</v>
      </c>
      <c r="G108" s="56">
        <f t="shared" si="43"/>
        <v>11.400000000000025</v>
      </c>
      <c r="H108" s="56">
        <f t="shared" si="43"/>
        <v>11.059999999999999</v>
      </c>
      <c r="I108" s="56">
        <f t="shared" si="43"/>
        <v>2.162445</v>
      </c>
      <c r="J108" s="57">
        <f t="shared" si="43"/>
        <v>0.15251999999999999</v>
      </c>
      <c r="K108" s="57">
        <f t="shared" si="43"/>
        <v>3.7880349999999999E-3</v>
      </c>
      <c r="L108" s="57">
        <f t="shared" si="43"/>
        <v>0.13430999999999998</v>
      </c>
      <c r="M108" s="57">
        <f t="shared" si="43"/>
        <v>7.886E-2</v>
      </c>
      <c r="N108" s="56">
        <f t="shared" si="43"/>
        <v>252.8</v>
      </c>
    </row>
    <row r="109" spans="1:14" x14ac:dyDescent="0.3">
      <c r="A109"/>
      <c r="B109" s="19"/>
      <c r="C109" s="20"/>
      <c r="D109" s="40"/>
      <c r="F109" s="43"/>
      <c r="G109" s="42"/>
      <c r="H109" s="36"/>
      <c r="I109" s="47"/>
      <c r="K109" s="55"/>
      <c r="L109" s="55"/>
      <c r="M109" s="47"/>
      <c r="N109"/>
    </row>
    <row r="110" spans="1:14" x14ac:dyDescent="0.3">
      <c r="A110" s="15" t="s">
        <v>96</v>
      </c>
      <c r="B110" s="19" t="s">
        <v>158</v>
      </c>
      <c r="C110" s="20">
        <v>42892</v>
      </c>
      <c r="D110" s="35">
        <v>1.65</v>
      </c>
      <c r="F110" s="36">
        <v>11.999999999999901</v>
      </c>
      <c r="G110" s="37">
        <v>12</v>
      </c>
      <c r="H110" s="36">
        <v>0.3</v>
      </c>
      <c r="I110" s="31">
        <v>1.2333000000000001</v>
      </c>
      <c r="J110" s="31">
        <v>5.2600000000000001E-2</v>
      </c>
      <c r="K110" s="60">
        <v>1.5650000000000001E-2</v>
      </c>
      <c r="L110" s="60">
        <v>3.2288000000000001</v>
      </c>
      <c r="M110" s="60">
        <v>0.11155</v>
      </c>
      <c r="N110" s="15">
        <v>314</v>
      </c>
    </row>
    <row r="111" spans="1:14" x14ac:dyDescent="0.3">
      <c r="A111" s="15" t="s">
        <v>132</v>
      </c>
      <c r="B111" s="19" t="s">
        <v>158</v>
      </c>
      <c r="C111" s="20">
        <v>42927</v>
      </c>
      <c r="D111" s="35">
        <v>1.65</v>
      </c>
      <c r="F111" s="36">
        <v>117</v>
      </c>
      <c r="G111" s="37">
        <v>35.999999999999901</v>
      </c>
      <c r="H111" s="36">
        <v>81</v>
      </c>
      <c r="I111" s="31">
        <v>3.2699500000000001</v>
      </c>
      <c r="J111" s="31">
        <v>0.34789999999999999</v>
      </c>
      <c r="K111" s="60">
        <v>2.7398249999999999E-2</v>
      </c>
      <c r="L111" s="60">
        <v>0.02</v>
      </c>
      <c r="M111" s="60">
        <v>6.9000000000000006E-2</v>
      </c>
      <c r="N111" s="15">
        <v>346</v>
      </c>
    </row>
    <row r="112" spans="1:14" ht="15" thickBot="1" x14ac:dyDescent="0.35">
      <c r="A112" t="s">
        <v>218</v>
      </c>
      <c r="B112" s="19" t="s">
        <v>158</v>
      </c>
      <c r="C112" s="20">
        <v>42998</v>
      </c>
      <c r="D112" s="48">
        <v>18</v>
      </c>
      <c r="E112" s="49"/>
      <c r="F112" s="50">
        <v>35</v>
      </c>
      <c r="G112" s="51">
        <v>21</v>
      </c>
      <c r="H112" s="52">
        <v>14</v>
      </c>
      <c r="I112" s="53">
        <v>3.81</v>
      </c>
      <c r="J112" s="59">
        <v>0.3528</v>
      </c>
      <c r="K112" s="61">
        <v>0.24579999999999999</v>
      </c>
      <c r="L112" s="61">
        <v>0.1</v>
      </c>
      <c r="M112" s="53">
        <v>7.5999999999999998E-2</v>
      </c>
      <c r="N112" s="54">
        <v>446</v>
      </c>
    </row>
    <row r="113" spans="1:14" x14ac:dyDescent="0.3">
      <c r="A113"/>
      <c r="B113" s="15" t="s">
        <v>231</v>
      </c>
      <c r="C113" s="20"/>
      <c r="D113" s="56">
        <f>MIN(D110:D112)</f>
        <v>1.65</v>
      </c>
      <c r="E113" s="56"/>
      <c r="F113" s="56">
        <f t="shared" ref="F113:N113" si="44">MIN(F110:F112)</f>
        <v>11.999999999999901</v>
      </c>
      <c r="G113" s="56">
        <f t="shared" si="44"/>
        <v>12</v>
      </c>
      <c r="H113" s="56">
        <f t="shared" si="44"/>
        <v>0.3</v>
      </c>
      <c r="I113" s="56">
        <f t="shared" si="44"/>
        <v>1.2333000000000001</v>
      </c>
      <c r="J113" s="57">
        <f t="shared" si="44"/>
        <v>5.2600000000000001E-2</v>
      </c>
      <c r="K113" s="57">
        <f t="shared" si="44"/>
        <v>1.5650000000000001E-2</v>
      </c>
      <c r="L113" s="57">
        <f t="shared" si="44"/>
        <v>0.02</v>
      </c>
      <c r="M113" s="57">
        <f t="shared" si="44"/>
        <v>6.9000000000000006E-2</v>
      </c>
      <c r="N113" s="56">
        <f t="shared" si="44"/>
        <v>314</v>
      </c>
    </row>
    <row r="114" spans="1:14" x14ac:dyDescent="0.3">
      <c r="A114"/>
      <c r="B114" s="15" t="s">
        <v>232</v>
      </c>
      <c r="C114" s="20"/>
      <c r="D114" s="56">
        <f>MAX(D110:D112)</f>
        <v>18</v>
      </c>
      <c r="E114" s="56"/>
      <c r="F114" s="56">
        <f t="shared" ref="F114:N114" si="45">MAX(F110:F112)</f>
        <v>117</v>
      </c>
      <c r="G114" s="56">
        <f t="shared" si="45"/>
        <v>35.999999999999901</v>
      </c>
      <c r="H114" s="56">
        <f t="shared" si="45"/>
        <v>81</v>
      </c>
      <c r="I114" s="56">
        <f t="shared" si="45"/>
        <v>3.81</v>
      </c>
      <c r="J114" s="57">
        <f t="shared" si="45"/>
        <v>0.3528</v>
      </c>
      <c r="K114" s="57">
        <f t="shared" si="45"/>
        <v>0.24579999999999999</v>
      </c>
      <c r="L114" s="57">
        <f t="shared" si="45"/>
        <v>3.2288000000000001</v>
      </c>
      <c r="M114" s="57">
        <f t="shared" si="45"/>
        <v>0.11155</v>
      </c>
      <c r="N114" s="56">
        <f t="shared" si="45"/>
        <v>446</v>
      </c>
    </row>
    <row r="115" spans="1:14" x14ac:dyDescent="0.3">
      <c r="A115"/>
      <c r="B115" s="15" t="s">
        <v>241</v>
      </c>
      <c r="C115" s="20"/>
      <c r="D115" s="57">
        <f>STDEVA(D110:D112)</f>
        <v>9.4396769012503814</v>
      </c>
      <c r="E115" s="57"/>
      <c r="F115" s="57">
        <f t="shared" ref="F115:M115" si="46">STDEVA(F110:F112)</f>
        <v>55.193598662646906</v>
      </c>
      <c r="G115" s="57">
        <f t="shared" si="46"/>
        <v>12.124355652982084</v>
      </c>
      <c r="H115" s="57">
        <f t="shared" si="46"/>
        <v>43.184063418503513</v>
      </c>
      <c r="I115" s="57">
        <f t="shared" si="46"/>
        <v>1.3588585967028854</v>
      </c>
      <c r="J115" s="57">
        <f t="shared" si="46"/>
        <v>0.17192350042969692</v>
      </c>
      <c r="K115" s="57">
        <f t="shared" si="46"/>
        <v>0.12961890826645434</v>
      </c>
      <c r="L115" s="57">
        <f t="shared" si="46"/>
        <v>1.8299447569075231</v>
      </c>
      <c r="M115" s="57">
        <f t="shared" si="46"/>
        <v>2.2815583124990133E-2</v>
      </c>
      <c r="N115" s="57">
        <f>STDEVA(N110:N112)</f>
        <v>68.857340446268637</v>
      </c>
    </row>
    <row r="116" spans="1:14" x14ac:dyDescent="0.3">
      <c r="A116"/>
      <c r="B116" s="15" t="s">
        <v>233</v>
      </c>
      <c r="C116" s="20"/>
      <c r="D116" s="56">
        <f>AVERAGE(D110:D112)</f>
        <v>7.1000000000000005</v>
      </c>
      <c r="E116" s="56"/>
      <c r="F116" s="56">
        <f t="shared" ref="F116:N116" si="47">AVERAGE(F110:F112)</f>
        <v>54.666666666666629</v>
      </c>
      <c r="G116" s="56">
        <f t="shared" si="47"/>
        <v>22.999999999999968</v>
      </c>
      <c r="H116" s="56">
        <f t="shared" si="47"/>
        <v>31.766666666666666</v>
      </c>
      <c r="I116" s="56">
        <f t="shared" si="47"/>
        <v>2.7710833333333333</v>
      </c>
      <c r="J116" s="57">
        <f t="shared" si="47"/>
        <v>0.25109999999999999</v>
      </c>
      <c r="K116" s="57">
        <f t="shared" si="47"/>
        <v>9.6282749999999986E-2</v>
      </c>
      <c r="L116" s="57">
        <f t="shared" si="47"/>
        <v>1.1162666666666667</v>
      </c>
      <c r="M116" s="57">
        <f t="shared" si="47"/>
        <v>8.5516666666666671E-2</v>
      </c>
      <c r="N116" s="56">
        <f t="shared" si="47"/>
        <v>368.66666666666669</v>
      </c>
    </row>
    <row r="117" spans="1:14" x14ac:dyDescent="0.3">
      <c r="A117"/>
      <c r="B117" s="19"/>
      <c r="C117" s="20"/>
      <c r="D117" s="40"/>
      <c r="F117" s="43"/>
      <c r="G117" s="42"/>
      <c r="H117" s="36"/>
      <c r="I117" s="47"/>
      <c r="K117" s="55"/>
      <c r="L117" s="55"/>
      <c r="M117" s="47"/>
      <c r="N117"/>
    </row>
    <row r="118" spans="1:14" x14ac:dyDescent="0.3">
      <c r="A118" s="15" t="s">
        <v>97</v>
      </c>
      <c r="B118" s="19" t="s">
        <v>159</v>
      </c>
      <c r="C118" s="20">
        <v>42871</v>
      </c>
      <c r="D118" s="35">
        <v>3.7218399999999998</v>
      </c>
      <c r="F118" s="36">
        <v>6.0000000000000302</v>
      </c>
      <c r="G118" s="37">
        <v>3.0000000000000902</v>
      </c>
      <c r="H118" s="36">
        <v>2.9999999999999498</v>
      </c>
      <c r="I118" s="31">
        <v>0.99360000000000004</v>
      </c>
      <c r="J118" s="31">
        <v>0.29420000000000007</v>
      </c>
      <c r="K118" s="60">
        <v>0.18625</v>
      </c>
      <c r="L118" s="60">
        <v>0.02</v>
      </c>
      <c r="M118" s="60">
        <v>4.7399999999999998E-2</v>
      </c>
      <c r="N118" s="15">
        <v>552</v>
      </c>
    </row>
    <row r="119" spans="1:14" x14ac:dyDescent="0.3">
      <c r="A119" s="15" t="s">
        <v>98</v>
      </c>
      <c r="B119" s="19" t="s">
        <v>159</v>
      </c>
      <c r="C119" s="20">
        <v>42892</v>
      </c>
      <c r="D119" s="35">
        <v>4.5941600000000005</v>
      </c>
      <c r="F119" s="36">
        <v>10</v>
      </c>
      <c r="G119" s="37">
        <v>8.9999999999999805</v>
      </c>
      <c r="H119" s="36">
        <v>1.00000000000003</v>
      </c>
      <c r="I119" s="31">
        <v>1.31595</v>
      </c>
      <c r="J119" s="31">
        <v>0.29775000000000001</v>
      </c>
      <c r="K119" s="60">
        <v>0.18545</v>
      </c>
      <c r="L119" s="60">
        <v>0.02</v>
      </c>
      <c r="M119" s="60">
        <v>8.8999999999999996E-2</v>
      </c>
      <c r="N119" s="15">
        <v>467</v>
      </c>
    </row>
    <row r="120" spans="1:14" x14ac:dyDescent="0.3">
      <c r="A120" s="15" t="s">
        <v>133</v>
      </c>
      <c r="B120" s="19" t="s">
        <v>159</v>
      </c>
      <c r="C120" s="20">
        <v>42927</v>
      </c>
      <c r="D120" s="35">
        <v>10.36632</v>
      </c>
      <c r="F120" s="36">
        <v>108.5</v>
      </c>
      <c r="G120" s="37">
        <v>47.49999999999995</v>
      </c>
      <c r="H120" s="36">
        <v>61.00000000000005</v>
      </c>
      <c r="I120" s="31">
        <v>1.2559749999999998</v>
      </c>
      <c r="J120" s="31">
        <v>0.42854999999999999</v>
      </c>
      <c r="K120" s="60">
        <v>0.28137000000000001</v>
      </c>
      <c r="L120" s="60">
        <v>0.02</v>
      </c>
      <c r="M120" s="60">
        <v>4.24E-2</v>
      </c>
      <c r="N120" s="15">
        <v>484</v>
      </c>
    </row>
    <row r="121" spans="1:14" x14ac:dyDescent="0.3">
      <c r="A121" t="s">
        <v>197</v>
      </c>
      <c r="B121" s="19" t="s">
        <v>159</v>
      </c>
      <c r="C121" s="20">
        <v>42972</v>
      </c>
      <c r="D121" s="40">
        <v>15</v>
      </c>
      <c r="F121" s="41">
        <v>1</v>
      </c>
      <c r="G121" s="42">
        <v>0</v>
      </c>
      <c r="H121" s="43">
        <v>1</v>
      </c>
      <c r="I121" s="31">
        <v>1.41</v>
      </c>
      <c r="J121" s="47">
        <v>0.3528</v>
      </c>
      <c r="K121" s="55">
        <v>0.24579999999999999</v>
      </c>
      <c r="L121" s="55">
        <v>0.02</v>
      </c>
      <c r="M121" s="47">
        <v>7.5999999999999998E-2</v>
      </c>
      <c r="N121">
        <v>333</v>
      </c>
    </row>
    <row r="122" spans="1:14" ht="15" thickBot="1" x14ac:dyDescent="0.35">
      <c r="A122" t="s">
        <v>219</v>
      </c>
      <c r="B122" s="19" t="s">
        <v>159</v>
      </c>
      <c r="C122" s="20">
        <v>42998</v>
      </c>
      <c r="D122" s="48">
        <v>48</v>
      </c>
      <c r="E122" s="49"/>
      <c r="F122" s="50">
        <v>19</v>
      </c>
      <c r="G122" s="51">
        <v>20</v>
      </c>
      <c r="H122" s="52">
        <v>0.3</v>
      </c>
      <c r="I122" s="53">
        <v>1.78</v>
      </c>
      <c r="J122" s="59">
        <v>0.504</v>
      </c>
      <c r="K122" s="61">
        <v>0.34150000000000003</v>
      </c>
      <c r="L122" s="61">
        <v>0.02</v>
      </c>
      <c r="M122" s="53">
        <v>1.2E-2</v>
      </c>
      <c r="N122" s="54">
        <v>510</v>
      </c>
    </row>
    <row r="123" spans="1:14" x14ac:dyDescent="0.3">
      <c r="A123"/>
      <c r="B123" s="15" t="s">
        <v>231</v>
      </c>
      <c r="C123" s="20"/>
      <c r="D123" s="56">
        <f>MIN(D118:D122)</f>
        <v>3.7218399999999998</v>
      </c>
      <c r="E123" s="56"/>
      <c r="F123" s="56">
        <f t="shared" ref="F123:N123" si="48">MIN(F118:F122)</f>
        <v>1</v>
      </c>
      <c r="G123" s="56">
        <f t="shared" si="48"/>
        <v>0</v>
      </c>
      <c r="H123" s="56">
        <f t="shared" si="48"/>
        <v>0.3</v>
      </c>
      <c r="I123" s="56">
        <f t="shared" si="48"/>
        <v>0.99360000000000004</v>
      </c>
      <c r="J123" s="57">
        <f t="shared" si="48"/>
        <v>0.29420000000000007</v>
      </c>
      <c r="K123" s="57">
        <f t="shared" si="48"/>
        <v>0.18545</v>
      </c>
      <c r="L123" s="57">
        <f t="shared" si="48"/>
        <v>0.02</v>
      </c>
      <c r="M123" s="57">
        <f t="shared" si="48"/>
        <v>1.2E-2</v>
      </c>
      <c r="N123" s="56">
        <f t="shared" si="48"/>
        <v>333</v>
      </c>
    </row>
    <row r="124" spans="1:14" x14ac:dyDescent="0.3">
      <c r="A124"/>
      <c r="B124" s="15" t="s">
        <v>232</v>
      </c>
      <c r="C124" s="20"/>
      <c r="D124" s="56">
        <f>MAX(D118:D122)</f>
        <v>48</v>
      </c>
      <c r="E124" s="56"/>
      <c r="F124" s="56">
        <f t="shared" ref="F124:N124" si="49">MAX(F118:F122)</f>
        <v>108.5</v>
      </c>
      <c r="G124" s="56">
        <f t="shared" si="49"/>
        <v>47.49999999999995</v>
      </c>
      <c r="H124" s="56">
        <f t="shared" si="49"/>
        <v>61.00000000000005</v>
      </c>
      <c r="I124" s="56">
        <f t="shared" si="49"/>
        <v>1.78</v>
      </c>
      <c r="J124" s="57">
        <f t="shared" si="49"/>
        <v>0.504</v>
      </c>
      <c r="K124" s="57">
        <f t="shared" si="49"/>
        <v>0.34150000000000003</v>
      </c>
      <c r="L124" s="57">
        <f t="shared" si="49"/>
        <v>0.02</v>
      </c>
      <c r="M124" s="57">
        <f t="shared" si="49"/>
        <v>8.8999999999999996E-2</v>
      </c>
      <c r="N124" s="56">
        <f t="shared" si="49"/>
        <v>552</v>
      </c>
    </row>
    <row r="125" spans="1:14" x14ac:dyDescent="0.3">
      <c r="A125"/>
      <c r="B125" s="15" t="s">
        <v>241</v>
      </c>
      <c r="C125" s="20"/>
      <c r="D125" s="57">
        <f>STDEVA(D118:D122)</f>
        <v>18.282633216505765</v>
      </c>
      <c r="E125" s="57"/>
      <c r="F125" s="57">
        <f t="shared" ref="F125:N125" si="50">STDEVA(F118:F122)</f>
        <v>44.983886003768056</v>
      </c>
      <c r="G125" s="57">
        <f t="shared" si="50"/>
        <v>19.249675321937215</v>
      </c>
      <c r="H125" s="57">
        <f t="shared" si="50"/>
        <v>26.706516058819826</v>
      </c>
      <c r="I125" s="57">
        <f t="shared" si="50"/>
        <v>0.28526959091357751</v>
      </c>
      <c r="J125" s="57">
        <f t="shared" si="50"/>
        <v>9.0134048782909884E-2</v>
      </c>
      <c r="K125" s="57">
        <f t="shared" si="50"/>
        <v>6.6306456171326383E-2</v>
      </c>
      <c r="L125" s="57">
        <f t="shared" si="50"/>
        <v>0</v>
      </c>
      <c r="M125" s="57">
        <f t="shared" si="50"/>
        <v>3.0203774598549765E-2</v>
      </c>
      <c r="N125" s="57">
        <f t="shared" si="50"/>
        <v>82.60568987666656</v>
      </c>
    </row>
    <row r="126" spans="1:14" x14ac:dyDescent="0.3">
      <c r="A126"/>
      <c r="B126" s="15" t="s">
        <v>233</v>
      </c>
      <c r="C126" s="20"/>
      <c r="D126" s="56">
        <f>AVERAGE(D118:D122)</f>
        <v>16.336463999999999</v>
      </c>
      <c r="E126" s="56"/>
      <c r="F126" s="56">
        <f t="shared" ref="F126:N126" si="51">AVERAGE(F118:F122)</f>
        <v>28.900000000000006</v>
      </c>
      <c r="G126" s="56">
        <f t="shared" si="51"/>
        <v>15.900000000000006</v>
      </c>
      <c r="H126" s="56">
        <f t="shared" si="51"/>
        <v>13.260000000000005</v>
      </c>
      <c r="I126" s="56">
        <f t="shared" si="51"/>
        <v>1.351105</v>
      </c>
      <c r="J126" s="57">
        <f t="shared" si="51"/>
        <v>0.37546000000000002</v>
      </c>
      <c r="K126" s="57">
        <f t="shared" si="51"/>
        <v>0.24807399999999999</v>
      </c>
      <c r="L126" s="57">
        <f t="shared" si="51"/>
        <v>0.02</v>
      </c>
      <c r="M126" s="57">
        <f t="shared" si="51"/>
        <v>5.3359999999999998E-2</v>
      </c>
      <c r="N126" s="56">
        <f t="shared" si="51"/>
        <v>469.2</v>
      </c>
    </row>
    <row r="127" spans="1:14" x14ac:dyDescent="0.3">
      <c r="A127"/>
      <c r="B127" s="19"/>
      <c r="C127" s="20"/>
      <c r="D127" s="40"/>
      <c r="F127" s="43"/>
      <c r="G127" s="42"/>
      <c r="H127" s="36"/>
      <c r="I127" s="47"/>
      <c r="K127" s="55"/>
      <c r="L127" s="55"/>
      <c r="M127" s="47"/>
      <c r="N127"/>
    </row>
    <row r="128" spans="1:14" x14ac:dyDescent="0.3">
      <c r="A128" s="15" t="s">
        <v>99</v>
      </c>
      <c r="B128" s="19" t="s">
        <v>160</v>
      </c>
      <c r="C128" s="20">
        <v>42870</v>
      </c>
      <c r="D128" s="35">
        <v>1.65</v>
      </c>
      <c r="F128" s="36">
        <v>2</v>
      </c>
      <c r="G128" s="37">
        <v>2</v>
      </c>
      <c r="H128" s="36">
        <v>0.3</v>
      </c>
      <c r="I128" s="31">
        <v>0.70150000000000001</v>
      </c>
      <c r="J128" s="31">
        <v>5.9450000000000003E-2</v>
      </c>
      <c r="K128" s="60">
        <v>2.53E-2</v>
      </c>
      <c r="L128" s="60">
        <v>0.02</v>
      </c>
      <c r="M128" s="60">
        <v>0.12454999999999999</v>
      </c>
      <c r="N128" s="15">
        <v>430</v>
      </c>
    </row>
    <row r="129" spans="1:14" x14ac:dyDescent="0.3">
      <c r="A129" s="15" t="s">
        <v>100</v>
      </c>
      <c r="B129" s="19" t="s">
        <v>160</v>
      </c>
      <c r="C129" s="20">
        <v>42891</v>
      </c>
      <c r="D129" s="35">
        <v>1.65</v>
      </c>
      <c r="F129" s="36" t="s">
        <v>180</v>
      </c>
      <c r="G129" s="37">
        <v>0</v>
      </c>
      <c r="H129" s="36">
        <v>0.3</v>
      </c>
      <c r="I129" s="31">
        <v>0.81064999999999998</v>
      </c>
      <c r="J129" s="31">
        <v>3.635E-2</v>
      </c>
      <c r="K129" s="60">
        <v>2.3999999999999998E-3</v>
      </c>
      <c r="L129" s="60">
        <v>0.02</v>
      </c>
      <c r="M129" s="60">
        <v>0.11805</v>
      </c>
      <c r="N129" s="15">
        <v>345</v>
      </c>
    </row>
    <row r="130" spans="1:14" x14ac:dyDescent="0.3">
      <c r="A130" s="15" t="s">
        <v>134</v>
      </c>
      <c r="B130" s="19" t="s">
        <v>160</v>
      </c>
      <c r="C130" s="20">
        <v>42926</v>
      </c>
      <c r="D130" s="35">
        <v>1.65</v>
      </c>
      <c r="F130" s="36">
        <v>2.9999999999999498</v>
      </c>
      <c r="G130" s="37">
        <v>3</v>
      </c>
      <c r="H130" s="36">
        <v>0.3</v>
      </c>
      <c r="I130" s="31">
        <v>0.95589999999999997</v>
      </c>
      <c r="J130" s="31">
        <v>0.10290000000000001</v>
      </c>
      <c r="K130" s="60">
        <v>4.4825249999999997E-2</v>
      </c>
      <c r="L130" s="60">
        <v>0.02</v>
      </c>
      <c r="M130" s="60">
        <v>6.7000000000000002E-3</v>
      </c>
      <c r="N130" s="15">
        <v>240</v>
      </c>
    </row>
    <row r="131" spans="1:14" x14ac:dyDescent="0.3">
      <c r="A131" t="s">
        <v>198</v>
      </c>
      <c r="B131" s="19" t="s">
        <v>160</v>
      </c>
      <c r="C131" s="20">
        <v>42971</v>
      </c>
      <c r="D131" s="40">
        <v>1.65</v>
      </c>
      <c r="F131" s="41">
        <v>9</v>
      </c>
      <c r="G131" s="42">
        <v>2.00000000000006</v>
      </c>
      <c r="H131" s="43">
        <v>7</v>
      </c>
      <c r="I131" s="31">
        <v>1.91</v>
      </c>
      <c r="J131" s="47">
        <v>0.504</v>
      </c>
      <c r="K131" s="55">
        <v>0.34150000000000003</v>
      </c>
      <c r="L131" s="55">
        <v>0.02</v>
      </c>
      <c r="M131" s="47">
        <v>1.2E-2</v>
      </c>
      <c r="N131">
        <v>149</v>
      </c>
    </row>
    <row r="132" spans="1:14" ht="15" thickBot="1" x14ac:dyDescent="0.35">
      <c r="A132" t="s">
        <v>220</v>
      </c>
      <c r="B132" s="19" t="s">
        <v>160</v>
      </c>
      <c r="C132" s="20">
        <v>42997</v>
      </c>
      <c r="D132" s="48">
        <v>1.65</v>
      </c>
      <c r="E132" s="49"/>
      <c r="F132" s="50">
        <v>6</v>
      </c>
      <c r="G132" s="51">
        <v>6</v>
      </c>
      <c r="H132" s="52">
        <v>0.3</v>
      </c>
      <c r="I132" s="53">
        <v>2.68</v>
      </c>
      <c r="J132" s="59">
        <v>0.29470000000000002</v>
      </c>
      <c r="K132" s="61">
        <v>2.3999999999999998E-3</v>
      </c>
      <c r="L132" s="61">
        <v>0.1</v>
      </c>
      <c r="M132" s="53">
        <v>1.4E-2</v>
      </c>
      <c r="N132" s="54">
        <v>241</v>
      </c>
    </row>
    <row r="133" spans="1:14" x14ac:dyDescent="0.3">
      <c r="A133"/>
      <c r="B133" s="15" t="s">
        <v>231</v>
      </c>
      <c r="C133" s="20"/>
      <c r="D133" s="56">
        <f>MIN(D128:D132)</f>
        <v>1.65</v>
      </c>
      <c r="E133" s="56"/>
      <c r="F133" s="56">
        <f t="shared" ref="F133:N133" si="52">MIN(F128:F132)</f>
        <v>2</v>
      </c>
      <c r="G133" s="56">
        <f t="shared" si="52"/>
        <v>0</v>
      </c>
      <c r="H133" s="56">
        <f t="shared" si="52"/>
        <v>0.3</v>
      </c>
      <c r="I133" s="56">
        <f t="shared" si="52"/>
        <v>0.70150000000000001</v>
      </c>
      <c r="J133" s="57">
        <f t="shared" si="52"/>
        <v>3.635E-2</v>
      </c>
      <c r="K133" s="57">
        <f t="shared" si="52"/>
        <v>2.3999999999999998E-3</v>
      </c>
      <c r="L133" s="57">
        <f t="shared" si="52"/>
        <v>0.02</v>
      </c>
      <c r="M133" s="57">
        <f t="shared" si="52"/>
        <v>6.7000000000000002E-3</v>
      </c>
      <c r="N133" s="56">
        <f t="shared" si="52"/>
        <v>149</v>
      </c>
    </row>
    <row r="134" spans="1:14" x14ac:dyDescent="0.3">
      <c r="A134"/>
      <c r="B134" s="15" t="s">
        <v>232</v>
      </c>
      <c r="C134" s="20"/>
      <c r="D134" s="56">
        <f>MAX(D128:D132)</f>
        <v>1.65</v>
      </c>
      <c r="E134" s="56"/>
      <c r="F134" s="56">
        <f t="shared" ref="F134:N134" si="53">MAX(F128:F132)</f>
        <v>9</v>
      </c>
      <c r="G134" s="56">
        <f t="shared" si="53"/>
        <v>6</v>
      </c>
      <c r="H134" s="56">
        <f t="shared" si="53"/>
        <v>7</v>
      </c>
      <c r="I134" s="56">
        <f t="shared" si="53"/>
        <v>2.68</v>
      </c>
      <c r="J134" s="57">
        <f t="shared" si="53"/>
        <v>0.504</v>
      </c>
      <c r="K134" s="57">
        <f t="shared" si="53"/>
        <v>0.34150000000000003</v>
      </c>
      <c r="L134" s="57">
        <f t="shared" si="53"/>
        <v>0.1</v>
      </c>
      <c r="M134" s="57">
        <f t="shared" si="53"/>
        <v>0.12454999999999999</v>
      </c>
      <c r="N134" s="56">
        <f t="shared" si="53"/>
        <v>430</v>
      </c>
    </row>
    <row r="135" spans="1:14" x14ac:dyDescent="0.3">
      <c r="A135"/>
      <c r="B135" s="15" t="s">
        <v>241</v>
      </c>
      <c r="C135" s="20"/>
      <c r="D135" s="57">
        <f>STDEVA(D128:D132)</f>
        <v>0</v>
      </c>
      <c r="E135" s="57"/>
      <c r="F135" s="57">
        <f t="shared" ref="F135:N135" si="54">STDEVA(F128:F132)</f>
        <v>3.5355339059327417</v>
      </c>
      <c r="G135" s="57">
        <f t="shared" si="54"/>
        <v>2.1908902300206607</v>
      </c>
      <c r="H135" s="57">
        <f t="shared" si="54"/>
        <v>2.9963310898497184</v>
      </c>
      <c r="I135" s="57">
        <f t="shared" si="54"/>
        <v>0.85590398439310977</v>
      </c>
      <c r="J135" s="57">
        <f t="shared" si="54"/>
        <v>0.19833480090493452</v>
      </c>
      <c r="K135" s="57">
        <f t="shared" si="54"/>
        <v>0.14543139728928037</v>
      </c>
      <c r="L135" s="57">
        <f t="shared" si="54"/>
        <v>3.5777087639996645E-2</v>
      </c>
      <c r="M135" s="57">
        <f t="shared" si="54"/>
        <v>6.0570985215695476E-2</v>
      </c>
      <c r="N135" s="57">
        <f t="shared" si="54"/>
        <v>108.39972324687919</v>
      </c>
    </row>
    <row r="136" spans="1:14" x14ac:dyDescent="0.3">
      <c r="A136"/>
      <c r="B136" s="15" t="s">
        <v>233</v>
      </c>
      <c r="C136" s="20"/>
      <c r="D136" s="56">
        <f>AVERAGE(D128:D132)</f>
        <v>1.65</v>
      </c>
      <c r="E136" s="56"/>
      <c r="F136" s="56">
        <f t="shared" ref="F136:N136" si="55">AVERAGE(F128:F132)</f>
        <v>4.9999999999999876</v>
      </c>
      <c r="G136" s="56">
        <f t="shared" si="55"/>
        <v>2.6000000000000121</v>
      </c>
      <c r="H136" s="56">
        <f t="shared" si="55"/>
        <v>1.6400000000000001</v>
      </c>
      <c r="I136" s="56">
        <f t="shared" si="55"/>
        <v>1.41161</v>
      </c>
      <c r="J136" s="57">
        <f t="shared" si="55"/>
        <v>0.19948000000000002</v>
      </c>
      <c r="K136" s="57">
        <f t="shared" si="55"/>
        <v>8.3285049999999999E-2</v>
      </c>
      <c r="L136" s="57">
        <f t="shared" si="55"/>
        <v>3.5999999999999997E-2</v>
      </c>
      <c r="M136" s="57">
        <f t="shared" si="55"/>
        <v>5.5059999999999998E-2</v>
      </c>
      <c r="N136" s="56">
        <f t="shared" si="55"/>
        <v>281</v>
      </c>
    </row>
    <row r="137" spans="1:14" x14ac:dyDescent="0.3">
      <c r="A137"/>
      <c r="B137" s="19"/>
      <c r="C137" s="20"/>
      <c r="D137" s="40"/>
      <c r="F137" s="43"/>
      <c r="G137" s="42"/>
      <c r="H137" s="36"/>
      <c r="I137" s="47"/>
      <c r="K137" s="55"/>
      <c r="L137" s="55"/>
      <c r="M137" s="47"/>
      <c r="N137"/>
    </row>
    <row r="138" spans="1:14" x14ac:dyDescent="0.3">
      <c r="A138" s="15" t="s">
        <v>101</v>
      </c>
      <c r="B138" s="19" t="s">
        <v>161</v>
      </c>
      <c r="C138" s="20">
        <v>42870</v>
      </c>
      <c r="D138" s="35">
        <v>7.6212960000000001</v>
      </c>
      <c r="F138" s="36">
        <v>11.5</v>
      </c>
      <c r="G138" s="37">
        <v>4.5</v>
      </c>
      <c r="H138" s="36">
        <v>7.5</v>
      </c>
      <c r="I138" s="31">
        <v>0.97914999999999996</v>
      </c>
      <c r="J138" s="31">
        <v>3.2000000000000001E-2</v>
      </c>
      <c r="K138" s="60">
        <v>2.3999999999999998E-3</v>
      </c>
      <c r="L138" s="60">
        <v>0.02</v>
      </c>
      <c r="M138" s="60">
        <v>3.1600000000000003E-2</v>
      </c>
      <c r="N138" s="15">
        <v>415</v>
      </c>
    </row>
    <row r="139" spans="1:14" x14ac:dyDescent="0.3">
      <c r="A139" s="15" t="s">
        <v>102</v>
      </c>
      <c r="B139" s="19" t="s">
        <v>161</v>
      </c>
      <c r="C139" s="20">
        <v>42891</v>
      </c>
      <c r="D139" s="35">
        <v>1.65</v>
      </c>
      <c r="F139" s="36">
        <v>1.9999999999999201</v>
      </c>
      <c r="G139" s="37">
        <v>2.9999999999999498</v>
      </c>
      <c r="H139" s="36">
        <v>0.3</v>
      </c>
      <c r="I139" s="31">
        <v>0.6925</v>
      </c>
      <c r="J139" s="31">
        <v>0.23019999999999999</v>
      </c>
      <c r="K139" s="60">
        <v>2.3999999999999998E-3</v>
      </c>
      <c r="L139" s="60">
        <v>0.02</v>
      </c>
      <c r="M139" s="60">
        <v>2.1950000000000001E-2</v>
      </c>
      <c r="N139" s="15">
        <v>357</v>
      </c>
    </row>
    <row r="140" spans="1:14" x14ac:dyDescent="0.3">
      <c r="A140" s="15" t="s">
        <v>135</v>
      </c>
      <c r="B140" s="19" t="s">
        <v>161</v>
      </c>
      <c r="C140" s="20">
        <v>42926</v>
      </c>
      <c r="D140" s="35">
        <v>21.061983999999999</v>
      </c>
      <c r="F140" s="36">
        <v>8.9999999999999805</v>
      </c>
      <c r="G140" s="37">
        <v>9</v>
      </c>
      <c r="H140" s="36">
        <v>0.3</v>
      </c>
      <c r="I140" s="31">
        <v>1.5388999999999999</v>
      </c>
      <c r="J140" s="31">
        <v>9.1399999999999995E-2</v>
      </c>
      <c r="K140" s="60">
        <v>8.4201750000000002E-3</v>
      </c>
      <c r="L140" s="60">
        <v>0.02</v>
      </c>
      <c r="M140" s="60">
        <v>2.8549999999999999E-2</v>
      </c>
      <c r="N140" s="15">
        <v>231</v>
      </c>
    </row>
    <row r="141" spans="1:14" x14ac:dyDescent="0.3">
      <c r="A141" t="s">
        <v>199</v>
      </c>
      <c r="B141" s="19" t="s">
        <v>161</v>
      </c>
      <c r="C141" s="20">
        <v>42971</v>
      </c>
      <c r="D141" s="40">
        <v>1.65</v>
      </c>
      <c r="F141" s="41">
        <v>21</v>
      </c>
      <c r="G141" s="42">
        <v>15</v>
      </c>
      <c r="H141" s="43">
        <v>6</v>
      </c>
      <c r="I141" s="31">
        <v>3.12</v>
      </c>
      <c r="J141" s="47">
        <v>0.2417</v>
      </c>
      <c r="K141" s="55">
        <v>2.3999999999999998E-3</v>
      </c>
      <c r="L141" s="55">
        <v>0.02</v>
      </c>
      <c r="M141" s="47">
        <v>0.01</v>
      </c>
      <c r="N141">
        <v>156</v>
      </c>
    </row>
    <row r="142" spans="1:14" ht="15" thickBot="1" x14ac:dyDescent="0.35">
      <c r="A142" t="s">
        <v>221</v>
      </c>
      <c r="B142" s="19" t="s">
        <v>161</v>
      </c>
      <c r="C142" s="20">
        <v>42997</v>
      </c>
      <c r="D142" s="48">
        <v>4</v>
      </c>
      <c r="E142" s="49"/>
      <c r="F142" s="50">
        <v>7.5</v>
      </c>
      <c r="G142" s="51">
        <v>8.5</v>
      </c>
      <c r="H142" s="52">
        <v>0.3</v>
      </c>
      <c r="I142" s="53">
        <v>2.0699999999999998</v>
      </c>
      <c r="J142" s="59">
        <v>0.15690000000000001</v>
      </c>
      <c r="K142" s="61">
        <v>2.3999999999999998E-3</v>
      </c>
      <c r="L142" s="62">
        <v>0.02</v>
      </c>
      <c r="M142" s="53">
        <v>4.5999999999999999E-2</v>
      </c>
      <c r="N142" s="54">
        <v>251</v>
      </c>
    </row>
    <row r="143" spans="1:14" x14ac:dyDescent="0.3">
      <c r="A143"/>
      <c r="B143" s="15" t="s">
        <v>231</v>
      </c>
      <c r="C143" s="20"/>
      <c r="D143" s="56">
        <f>MIN(D138:D142)</f>
        <v>1.65</v>
      </c>
      <c r="E143" s="56"/>
      <c r="F143" s="56">
        <f t="shared" ref="F143:N143" si="56">MIN(F138:F142)</f>
        <v>1.9999999999999201</v>
      </c>
      <c r="G143" s="56">
        <f t="shared" si="56"/>
        <v>2.9999999999999498</v>
      </c>
      <c r="H143" s="56">
        <f t="shared" si="56"/>
        <v>0.3</v>
      </c>
      <c r="I143" s="56">
        <f t="shared" si="56"/>
        <v>0.6925</v>
      </c>
      <c r="J143" s="57">
        <f t="shared" si="56"/>
        <v>3.2000000000000001E-2</v>
      </c>
      <c r="K143" s="57">
        <f t="shared" si="56"/>
        <v>2.3999999999999998E-3</v>
      </c>
      <c r="L143" s="57">
        <f t="shared" si="56"/>
        <v>0.02</v>
      </c>
      <c r="M143" s="57">
        <f t="shared" si="56"/>
        <v>0.01</v>
      </c>
      <c r="N143" s="56">
        <f t="shared" si="56"/>
        <v>156</v>
      </c>
    </row>
    <row r="144" spans="1:14" x14ac:dyDescent="0.3">
      <c r="A144"/>
      <c r="B144" s="15" t="s">
        <v>232</v>
      </c>
      <c r="C144" s="20"/>
      <c r="D144" s="56">
        <f>MAX(D138:D142)</f>
        <v>21.061983999999999</v>
      </c>
      <c r="E144" s="56"/>
      <c r="F144" s="56">
        <f t="shared" ref="F144:N144" si="57">MAX(F138:F142)</f>
        <v>21</v>
      </c>
      <c r="G144" s="56">
        <f t="shared" si="57"/>
        <v>15</v>
      </c>
      <c r="H144" s="56">
        <f t="shared" si="57"/>
        <v>7.5</v>
      </c>
      <c r="I144" s="56">
        <f t="shared" si="57"/>
        <v>3.12</v>
      </c>
      <c r="J144" s="57">
        <f t="shared" si="57"/>
        <v>0.2417</v>
      </c>
      <c r="K144" s="57">
        <f t="shared" si="57"/>
        <v>8.4201750000000002E-3</v>
      </c>
      <c r="L144" s="57">
        <f t="shared" si="57"/>
        <v>0.02</v>
      </c>
      <c r="M144" s="57">
        <f t="shared" si="57"/>
        <v>4.5999999999999999E-2</v>
      </c>
      <c r="N144" s="56">
        <f t="shared" si="57"/>
        <v>415</v>
      </c>
    </row>
    <row r="145" spans="1:14" x14ac:dyDescent="0.3">
      <c r="A145"/>
      <c r="B145" s="15" t="s">
        <v>241</v>
      </c>
      <c r="C145" s="20"/>
      <c r="D145" s="57">
        <f>STDEVA(D138:D142)</f>
        <v>8.1267618831886566</v>
      </c>
      <c r="E145" s="57"/>
      <c r="F145" s="57">
        <f t="shared" ref="F145:N145" si="58">STDEVA(F138:F142)</f>
        <v>6.9695767446811523</v>
      </c>
      <c r="G145" s="57">
        <f t="shared" si="58"/>
        <v>4.6770717334674403</v>
      </c>
      <c r="H145" s="57">
        <f t="shared" si="58"/>
        <v>3.5723941551850071</v>
      </c>
      <c r="I145" s="57">
        <f t="shared" si="58"/>
        <v>0.96332187274036252</v>
      </c>
      <c r="J145" s="57">
        <f t="shared" si="58"/>
        <v>8.9785204794553972E-2</v>
      </c>
      <c r="K145" s="57">
        <f t="shared" si="58"/>
        <v>2.6923041072889598E-3</v>
      </c>
      <c r="L145" s="57">
        <f t="shared" si="58"/>
        <v>0</v>
      </c>
      <c r="M145" s="57">
        <f t="shared" si="58"/>
        <v>1.3201732840805402E-2</v>
      </c>
      <c r="N145" s="57">
        <f t="shared" si="58"/>
        <v>103.38278386656069</v>
      </c>
    </row>
    <row r="146" spans="1:14" x14ac:dyDescent="0.3">
      <c r="A146"/>
      <c r="B146" s="15" t="s">
        <v>233</v>
      </c>
      <c r="C146" s="20"/>
      <c r="D146" s="56">
        <f>AVERAGE(D138:D142)</f>
        <v>7.1966559999999991</v>
      </c>
      <c r="E146" s="56"/>
      <c r="F146" s="56">
        <f t="shared" ref="F146:N146" si="59">AVERAGE(F138:F142)</f>
        <v>10.19999999999998</v>
      </c>
      <c r="G146" s="56">
        <f t="shared" si="59"/>
        <v>7.9999999999999902</v>
      </c>
      <c r="H146" s="56">
        <f t="shared" si="59"/>
        <v>2.88</v>
      </c>
      <c r="I146" s="56">
        <f t="shared" si="59"/>
        <v>1.6801100000000002</v>
      </c>
      <c r="J146" s="57">
        <f t="shared" si="59"/>
        <v>0.15043999999999999</v>
      </c>
      <c r="K146" s="57">
        <f t="shared" si="59"/>
        <v>3.6040349999999998E-3</v>
      </c>
      <c r="L146" s="57">
        <f t="shared" si="59"/>
        <v>0.02</v>
      </c>
      <c r="M146" s="57">
        <f t="shared" si="59"/>
        <v>2.7619999999999999E-2</v>
      </c>
      <c r="N146" s="56">
        <f t="shared" si="59"/>
        <v>282</v>
      </c>
    </row>
    <row r="147" spans="1:14" x14ac:dyDescent="0.3">
      <c r="A147"/>
      <c r="B147" s="19"/>
      <c r="C147" s="20"/>
      <c r="D147" s="40"/>
      <c r="F147" s="43"/>
      <c r="G147" s="42"/>
      <c r="H147" s="36"/>
      <c r="I147" s="47"/>
      <c r="K147" s="55"/>
      <c r="M147" s="47"/>
      <c r="N147"/>
    </row>
    <row r="148" spans="1:14" x14ac:dyDescent="0.3">
      <c r="A148" s="15" t="s">
        <v>103</v>
      </c>
      <c r="B148" s="19" t="s">
        <v>162</v>
      </c>
      <c r="C148" s="20">
        <v>42871</v>
      </c>
      <c r="D148" s="35">
        <v>88.173900000000003</v>
      </c>
      <c r="F148" s="36">
        <v>88</v>
      </c>
      <c r="G148" s="37">
        <v>39</v>
      </c>
      <c r="H148" s="36">
        <v>49</v>
      </c>
      <c r="I148" s="31">
        <v>2.34</v>
      </c>
      <c r="J148" s="31">
        <v>5.6399999999999999E-2</v>
      </c>
      <c r="K148" s="60">
        <v>5.1500000000000001E-3</v>
      </c>
      <c r="L148" s="60">
        <v>0.02</v>
      </c>
      <c r="M148" s="60">
        <v>0.20424999999999999</v>
      </c>
      <c r="N148" s="15">
        <v>526</v>
      </c>
    </row>
    <row r="149" spans="1:14" x14ac:dyDescent="0.3">
      <c r="A149" s="15" t="s">
        <v>104</v>
      </c>
      <c r="B149" s="19" t="s">
        <v>162</v>
      </c>
      <c r="C149" s="20">
        <v>42891</v>
      </c>
      <c r="D149" s="35">
        <v>10.974740000000001</v>
      </c>
      <c r="F149" s="36">
        <v>49</v>
      </c>
      <c r="G149" s="37">
        <v>30</v>
      </c>
      <c r="H149" s="36">
        <v>19</v>
      </c>
      <c r="I149" s="31">
        <v>1.8484</v>
      </c>
      <c r="J149" s="31">
        <v>0.11459999999999999</v>
      </c>
      <c r="K149" s="60">
        <v>2.3999999999999998E-3</v>
      </c>
      <c r="L149" s="60">
        <v>0.02</v>
      </c>
      <c r="M149" s="60">
        <v>1.5650000000000001E-2</v>
      </c>
      <c r="N149" s="15">
        <v>420</v>
      </c>
    </row>
    <row r="150" spans="1:14" x14ac:dyDescent="0.3">
      <c r="A150" s="15" t="s">
        <v>136</v>
      </c>
      <c r="B150" s="19" t="s">
        <v>162</v>
      </c>
      <c r="C150" s="20">
        <v>42927</v>
      </c>
      <c r="D150" s="35">
        <v>31.705331999999999</v>
      </c>
      <c r="F150" s="36">
        <v>82.000000000000099</v>
      </c>
      <c r="G150" s="37">
        <v>68</v>
      </c>
      <c r="H150" s="36">
        <v>14.000000000000099</v>
      </c>
      <c r="I150" s="31">
        <v>2.1922999999999999</v>
      </c>
      <c r="J150" s="31">
        <v>0.17044999999999999</v>
      </c>
      <c r="K150" s="60">
        <v>9.721525E-3</v>
      </c>
      <c r="L150" s="60">
        <v>0.02</v>
      </c>
      <c r="M150" s="60">
        <v>1.1650000000000001E-2</v>
      </c>
      <c r="N150" s="15">
        <v>444</v>
      </c>
    </row>
    <row r="151" spans="1:14" x14ac:dyDescent="0.3">
      <c r="A151" t="s">
        <v>200</v>
      </c>
      <c r="B151" s="19" t="s">
        <v>162</v>
      </c>
      <c r="C151" s="20">
        <v>42972</v>
      </c>
      <c r="D151" s="40">
        <v>4</v>
      </c>
      <c r="F151" s="41">
        <v>84</v>
      </c>
      <c r="G151" s="42">
        <v>23.999999999999599</v>
      </c>
      <c r="H151" s="43">
        <v>60</v>
      </c>
      <c r="I151" s="31">
        <v>3.08</v>
      </c>
      <c r="J151" s="47">
        <v>0.18729999999999999</v>
      </c>
      <c r="K151" s="55">
        <v>2.3999999999999998E-3</v>
      </c>
      <c r="L151" s="55">
        <v>0.02</v>
      </c>
      <c r="M151" s="47">
        <v>1.2999999999999999E-2</v>
      </c>
      <c r="N151">
        <v>297</v>
      </c>
    </row>
    <row r="152" spans="1:14" ht="15" thickBot="1" x14ac:dyDescent="0.35">
      <c r="A152" t="s">
        <v>222</v>
      </c>
      <c r="B152" s="19" t="s">
        <v>162</v>
      </c>
      <c r="C152" s="20">
        <v>42998</v>
      </c>
      <c r="D152" s="48">
        <v>25</v>
      </c>
      <c r="E152" s="49"/>
      <c r="F152" s="50">
        <v>64</v>
      </c>
      <c r="G152" s="51">
        <v>64</v>
      </c>
      <c r="H152" s="52">
        <v>0.3</v>
      </c>
      <c r="I152" s="53">
        <v>2.78</v>
      </c>
      <c r="J152" s="59">
        <v>0.1787</v>
      </c>
      <c r="K152" s="61">
        <v>2.3999999999999998E-3</v>
      </c>
      <c r="L152" s="61">
        <v>0.02</v>
      </c>
      <c r="M152" s="53">
        <v>2.7E-2</v>
      </c>
      <c r="N152" s="54">
        <v>448</v>
      </c>
    </row>
    <row r="153" spans="1:14" x14ac:dyDescent="0.3">
      <c r="A153"/>
      <c r="B153" s="15" t="s">
        <v>231</v>
      </c>
      <c r="C153" s="20"/>
      <c r="D153" s="56">
        <f>MIN(D148:D152)</f>
        <v>4</v>
      </c>
      <c r="E153" s="56"/>
      <c r="F153" s="56">
        <f t="shared" ref="F153:N153" si="60">MIN(F148:F152)</f>
        <v>49</v>
      </c>
      <c r="G153" s="56">
        <f t="shared" si="60"/>
        <v>23.999999999999599</v>
      </c>
      <c r="H153" s="56">
        <f t="shared" si="60"/>
        <v>0.3</v>
      </c>
      <c r="I153" s="56">
        <f t="shared" si="60"/>
        <v>1.8484</v>
      </c>
      <c r="J153" s="57">
        <f t="shared" si="60"/>
        <v>5.6399999999999999E-2</v>
      </c>
      <c r="K153" s="57">
        <f t="shared" si="60"/>
        <v>2.3999999999999998E-3</v>
      </c>
      <c r="L153" s="57">
        <f t="shared" si="60"/>
        <v>0.02</v>
      </c>
      <c r="M153" s="57">
        <f t="shared" si="60"/>
        <v>1.1650000000000001E-2</v>
      </c>
      <c r="N153" s="56">
        <f t="shared" si="60"/>
        <v>297</v>
      </c>
    </row>
    <row r="154" spans="1:14" x14ac:dyDescent="0.3">
      <c r="A154"/>
      <c r="B154" s="15" t="s">
        <v>232</v>
      </c>
      <c r="C154" s="20"/>
      <c r="D154" s="56">
        <f>MAX(D148:D152)</f>
        <v>88.173900000000003</v>
      </c>
      <c r="E154" s="56"/>
      <c r="F154" s="56">
        <f t="shared" ref="F154:N154" si="61">MAX(F148:F152)</f>
        <v>88</v>
      </c>
      <c r="G154" s="56">
        <f t="shared" si="61"/>
        <v>68</v>
      </c>
      <c r="H154" s="56">
        <f t="shared" si="61"/>
        <v>60</v>
      </c>
      <c r="I154" s="56">
        <f t="shared" si="61"/>
        <v>3.08</v>
      </c>
      <c r="J154" s="57">
        <f t="shared" si="61"/>
        <v>0.18729999999999999</v>
      </c>
      <c r="K154" s="57">
        <f t="shared" si="61"/>
        <v>9.721525E-3</v>
      </c>
      <c r="L154" s="57">
        <f t="shared" si="61"/>
        <v>0.02</v>
      </c>
      <c r="M154" s="57">
        <f t="shared" si="61"/>
        <v>0.20424999999999999</v>
      </c>
      <c r="N154" s="56">
        <f t="shared" si="61"/>
        <v>526</v>
      </c>
    </row>
    <row r="155" spans="1:14" x14ac:dyDescent="0.3">
      <c r="A155"/>
      <c r="B155" s="15" t="s">
        <v>241</v>
      </c>
      <c r="C155" s="20"/>
      <c r="D155" s="57">
        <f>STDEVA(D148:D152)</f>
        <v>33.281568336214519</v>
      </c>
      <c r="E155" s="57"/>
      <c r="F155" s="57">
        <f t="shared" ref="F155:N155" si="62">STDEVA(F148:F152)</f>
        <v>16.456001944579349</v>
      </c>
      <c r="G155" s="57">
        <f t="shared" si="62"/>
        <v>19.949937343260117</v>
      </c>
      <c r="H155" s="57">
        <f t="shared" si="62"/>
        <v>25.041126172758261</v>
      </c>
      <c r="I155" s="57">
        <f t="shared" si="62"/>
        <v>0.48636780115464168</v>
      </c>
      <c r="J155" s="57">
        <f t="shared" si="62"/>
        <v>5.5419315224928593E-2</v>
      </c>
      <c r="K155" s="57">
        <f t="shared" si="62"/>
        <v>3.1968775844759844E-3</v>
      </c>
      <c r="L155" s="57">
        <f t="shared" si="62"/>
        <v>0</v>
      </c>
      <c r="M155" s="57">
        <f t="shared" si="62"/>
        <v>8.4036936819472413E-2</v>
      </c>
      <c r="N155" s="57">
        <f t="shared" si="62"/>
        <v>82.885463140408405</v>
      </c>
    </row>
    <row r="156" spans="1:14" x14ac:dyDescent="0.3">
      <c r="A156"/>
      <c r="B156" s="15" t="s">
        <v>233</v>
      </c>
      <c r="C156" s="20"/>
      <c r="D156" s="56">
        <f>AVERAGE(D148:D152)</f>
        <v>31.970794399999999</v>
      </c>
      <c r="E156" s="56"/>
      <c r="F156" s="56">
        <f t="shared" ref="F156:N156" si="63">AVERAGE(F148:F152)</f>
        <v>73.40000000000002</v>
      </c>
      <c r="G156" s="56">
        <f t="shared" si="63"/>
        <v>44.999999999999922</v>
      </c>
      <c r="H156" s="56">
        <f t="shared" si="63"/>
        <v>28.460000000000026</v>
      </c>
      <c r="I156" s="56">
        <f t="shared" si="63"/>
        <v>2.4481399999999995</v>
      </c>
      <c r="J156" s="57">
        <f t="shared" si="63"/>
        <v>0.14148999999999998</v>
      </c>
      <c r="K156" s="57">
        <f t="shared" si="63"/>
        <v>4.4143049999999994E-3</v>
      </c>
      <c r="L156" s="57">
        <f t="shared" si="63"/>
        <v>0.02</v>
      </c>
      <c r="M156" s="57">
        <f t="shared" si="63"/>
        <v>5.4310000000000004E-2</v>
      </c>
      <c r="N156" s="56">
        <f t="shared" si="63"/>
        <v>427</v>
      </c>
    </row>
    <row r="157" spans="1:14" x14ac:dyDescent="0.3">
      <c r="A157"/>
      <c r="B157" s="19"/>
      <c r="C157" s="20"/>
      <c r="D157" s="40"/>
      <c r="F157" s="43"/>
      <c r="G157" s="42"/>
      <c r="H157" s="36"/>
      <c r="I157" s="47"/>
      <c r="K157" s="55"/>
      <c r="L157" s="55"/>
      <c r="M157" s="47"/>
      <c r="N157"/>
    </row>
    <row r="158" spans="1:14" x14ac:dyDescent="0.3">
      <c r="A158" s="15" t="s">
        <v>105</v>
      </c>
      <c r="B158" s="19" t="s">
        <v>163</v>
      </c>
      <c r="C158" s="20">
        <v>42871</v>
      </c>
      <c r="D158" s="35">
        <v>6.3945959999999999</v>
      </c>
      <c r="F158" s="36" t="s">
        <v>180</v>
      </c>
      <c r="G158" s="37">
        <v>0</v>
      </c>
      <c r="H158" s="36">
        <v>0.3</v>
      </c>
      <c r="I158" s="31">
        <v>1.5024500000000001</v>
      </c>
      <c r="J158" s="31">
        <v>4.7300000000000002E-2</v>
      </c>
      <c r="K158" s="60">
        <v>2.3999999999999998E-3</v>
      </c>
      <c r="L158" s="60">
        <v>1.9349499999999999</v>
      </c>
      <c r="M158" s="60">
        <v>0.14374999999999999</v>
      </c>
      <c r="N158" s="15">
        <v>508</v>
      </c>
    </row>
    <row r="159" spans="1:14" x14ac:dyDescent="0.3">
      <c r="A159" s="15" t="s">
        <v>106</v>
      </c>
      <c r="B159" s="19" t="s">
        <v>163</v>
      </c>
      <c r="C159" s="20">
        <v>42892</v>
      </c>
      <c r="D159" s="35">
        <v>1.65</v>
      </c>
      <c r="F159" s="36">
        <v>5</v>
      </c>
      <c r="G159" s="37">
        <v>7.9999999999999503</v>
      </c>
      <c r="H159" s="36">
        <v>0.3</v>
      </c>
      <c r="I159" s="31">
        <v>1.4611000000000001</v>
      </c>
      <c r="J159" s="31">
        <v>5.6750000000000002E-2</v>
      </c>
      <c r="K159" s="60">
        <v>6.3E-3</v>
      </c>
      <c r="L159" s="60">
        <v>2.1376499999999998</v>
      </c>
      <c r="M159" s="60">
        <v>5.3249999999999999E-2</v>
      </c>
      <c r="N159" s="15">
        <v>299</v>
      </c>
    </row>
    <row r="160" spans="1:14" x14ac:dyDescent="0.3">
      <c r="A160" s="15" t="s">
        <v>137</v>
      </c>
      <c r="B160" s="19" t="s">
        <v>163</v>
      </c>
      <c r="C160" s="20">
        <v>42927</v>
      </c>
      <c r="D160" s="35">
        <v>1.65</v>
      </c>
      <c r="F160" s="36" t="s">
        <v>180</v>
      </c>
      <c r="G160" s="37">
        <v>0</v>
      </c>
      <c r="H160" s="36">
        <v>0.3</v>
      </c>
      <c r="I160" s="31">
        <v>0.95909999999999995</v>
      </c>
      <c r="J160" s="31">
        <v>3.6249999999999998E-2</v>
      </c>
      <c r="K160" s="60">
        <v>6.6064749999999997E-3</v>
      </c>
      <c r="L160" s="60">
        <v>0.02</v>
      </c>
      <c r="M160" s="60">
        <v>3.2599999999999997E-2</v>
      </c>
      <c r="N160" s="15">
        <v>341</v>
      </c>
    </row>
    <row r="161" spans="1:14" ht="15" thickBot="1" x14ac:dyDescent="0.35">
      <c r="A161" t="s">
        <v>223</v>
      </c>
      <c r="B161" s="19" t="s">
        <v>163</v>
      </c>
      <c r="C161" s="20">
        <v>42998</v>
      </c>
      <c r="D161" s="48">
        <v>17</v>
      </c>
      <c r="E161" s="49"/>
      <c r="F161" s="50">
        <v>27</v>
      </c>
      <c r="G161" s="51">
        <v>14</v>
      </c>
      <c r="H161" s="52">
        <v>13</v>
      </c>
      <c r="I161" s="53">
        <v>2.56</v>
      </c>
      <c r="J161" s="59">
        <v>0.183</v>
      </c>
      <c r="K161" s="61">
        <v>3.2199999999999999E-2</v>
      </c>
      <c r="L161" s="61">
        <v>0.2</v>
      </c>
      <c r="M161" s="53">
        <v>0.35199999999999998</v>
      </c>
      <c r="N161" s="54">
        <v>481</v>
      </c>
    </row>
    <row r="162" spans="1:14" x14ac:dyDescent="0.3">
      <c r="A162"/>
      <c r="B162" s="15" t="s">
        <v>231</v>
      </c>
      <c r="C162" s="20"/>
      <c r="D162" s="56">
        <f>MIN(D158:D161)</f>
        <v>1.65</v>
      </c>
      <c r="E162" s="56"/>
      <c r="F162" s="56">
        <f t="shared" ref="F162:N162" si="64">MIN(F158:F161)</f>
        <v>5</v>
      </c>
      <c r="G162" s="56">
        <f t="shared" si="64"/>
        <v>0</v>
      </c>
      <c r="H162" s="56">
        <f t="shared" si="64"/>
        <v>0.3</v>
      </c>
      <c r="I162" s="56">
        <f t="shared" si="64"/>
        <v>0.95909999999999995</v>
      </c>
      <c r="J162" s="57">
        <f t="shared" si="64"/>
        <v>3.6249999999999998E-2</v>
      </c>
      <c r="K162" s="57">
        <f t="shared" si="64"/>
        <v>2.3999999999999998E-3</v>
      </c>
      <c r="L162" s="57">
        <f t="shared" si="64"/>
        <v>0.02</v>
      </c>
      <c r="M162" s="57">
        <f t="shared" si="64"/>
        <v>3.2599999999999997E-2</v>
      </c>
      <c r="N162" s="56">
        <f t="shared" si="64"/>
        <v>299</v>
      </c>
    </row>
    <row r="163" spans="1:14" x14ac:dyDescent="0.3">
      <c r="A163"/>
      <c r="B163" s="15" t="s">
        <v>232</v>
      </c>
      <c r="C163" s="20"/>
      <c r="D163" s="56">
        <f>MAX(D158:D161)</f>
        <v>17</v>
      </c>
      <c r="E163" s="56"/>
      <c r="F163" s="56">
        <f t="shared" ref="F163:N163" si="65">MAX(F158:F161)</f>
        <v>27</v>
      </c>
      <c r="G163" s="56">
        <f t="shared" si="65"/>
        <v>14</v>
      </c>
      <c r="H163" s="56">
        <f t="shared" si="65"/>
        <v>13</v>
      </c>
      <c r="I163" s="56">
        <f t="shared" si="65"/>
        <v>2.56</v>
      </c>
      <c r="J163" s="57">
        <f t="shared" si="65"/>
        <v>0.183</v>
      </c>
      <c r="K163" s="57">
        <f t="shared" si="65"/>
        <v>3.2199999999999999E-2</v>
      </c>
      <c r="L163" s="57">
        <f t="shared" si="65"/>
        <v>2.1376499999999998</v>
      </c>
      <c r="M163" s="57">
        <f t="shared" si="65"/>
        <v>0.35199999999999998</v>
      </c>
      <c r="N163" s="56">
        <f t="shared" si="65"/>
        <v>508</v>
      </c>
    </row>
    <row r="164" spans="1:14" x14ac:dyDescent="0.3">
      <c r="A164"/>
      <c r="B164" s="15" t="s">
        <v>241</v>
      </c>
      <c r="C164" s="20"/>
      <c r="D164" s="57">
        <f>STDEVA(D158:D161)</f>
        <v>7.2384504350588736</v>
      </c>
      <c r="E164" s="57"/>
      <c r="F164" s="57">
        <f t="shared" ref="F164:N164" si="66">STDEVA(F158:F161)</f>
        <v>12.884098726725126</v>
      </c>
      <c r="G164" s="57">
        <f t="shared" si="66"/>
        <v>6.8068592855540393</v>
      </c>
      <c r="H164" s="57">
        <f t="shared" si="66"/>
        <v>6.35</v>
      </c>
      <c r="I164" s="57">
        <f t="shared" si="66"/>
        <v>0.67316522659126399</v>
      </c>
      <c r="J164" s="57">
        <f t="shared" si="66"/>
        <v>6.862990723195439E-2</v>
      </c>
      <c r="K164" s="57">
        <f t="shared" si="66"/>
        <v>1.3683557288393234E-2</v>
      </c>
      <c r="L164" s="57">
        <f t="shared" si="66"/>
        <v>1.1176426583066106</v>
      </c>
      <c r="M164" s="57">
        <f t="shared" si="66"/>
        <v>0.14594718793682415</v>
      </c>
      <c r="N164" s="57">
        <f t="shared" si="66"/>
        <v>102.7890234087927</v>
      </c>
    </row>
    <row r="165" spans="1:14" x14ac:dyDescent="0.3">
      <c r="A165"/>
      <c r="B165" s="15" t="s">
        <v>233</v>
      </c>
      <c r="C165" s="20"/>
      <c r="D165" s="56">
        <f>AVERAGE(D158:D161)</f>
        <v>6.6736490000000002</v>
      </c>
      <c r="E165" s="56"/>
      <c r="F165" s="56">
        <f t="shared" ref="F165:N165" si="67">AVERAGE(F158:F161)</f>
        <v>16</v>
      </c>
      <c r="G165" s="56">
        <f t="shared" si="67"/>
        <v>5.4999999999999876</v>
      </c>
      <c r="H165" s="56">
        <f t="shared" si="67"/>
        <v>3.4750000000000001</v>
      </c>
      <c r="I165" s="56">
        <f t="shared" si="67"/>
        <v>1.6206624999999999</v>
      </c>
      <c r="J165" s="57">
        <f t="shared" si="67"/>
        <v>8.0825000000000008E-2</v>
      </c>
      <c r="K165" s="57">
        <f t="shared" si="67"/>
        <v>1.187661875E-2</v>
      </c>
      <c r="L165" s="57">
        <f t="shared" si="67"/>
        <v>1.0731499999999998</v>
      </c>
      <c r="M165" s="57">
        <f t="shared" si="67"/>
        <v>0.14539999999999997</v>
      </c>
      <c r="N165" s="56">
        <f t="shared" si="67"/>
        <v>407.25</v>
      </c>
    </row>
    <row r="166" spans="1:14" x14ac:dyDescent="0.3">
      <c r="A166"/>
      <c r="B166" s="19"/>
      <c r="C166" s="20"/>
      <c r="D166" s="40"/>
      <c r="F166" s="43"/>
      <c r="G166" s="42"/>
      <c r="H166" s="36"/>
      <c r="I166" s="47"/>
      <c r="K166" s="55"/>
      <c r="L166" s="55"/>
      <c r="M166" s="47"/>
      <c r="N166"/>
    </row>
    <row r="167" spans="1:14" x14ac:dyDescent="0.3">
      <c r="A167" s="15" t="s">
        <v>107</v>
      </c>
      <c r="B167" s="19" t="s">
        <v>164</v>
      </c>
      <c r="C167" s="20">
        <v>42871</v>
      </c>
      <c r="D167" s="35">
        <v>20.541376</v>
      </c>
      <c r="F167" s="36">
        <v>7.9999999999999503</v>
      </c>
      <c r="G167" s="37">
        <v>7.9999999999999503</v>
      </c>
      <c r="H167" s="36">
        <v>0.3</v>
      </c>
      <c r="I167" s="31">
        <v>2.5013000000000001</v>
      </c>
      <c r="J167" s="31">
        <v>4.165E-2</v>
      </c>
      <c r="K167" s="60">
        <v>2.3999999999999998E-3</v>
      </c>
      <c r="L167" s="60">
        <v>5.1397000000000004</v>
      </c>
      <c r="M167" s="60">
        <v>3.2649999999999998E-2</v>
      </c>
      <c r="N167" s="15">
        <v>802</v>
      </c>
    </row>
    <row r="168" spans="1:14" x14ac:dyDescent="0.3">
      <c r="A168" s="15" t="s">
        <v>108</v>
      </c>
      <c r="B168" s="19" t="s">
        <v>164</v>
      </c>
      <c r="C168" s="20">
        <v>42892</v>
      </c>
      <c r="D168" s="35">
        <v>1.65</v>
      </c>
      <c r="F168" s="36">
        <v>1.00000000000003</v>
      </c>
      <c r="G168" s="37">
        <v>1</v>
      </c>
      <c r="H168" s="36">
        <v>0.3</v>
      </c>
      <c r="I168" s="31">
        <v>1.2354499999999999</v>
      </c>
      <c r="J168" s="31">
        <v>4.65E-2</v>
      </c>
      <c r="K168" s="60">
        <v>2.3999999999999998E-3</v>
      </c>
      <c r="L168" s="60">
        <v>2.7775500000000002</v>
      </c>
      <c r="M168" s="60">
        <v>0.1234</v>
      </c>
      <c r="N168" s="15">
        <v>586</v>
      </c>
    </row>
    <row r="169" spans="1:14" x14ac:dyDescent="0.3">
      <c r="A169" s="15" t="s">
        <v>138</v>
      </c>
      <c r="B169" s="19" t="s">
        <v>164</v>
      </c>
      <c r="C169" s="20">
        <v>42927</v>
      </c>
      <c r="D169" s="35">
        <v>1.65</v>
      </c>
      <c r="F169" s="36">
        <v>1.9999999999999201</v>
      </c>
      <c r="G169" s="37">
        <v>2</v>
      </c>
      <c r="H169" s="36">
        <v>0.3</v>
      </c>
      <c r="I169" s="31">
        <v>0.64090000000000003</v>
      </c>
      <c r="J169" s="31">
        <v>1.5949999999999999E-2</v>
      </c>
      <c r="K169" s="60">
        <v>9.3908500000000009E-3</v>
      </c>
      <c r="L169" s="60">
        <v>7.4143999999999997</v>
      </c>
      <c r="M169" s="60">
        <v>3.635E-2</v>
      </c>
      <c r="N169" s="15">
        <v>568</v>
      </c>
    </row>
    <row r="170" spans="1:14" x14ac:dyDescent="0.3">
      <c r="A170" t="s">
        <v>201</v>
      </c>
      <c r="B170" s="19" t="s">
        <v>164</v>
      </c>
      <c r="C170" s="20">
        <v>42972</v>
      </c>
      <c r="D170" s="40">
        <v>22</v>
      </c>
      <c r="F170" s="41">
        <v>19</v>
      </c>
      <c r="G170" s="42">
        <v>3.99999999999998</v>
      </c>
      <c r="H170" s="43">
        <v>15</v>
      </c>
      <c r="I170" s="31">
        <v>1.32</v>
      </c>
      <c r="J170" s="47">
        <v>0.1225</v>
      </c>
      <c r="K170" s="55">
        <v>2.3999999999999998E-3</v>
      </c>
      <c r="L170" s="55">
        <v>1.3</v>
      </c>
      <c r="M170" s="47">
        <v>1.6E-2</v>
      </c>
      <c r="N170">
        <v>320</v>
      </c>
    </row>
    <row r="171" spans="1:14" ht="15" thickBot="1" x14ac:dyDescent="0.35">
      <c r="A171" t="s">
        <v>224</v>
      </c>
      <c r="B171" s="19" t="s">
        <v>164</v>
      </c>
      <c r="C171" s="20">
        <v>42998</v>
      </c>
      <c r="D171" s="48">
        <v>29</v>
      </c>
      <c r="E171" s="49"/>
      <c r="F171" s="50">
        <v>27</v>
      </c>
      <c r="G171" s="51">
        <v>15</v>
      </c>
      <c r="H171" s="52">
        <v>12</v>
      </c>
      <c r="I171" s="53">
        <v>1.22</v>
      </c>
      <c r="J171" s="59">
        <v>0.1134</v>
      </c>
      <c r="K171" s="61">
        <v>2.3999999999999998E-3</v>
      </c>
      <c r="L171" s="62">
        <v>0.02</v>
      </c>
      <c r="M171" s="53">
        <v>6.3E-2</v>
      </c>
      <c r="N171" s="54">
        <v>462</v>
      </c>
    </row>
    <row r="172" spans="1:14" x14ac:dyDescent="0.3">
      <c r="A172"/>
      <c r="B172" s="15" t="s">
        <v>231</v>
      </c>
      <c r="C172" s="20"/>
      <c r="D172" s="56">
        <f>MIN(D167:D171)</f>
        <v>1.65</v>
      </c>
      <c r="E172" s="56"/>
      <c r="F172" s="56">
        <f t="shared" ref="F172:N172" si="68">MIN(F167:F171)</f>
        <v>1.00000000000003</v>
      </c>
      <c r="G172" s="56">
        <f t="shared" si="68"/>
        <v>1</v>
      </c>
      <c r="H172" s="56">
        <f t="shared" si="68"/>
        <v>0.3</v>
      </c>
      <c r="I172" s="56">
        <f t="shared" si="68"/>
        <v>0.64090000000000003</v>
      </c>
      <c r="J172" s="57">
        <f t="shared" si="68"/>
        <v>1.5949999999999999E-2</v>
      </c>
      <c r="K172" s="57">
        <f t="shared" si="68"/>
        <v>2.3999999999999998E-3</v>
      </c>
      <c r="L172" s="57">
        <f t="shared" si="68"/>
        <v>0.02</v>
      </c>
      <c r="M172" s="57">
        <f t="shared" si="68"/>
        <v>1.6E-2</v>
      </c>
      <c r="N172" s="56">
        <f t="shared" si="68"/>
        <v>320</v>
      </c>
    </row>
    <row r="173" spans="1:14" x14ac:dyDescent="0.3">
      <c r="A173"/>
      <c r="B173" s="15" t="s">
        <v>232</v>
      </c>
      <c r="C173" s="20"/>
      <c r="D173" s="56">
        <f>MAX(D167:D171)</f>
        <v>29</v>
      </c>
      <c r="E173" s="56"/>
      <c r="F173" s="56">
        <f t="shared" ref="F173:N173" si="69">MAX(F167:F171)</f>
        <v>27</v>
      </c>
      <c r="G173" s="56">
        <f t="shared" si="69"/>
        <v>15</v>
      </c>
      <c r="H173" s="56">
        <f t="shared" si="69"/>
        <v>15</v>
      </c>
      <c r="I173" s="56">
        <f t="shared" si="69"/>
        <v>2.5013000000000001</v>
      </c>
      <c r="J173" s="57">
        <f t="shared" si="69"/>
        <v>0.1225</v>
      </c>
      <c r="K173" s="57">
        <f t="shared" si="69"/>
        <v>9.3908500000000009E-3</v>
      </c>
      <c r="L173" s="57">
        <f t="shared" si="69"/>
        <v>7.4143999999999997</v>
      </c>
      <c r="M173" s="57">
        <f t="shared" si="69"/>
        <v>0.1234</v>
      </c>
      <c r="N173" s="56">
        <f t="shared" si="69"/>
        <v>802</v>
      </c>
    </row>
    <row r="174" spans="1:14" x14ac:dyDescent="0.3">
      <c r="A174"/>
      <c r="B174" s="15" t="s">
        <v>241</v>
      </c>
      <c r="C174" s="20"/>
      <c r="D174" s="57">
        <f>STDEVA(D167:D171)</f>
        <v>12.571265008529384</v>
      </c>
      <c r="E174" s="57"/>
      <c r="F174" s="57">
        <f t="shared" ref="F174:N174" si="70">STDEVA(F167:F171)</f>
        <v>11.282730166054684</v>
      </c>
      <c r="G174" s="57">
        <f t="shared" si="70"/>
        <v>5.7008771254956878</v>
      </c>
      <c r="H174" s="57">
        <f t="shared" si="70"/>
        <v>7.3073250919881758</v>
      </c>
      <c r="I174" s="57">
        <f t="shared" si="70"/>
        <v>0.68073763264564713</v>
      </c>
      <c r="J174" s="57">
        <f t="shared" si="70"/>
        <v>4.7162445335245294E-2</v>
      </c>
      <c r="K174" s="57">
        <f t="shared" si="70"/>
        <v>3.1264031641008816E-3</v>
      </c>
      <c r="L174" s="57">
        <f t="shared" si="70"/>
        <v>2.9723533566855735</v>
      </c>
      <c r="M174" s="57">
        <f t="shared" si="70"/>
        <v>4.2155405940401056E-2</v>
      </c>
      <c r="N174" s="57">
        <f t="shared" si="70"/>
        <v>177.29861815592355</v>
      </c>
    </row>
    <row r="175" spans="1:14" x14ac:dyDescent="0.3">
      <c r="A175"/>
      <c r="B175" s="15" t="s">
        <v>233</v>
      </c>
      <c r="C175" s="20"/>
      <c r="D175" s="56">
        <f>AVERAGE(D167:D171)</f>
        <v>14.968275199999999</v>
      </c>
      <c r="E175" s="56"/>
      <c r="F175" s="56">
        <f t="shared" ref="F175:N175" si="71">AVERAGE(F167:F171)</f>
        <v>11.399999999999981</v>
      </c>
      <c r="G175" s="56">
        <f t="shared" si="71"/>
        <v>5.9999999999999858</v>
      </c>
      <c r="H175" s="56">
        <f t="shared" si="71"/>
        <v>5.58</v>
      </c>
      <c r="I175" s="56">
        <f t="shared" si="71"/>
        <v>1.3835299999999999</v>
      </c>
      <c r="J175" s="57">
        <f t="shared" si="71"/>
        <v>6.7999999999999991E-2</v>
      </c>
      <c r="K175" s="57">
        <f t="shared" si="71"/>
        <v>3.79817E-3</v>
      </c>
      <c r="L175" s="57">
        <f t="shared" si="71"/>
        <v>3.33033</v>
      </c>
      <c r="M175" s="57">
        <f t="shared" si="71"/>
        <v>5.4279999999999995E-2</v>
      </c>
      <c r="N175" s="56">
        <f t="shared" si="71"/>
        <v>547.6</v>
      </c>
    </row>
    <row r="176" spans="1:14" x14ac:dyDescent="0.3">
      <c r="A176"/>
      <c r="B176" s="19"/>
      <c r="C176" s="20"/>
      <c r="D176" s="40"/>
      <c r="F176" s="43"/>
      <c r="G176" s="42"/>
      <c r="H176" s="36"/>
      <c r="I176" s="47"/>
      <c r="K176" s="55"/>
      <c r="M176" s="47"/>
      <c r="N176"/>
    </row>
    <row r="177" spans="1:14" x14ac:dyDescent="0.3">
      <c r="A177" s="15" t="s">
        <v>109</v>
      </c>
      <c r="B177" s="19" t="s">
        <v>165</v>
      </c>
      <c r="C177" s="20">
        <v>42870</v>
      </c>
      <c r="D177" s="35">
        <v>82.026944</v>
      </c>
      <c r="F177" s="36">
        <v>30</v>
      </c>
      <c r="G177" s="37">
        <v>16.999999999999901</v>
      </c>
      <c r="H177" s="36">
        <v>13.000000000000099</v>
      </c>
      <c r="I177" s="31">
        <v>0.90634999999999999</v>
      </c>
      <c r="J177" s="31">
        <v>7.8799999999999995E-2</v>
      </c>
      <c r="K177" s="60">
        <v>7.9500000000000005E-3</v>
      </c>
      <c r="L177" s="60">
        <v>2.8640500000000002</v>
      </c>
      <c r="M177" s="60">
        <v>1.6E-2</v>
      </c>
      <c r="N177" s="15">
        <v>532</v>
      </c>
    </row>
    <row r="178" spans="1:14" x14ac:dyDescent="0.3">
      <c r="A178" s="15" t="s">
        <v>110</v>
      </c>
      <c r="B178" s="19" t="s">
        <v>165</v>
      </c>
      <c r="C178" s="20">
        <v>42891</v>
      </c>
      <c r="D178" s="35">
        <v>1.65</v>
      </c>
      <c r="F178" s="36">
        <v>22.500000000000039</v>
      </c>
      <c r="G178" s="37">
        <v>22.5</v>
      </c>
      <c r="H178" s="36">
        <v>0.3</v>
      </c>
      <c r="I178" s="31">
        <v>1.44085</v>
      </c>
      <c r="J178" s="31">
        <v>2.7699999999999999E-2</v>
      </c>
      <c r="K178" s="60">
        <v>2.3999999999999998E-3</v>
      </c>
      <c r="L178" s="60">
        <v>8.3491499999999998</v>
      </c>
      <c r="M178" s="60">
        <v>0.1527</v>
      </c>
      <c r="N178" s="15">
        <v>596</v>
      </c>
    </row>
    <row r="179" spans="1:14" x14ac:dyDescent="0.3">
      <c r="A179" s="15" t="s">
        <v>139</v>
      </c>
      <c r="B179" s="19" t="s">
        <v>165</v>
      </c>
      <c r="C179" s="20">
        <v>42926</v>
      </c>
      <c r="D179" s="35">
        <v>28.46</v>
      </c>
      <c r="F179" s="36">
        <v>40</v>
      </c>
      <c r="G179" s="37">
        <v>25</v>
      </c>
      <c r="H179" s="36">
        <v>15</v>
      </c>
      <c r="I179" s="31">
        <v>1.7766999999999999</v>
      </c>
      <c r="J179" s="31">
        <v>0.12114999999999999</v>
      </c>
      <c r="K179" s="60">
        <v>6.9596249999999997E-3</v>
      </c>
      <c r="L179" s="60">
        <v>0.02</v>
      </c>
      <c r="M179" s="60">
        <v>4.5500000000000002E-3</v>
      </c>
      <c r="N179" s="15">
        <v>433</v>
      </c>
    </row>
    <row r="180" spans="1:14" x14ac:dyDescent="0.3">
      <c r="A180" t="s">
        <v>202</v>
      </c>
      <c r="B180" s="19" t="s">
        <v>165</v>
      </c>
      <c r="C180" s="20">
        <v>42971</v>
      </c>
      <c r="D180" s="40">
        <v>6</v>
      </c>
      <c r="F180" s="41">
        <v>55</v>
      </c>
      <c r="G180" s="42">
        <v>38</v>
      </c>
      <c r="H180" s="43">
        <v>17</v>
      </c>
      <c r="I180" s="31">
        <v>2.73</v>
      </c>
      <c r="J180" s="47">
        <v>0.22270000000000001</v>
      </c>
      <c r="K180" s="55">
        <v>2.3999999999999998E-3</v>
      </c>
      <c r="L180" s="55">
        <v>0.02</v>
      </c>
      <c r="M180" s="47">
        <v>0.01</v>
      </c>
      <c r="N180">
        <v>248</v>
      </c>
    </row>
    <row r="181" spans="1:14" ht="15" thickBot="1" x14ac:dyDescent="0.35">
      <c r="A181" t="s">
        <v>225</v>
      </c>
      <c r="B181" s="19" t="s">
        <v>165</v>
      </c>
      <c r="C181" s="20">
        <v>42997</v>
      </c>
      <c r="D181" s="48">
        <v>5</v>
      </c>
      <c r="E181" s="49"/>
      <c r="F181" s="50">
        <v>37</v>
      </c>
      <c r="G181" s="51">
        <v>32</v>
      </c>
      <c r="H181" s="52">
        <v>5</v>
      </c>
      <c r="I181" s="53">
        <v>2.3199999999999998</v>
      </c>
      <c r="J181" s="59">
        <v>0.18859999999999999</v>
      </c>
      <c r="K181" s="61">
        <v>2.3999999999999998E-3</v>
      </c>
      <c r="L181" s="61">
        <v>0.02</v>
      </c>
      <c r="M181" s="53">
        <v>1.7999999999999999E-2</v>
      </c>
      <c r="N181" s="54">
        <v>391</v>
      </c>
    </row>
    <row r="182" spans="1:14" x14ac:dyDescent="0.3">
      <c r="A182"/>
      <c r="B182" s="15" t="s">
        <v>231</v>
      </c>
      <c r="C182" s="20"/>
      <c r="D182" s="56">
        <f>MIN(D177:D181)</f>
        <v>1.65</v>
      </c>
      <c r="E182" s="56"/>
      <c r="F182" s="56">
        <f t="shared" ref="F182:N182" si="72">MIN(F177:F181)</f>
        <v>22.500000000000039</v>
      </c>
      <c r="G182" s="56">
        <f t="shared" si="72"/>
        <v>16.999999999999901</v>
      </c>
      <c r="H182" s="56">
        <f t="shared" si="72"/>
        <v>0.3</v>
      </c>
      <c r="I182" s="56">
        <f t="shared" si="72"/>
        <v>0.90634999999999999</v>
      </c>
      <c r="J182" s="57">
        <f t="shared" si="72"/>
        <v>2.7699999999999999E-2</v>
      </c>
      <c r="K182" s="57">
        <f t="shared" si="72"/>
        <v>2.3999999999999998E-3</v>
      </c>
      <c r="L182" s="57">
        <f t="shared" si="72"/>
        <v>0.02</v>
      </c>
      <c r="M182" s="57">
        <f t="shared" si="72"/>
        <v>4.5500000000000002E-3</v>
      </c>
      <c r="N182" s="56">
        <f t="shared" si="72"/>
        <v>248</v>
      </c>
    </row>
    <row r="183" spans="1:14" x14ac:dyDescent="0.3">
      <c r="A183"/>
      <c r="B183" s="15" t="s">
        <v>232</v>
      </c>
      <c r="C183" s="20"/>
      <c r="D183" s="56">
        <f>MAX(D177:D181)</f>
        <v>82.026944</v>
      </c>
      <c r="E183" s="56"/>
      <c r="F183" s="56">
        <f t="shared" ref="F183:N183" si="73">MAX(F177:F181)</f>
        <v>55</v>
      </c>
      <c r="G183" s="56">
        <f t="shared" si="73"/>
        <v>38</v>
      </c>
      <c r="H183" s="56">
        <f t="shared" si="73"/>
        <v>17</v>
      </c>
      <c r="I183" s="56">
        <f t="shared" si="73"/>
        <v>2.73</v>
      </c>
      <c r="J183" s="57">
        <f t="shared" si="73"/>
        <v>0.22270000000000001</v>
      </c>
      <c r="K183" s="57">
        <f t="shared" si="73"/>
        <v>7.9500000000000005E-3</v>
      </c>
      <c r="L183" s="57">
        <f t="shared" si="73"/>
        <v>8.3491499999999998</v>
      </c>
      <c r="M183" s="57">
        <f t="shared" si="73"/>
        <v>0.1527</v>
      </c>
      <c r="N183" s="56">
        <f t="shared" si="73"/>
        <v>596</v>
      </c>
    </row>
    <row r="184" spans="1:14" x14ac:dyDescent="0.3">
      <c r="A184"/>
      <c r="B184" s="15" t="s">
        <v>241</v>
      </c>
      <c r="C184" s="20"/>
      <c r="D184" s="57">
        <f>STDEVA(D177:D181)</f>
        <v>33.799305638013145</v>
      </c>
      <c r="E184" s="57"/>
      <c r="F184" s="57">
        <f t="shared" ref="F184:N184" si="74">STDEVA(F177:F181)</f>
        <v>12.167579874403918</v>
      </c>
      <c r="G184" s="57">
        <f t="shared" si="74"/>
        <v>8.2188807023828083</v>
      </c>
      <c r="H184" s="57">
        <f t="shared" si="74"/>
        <v>7.1076015645223229</v>
      </c>
      <c r="I184" s="57">
        <f t="shared" si="74"/>
        <v>0.71718088600436047</v>
      </c>
      <c r="J184" s="57">
        <f t="shared" si="74"/>
        <v>7.932194210935585E-2</v>
      </c>
      <c r="K184" s="57">
        <f t="shared" si="74"/>
        <v>2.7906888312968546E-3</v>
      </c>
      <c r="L184" s="57">
        <f t="shared" si="74"/>
        <v>3.6226813438736234</v>
      </c>
      <c r="M184" s="57">
        <f t="shared" si="74"/>
        <v>6.3082644205835259E-2</v>
      </c>
      <c r="N184" s="57">
        <f t="shared" si="74"/>
        <v>134.27024986943312</v>
      </c>
    </row>
    <row r="185" spans="1:14" x14ac:dyDescent="0.3">
      <c r="A185"/>
      <c r="B185" s="15" t="s">
        <v>233</v>
      </c>
      <c r="C185" s="20"/>
      <c r="D185" s="56">
        <f>AVERAGE(D177:D181)</f>
        <v>24.627388799999999</v>
      </c>
      <c r="E185" s="56"/>
      <c r="F185" s="56">
        <f t="shared" ref="F185:N185" si="75">AVERAGE(F177:F181)</f>
        <v>36.900000000000013</v>
      </c>
      <c r="G185" s="56">
        <f t="shared" si="75"/>
        <v>26.899999999999977</v>
      </c>
      <c r="H185" s="56">
        <f t="shared" si="75"/>
        <v>10.06000000000002</v>
      </c>
      <c r="I185" s="56">
        <f t="shared" si="75"/>
        <v>1.8347799999999999</v>
      </c>
      <c r="J185" s="57">
        <f t="shared" si="75"/>
        <v>0.12779000000000001</v>
      </c>
      <c r="K185" s="57">
        <f t="shared" si="75"/>
        <v>4.4219249999999993E-3</v>
      </c>
      <c r="L185" s="57">
        <f t="shared" si="75"/>
        <v>2.2546399999999998</v>
      </c>
      <c r="M185" s="57">
        <f t="shared" si="75"/>
        <v>4.0250000000000001E-2</v>
      </c>
      <c r="N185" s="56">
        <f t="shared" si="75"/>
        <v>440</v>
      </c>
    </row>
    <row r="186" spans="1:14" x14ac:dyDescent="0.3">
      <c r="A186"/>
      <c r="B186" s="19"/>
      <c r="C186" s="20"/>
      <c r="D186" s="40"/>
      <c r="F186" s="43"/>
      <c r="G186" s="42"/>
      <c r="H186" s="36"/>
      <c r="I186" s="47"/>
      <c r="K186" s="55"/>
      <c r="L186" s="55"/>
      <c r="M186" s="47"/>
      <c r="N186"/>
    </row>
    <row r="187" spans="1:14" x14ac:dyDescent="0.3">
      <c r="A187" s="15" t="s">
        <v>111</v>
      </c>
      <c r="B187" s="19" t="s">
        <v>166</v>
      </c>
      <c r="C187" s="20">
        <v>42871</v>
      </c>
      <c r="D187" s="35">
        <v>164.1046</v>
      </c>
      <c r="F187" s="36">
        <v>65.000000000000099</v>
      </c>
      <c r="G187" s="37">
        <v>50</v>
      </c>
      <c r="H187" s="36">
        <v>15</v>
      </c>
      <c r="I187" s="31">
        <v>4.3871000000000002</v>
      </c>
      <c r="J187" s="31">
        <v>0.30304999999999999</v>
      </c>
      <c r="K187" s="60">
        <v>2.3999999999999998E-3</v>
      </c>
      <c r="L187" s="60">
        <v>0.02</v>
      </c>
      <c r="M187" s="60">
        <v>3.3300000000000003E-2</v>
      </c>
      <c r="N187" s="15">
        <v>308</v>
      </c>
    </row>
    <row r="188" spans="1:14" x14ac:dyDescent="0.3">
      <c r="A188" s="15" t="s">
        <v>112</v>
      </c>
      <c r="B188" s="19" t="s">
        <v>166</v>
      </c>
      <c r="C188" s="20">
        <v>42892</v>
      </c>
      <c r="D188" s="35">
        <v>46.557043999999998</v>
      </c>
      <c r="F188" s="36">
        <v>31.999999999999901</v>
      </c>
      <c r="G188" s="37">
        <v>32</v>
      </c>
      <c r="H188" s="36">
        <v>0.3</v>
      </c>
      <c r="I188" s="31">
        <v>4.6730499999999999</v>
      </c>
      <c r="J188" s="31">
        <v>0.23585</v>
      </c>
      <c r="K188" s="60">
        <v>2.3999999999999998E-3</v>
      </c>
      <c r="L188" s="60">
        <v>0.02</v>
      </c>
      <c r="M188" s="60">
        <v>2.615E-2</v>
      </c>
      <c r="N188" s="15">
        <v>257</v>
      </c>
    </row>
    <row r="189" spans="1:14" x14ac:dyDescent="0.3">
      <c r="A189" s="15" t="s">
        <v>140</v>
      </c>
      <c r="B189" s="19" t="s">
        <v>166</v>
      </c>
      <c r="C189" s="20">
        <v>42926</v>
      </c>
      <c r="D189" s="35">
        <v>1.65</v>
      </c>
      <c r="F189" s="36">
        <v>73.999999999999901</v>
      </c>
      <c r="G189" s="37">
        <v>61.999999999999801</v>
      </c>
      <c r="H189" s="36">
        <v>12.000000000000099</v>
      </c>
      <c r="I189" s="31">
        <v>5.1120000000000001</v>
      </c>
      <c r="J189" s="31">
        <v>0.29420000000000007</v>
      </c>
      <c r="K189" s="60">
        <v>6.0512250000000004E-3</v>
      </c>
      <c r="L189" s="60">
        <v>0.02</v>
      </c>
      <c r="M189" s="60">
        <v>1.1900000000000001E-2</v>
      </c>
      <c r="N189" s="15">
        <v>273</v>
      </c>
    </row>
    <row r="190" spans="1:14" x14ac:dyDescent="0.3">
      <c r="A190" t="s">
        <v>203</v>
      </c>
      <c r="B190" s="19" t="s">
        <v>166</v>
      </c>
      <c r="C190" s="20">
        <v>42971</v>
      </c>
      <c r="D190" s="40">
        <v>1.65</v>
      </c>
      <c r="F190" s="41">
        <v>45</v>
      </c>
      <c r="G190" s="42">
        <v>26</v>
      </c>
      <c r="H190" s="43">
        <v>19</v>
      </c>
      <c r="I190" s="31">
        <v>7.6</v>
      </c>
      <c r="J190" s="47">
        <v>0.56589999999999996</v>
      </c>
      <c r="K190" s="55">
        <v>2.3999999999999998E-3</v>
      </c>
      <c r="L190" s="55">
        <v>0.02</v>
      </c>
      <c r="M190" s="47">
        <v>1.4E-2</v>
      </c>
      <c r="N190">
        <v>172</v>
      </c>
    </row>
    <row r="191" spans="1:14" ht="15" thickBot="1" x14ac:dyDescent="0.35">
      <c r="A191" t="s">
        <v>226</v>
      </c>
      <c r="B191" s="19" t="s">
        <v>166</v>
      </c>
      <c r="C191" s="20">
        <v>42997</v>
      </c>
      <c r="D191" s="48">
        <v>155</v>
      </c>
      <c r="E191" s="49"/>
      <c r="F191" s="50">
        <v>32</v>
      </c>
      <c r="G191" s="51">
        <v>29</v>
      </c>
      <c r="H191" s="52">
        <v>3</v>
      </c>
      <c r="I191" s="53">
        <v>7.88</v>
      </c>
      <c r="J191" s="59">
        <v>0.54530000000000001</v>
      </c>
      <c r="K191" s="61">
        <v>2.3999999999999998E-3</v>
      </c>
      <c r="L191" s="61">
        <v>0.02</v>
      </c>
      <c r="M191" s="53">
        <v>2.5999999999999999E-2</v>
      </c>
      <c r="N191" s="54">
        <v>258</v>
      </c>
    </row>
    <row r="192" spans="1:14" x14ac:dyDescent="0.3">
      <c r="A192"/>
      <c r="B192" s="15" t="s">
        <v>231</v>
      </c>
      <c r="C192" s="20"/>
      <c r="D192" s="56">
        <f>MIN(D187:D191)</f>
        <v>1.65</v>
      </c>
      <c r="E192" s="56"/>
      <c r="F192" s="56">
        <f t="shared" ref="F192:N192" si="76">MIN(F187:F191)</f>
        <v>31.999999999999901</v>
      </c>
      <c r="G192" s="56">
        <f t="shared" si="76"/>
        <v>26</v>
      </c>
      <c r="H192" s="56">
        <f t="shared" si="76"/>
        <v>0.3</v>
      </c>
      <c r="I192" s="56">
        <f t="shared" si="76"/>
        <v>4.3871000000000002</v>
      </c>
      <c r="J192" s="57">
        <f t="shared" si="76"/>
        <v>0.23585</v>
      </c>
      <c r="K192" s="57">
        <f t="shared" si="76"/>
        <v>2.3999999999999998E-3</v>
      </c>
      <c r="L192" s="57">
        <f t="shared" si="76"/>
        <v>0.02</v>
      </c>
      <c r="M192" s="57">
        <f t="shared" si="76"/>
        <v>1.1900000000000001E-2</v>
      </c>
      <c r="N192" s="56">
        <f t="shared" si="76"/>
        <v>172</v>
      </c>
    </row>
    <row r="193" spans="1:14" x14ac:dyDescent="0.3">
      <c r="A193"/>
      <c r="B193" s="15" t="s">
        <v>232</v>
      </c>
      <c r="C193" s="20"/>
      <c r="D193" s="56">
        <f>MAX(D187:D191)</f>
        <v>164.1046</v>
      </c>
      <c r="E193" s="56"/>
      <c r="F193" s="56">
        <f t="shared" ref="F193:N193" si="77">MAX(F187:F191)</f>
        <v>73.999999999999901</v>
      </c>
      <c r="G193" s="56">
        <f t="shared" si="77"/>
        <v>61.999999999999801</v>
      </c>
      <c r="H193" s="56">
        <f t="shared" si="77"/>
        <v>19</v>
      </c>
      <c r="I193" s="56">
        <f t="shared" si="77"/>
        <v>7.88</v>
      </c>
      <c r="J193" s="57">
        <f t="shared" si="77"/>
        <v>0.56589999999999996</v>
      </c>
      <c r="K193" s="57">
        <f t="shared" si="77"/>
        <v>6.0512250000000004E-3</v>
      </c>
      <c r="L193" s="57">
        <f t="shared" si="77"/>
        <v>0.02</v>
      </c>
      <c r="M193" s="57">
        <f t="shared" si="77"/>
        <v>3.3300000000000003E-2</v>
      </c>
      <c r="N193" s="56">
        <f t="shared" si="77"/>
        <v>308</v>
      </c>
    </row>
    <row r="194" spans="1:14" x14ac:dyDescent="0.3">
      <c r="A194"/>
      <c r="B194" s="15" t="s">
        <v>241</v>
      </c>
      <c r="C194" s="20"/>
      <c r="D194" s="57">
        <f>STDEVA(D187:D191)</f>
        <v>80.470156173797434</v>
      </c>
      <c r="E194" s="57"/>
      <c r="F194" s="57">
        <f t="shared" ref="F194:N194" si="78">STDEVA(F187:F191)</f>
        <v>19.191143790821876</v>
      </c>
      <c r="G194" s="57">
        <f t="shared" si="78"/>
        <v>15.530614926653662</v>
      </c>
      <c r="H194" s="57">
        <f t="shared" si="78"/>
        <v>7.9528611203767499</v>
      </c>
      <c r="I194" s="57">
        <f t="shared" si="78"/>
        <v>1.6748870699244198</v>
      </c>
      <c r="J194" s="57">
        <f t="shared" si="78"/>
        <v>0.15455789125761255</v>
      </c>
      <c r="K194" s="57">
        <f t="shared" si="78"/>
        <v>1.6328774602293341E-3</v>
      </c>
      <c r="L194" s="57">
        <f t="shared" si="78"/>
        <v>0</v>
      </c>
      <c r="M194" s="57">
        <f t="shared" si="78"/>
        <v>9.0354579297343956E-3</v>
      </c>
      <c r="N194" s="57">
        <f t="shared" si="78"/>
        <v>50.062960359930806</v>
      </c>
    </row>
    <row r="195" spans="1:14" x14ac:dyDescent="0.3">
      <c r="A195"/>
      <c r="B195" s="15" t="s">
        <v>233</v>
      </c>
      <c r="C195" s="20"/>
      <c r="D195" s="56">
        <f>AVERAGE(D187:D191)</f>
        <v>73.792328799999993</v>
      </c>
      <c r="E195" s="56"/>
      <c r="F195" s="56">
        <f t="shared" ref="F195:N195" si="79">AVERAGE(F187:F191)</f>
        <v>49.59999999999998</v>
      </c>
      <c r="G195" s="56">
        <f t="shared" si="79"/>
        <v>39.799999999999962</v>
      </c>
      <c r="H195" s="56">
        <f t="shared" si="79"/>
        <v>9.860000000000019</v>
      </c>
      <c r="I195" s="56">
        <f t="shared" si="79"/>
        <v>5.9304299999999994</v>
      </c>
      <c r="J195" s="57">
        <f t="shared" si="79"/>
        <v>0.38886000000000004</v>
      </c>
      <c r="K195" s="57">
        <f t="shared" si="79"/>
        <v>3.1302449999999994E-3</v>
      </c>
      <c r="L195" s="57">
        <f t="shared" si="79"/>
        <v>0.02</v>
      </c>
      <c r="M195" s="57">
        <f t="shared" si="79"/>
        <v>2.2269999999999998E-2</v>
      </c>
      <c r="N195" s="56">
        <f t="shared" si="79"/>
        <v>253.6</v>
      </c>
    </row>
    <row r="196" spans="1:14" x14ac:dyDescent="0.3">
      <c r="A196"/>
      <c r="B196" s="19"/>
      <c r="C196" s="20"/>
      <c r="D196" s="40"/>
      <c r="F196" s="43"/>
      <c r="G196" s="42"/>
      <c r="H196" s="36"/>
      <c r="I196" s="47"/>
      <c r="K196" s="55"/>
      <c r="L196" s="55"/>
      <c r="M196" s="47"/>
      <c r="N196"/>
    </row>
    <row r="197" spans="1:14" x14ac:dyDescent="0.3">
      <c r="A197" s="15" t="s">
        <v>113</v>
      </c>
      <c r="B197" s="19" t="s">
        <v>167</v>
      </c>
      <c r="C197" s="20">
        <v>42871</v>
      </c>
      <c r="D197" s="35">
        <v>1.65</v>
      </c>
      <c r="F197" s="36">
        <v>5</v>
      </c>
      <c r="G197" s="37">
        <v>5</v>
      </c>
      <c r="H197" s="36">
        <v>0.3</v>
      </c>
      <c r="I197" s="31">
        <v>0.32997499999999996</v>
      </c>
      <c r="J197" s="31">
        <v>0.22284999999999999</v>
      </c>
      <c r="K197" s="60">
        <v>0.14879999999999999</v>
      </c>
      <c r="L197" s="60">
        <v>0.02</v>
      </c>
      <c r="M197" s="60">
        <v>1.5100000000000001E-2</v>
      </c>
      <c r="N197" s="15">
        <v>530</v>
      </c>
    </row>
    <row r="198" spans="1:14" x14ac:dyDescent="0.3">
      <c r="A198" s="15" t="s">
        <v>114</v>
      </c>
      <c r="B198" s="19" t="s">
        <v>167</v>
      </c>
      <c r="C198" s="20">
        <v>42892</v>
      </c>
      <c r="D198" s="35">
        <v>46.558900000000001</v>
      </c>
      <c r="F198" s="36">
        <v>84.999999999999901</v>
      </c>
      <c r="G198" s="37">
        <v>30</v>
      </c>
      <c r="H198" s="36">
        <v>54.999999999999901</v>
      </c>
      <c r="I198" s="31">
        <v>2.5182500000000001</v>
      </c>
      <c r="J198" s="31">
        <v>0.29494999999999999</v>
      </c>
      <c r="K198" s="60">
        <v>0.12959999999999999</v>
      </c>
      <c r="L198" s="60">
        <v>0.02</v>
      </c>
      <c r="M198" s="60">
        <v>7.5399999999999995E-2</v>
      </c>
      <c r="N198" s="15">
        <v>461</v>
      </c>
    </row>
    <row r="199" spans="1:14" x14ac:dyDescent="0.3">
      <c r="A199" s="15" t="s">
        <v>141</v>
      </c>
      <c r="B199" s="19" t="s">
        <v>167</v>
      </c>
      <c r="C199" s="20">
        <v>42927</v>
      </c>
      <c r="D199" s="35">
        <v>1.65</v>
      </c>
      <c r="F199" s="36">
        <v>0</v>
      </c>
      <c r="G199" s="37">
        <v>0</v>
      </c>
      <c r="H199" s="36">
        <v>0.3</v>
      </c>
      <c r="I199" s="31">
        <v>0.95304999999999995</v>
      </c>
      <c r="J199" s="31">
        <v>0.36285000000000001</v>
      </c>
      <c r="K199" s="60">
        <v>0.26031749999999998</v>
      </c>
      <c r="L199" s="60">
        <v>0.02</v>
      </c>
      <c r="M199" s="60">
        <v>3.65E-3</v>
      </c>
      <c r="N199" s="15">
        <v>464</v>
      </c>
    </row>
    <row r="200" spans="1:14" x14ac:dyDescent="0.3">
      <c r="A200" t="s">
        <v>204</v>
      </c>
      <c r="B200" s="19" t="s">
        <v>167</v>
      </c>
      <c r="C200" s="20">
        <v>42972</v>
      </c>
      <c r="D200" s="40">
        <v>1.65</v>
      </c>
      <c r="F200" s="41">
        <v>3</v>
      </c>
      <c r="G200" s="42">
        <v>0</v>
      </c>
      <c r="H200" s="43">
        <v>3</v>
      </c>
      <c r="I200" s="31">
        <v>1.18</v>
      </c>
      <c r="J200" s="47">
        <v>0.22839999999999999</v>
      </c>
      <c r="K200" s="55">
        <v>0.1293</v>
      </c>
      <c r="L200" s="55">
        <v>0.02</v>
      </c>
      <c r="M200" s="47">
        <v>2.5000000000000001E-2</v>
      </c>
      <c r="N200">
        <v>299</v>
      </c>
    </row>
    <row r="201" spans="1:14" ht="15" thickBot="1" x14ac:dyDescent="0.35">
      <c r="A201" t="s">
        <v>227</v>
      </c>
      <c r="B201" s="19" t="s">
        <v>167</v>
      </c>
      <c r="C201" s="20">
        <v>42998</v>
      </c>
      <c r="D201" s="48">
        <v>14</v>
      </c>
      <c r="E201" s="49"/>
      <c r="F201" s="50">
        <v>112</v>
      </c>
      <c r="G201" s="51">
        <v>77</v>
      </c>
      <c r="H201" s="52">
        <v>35</v>
      </c>
      <c r="I201" s="53">
        <v>2.29</v>
      </c>
      <c r="J201" s="59">
        <v>0.55689999999999995</v>
      </c>
      <c r="K201" s="61">
        <v>0.16239999999999999</v>
      </c>
      <c r="L201" s="61">
        <v>0.1</v>
      </c>
      <c r="M201" s="53">
        <v>0.121</v>
      </c>
      <c r="N201" s="54">
        <v>452</v>
      </c>
    </row>
    <row r="202" spans="1:14" x14ac:dyDescent="0.3">
      <c r="A202"/>
      <c r="B202" s="15" t="s">
        <v>231</v>
      </c>
      <c r="C202" s="20"/>
      <c r="D202" s="56">
        <f>MIN(D197:D201)</f>
        <v>1.65</v>
      </c>
      <c r="E202" s="56"/>
      <c r="F202" s="56">
        <f t="shared" ref="F202:N202" si="80">MIN(F197:F201)</f>
        <v>0</v>
      </c>
      <c r="G202" s="56">
        <f t="shared" si="80"/>
        <v>0</v>
      </c>
      <c r="H202" s="56">
        <f t="shared" si="80"/>
        <v>0.3</v>
      </c>
      <c r="I202" s="56">
        <f t="shared" si="80"/>
        <v>0.32997499999999996</v>
      </c>
      <c r="J202" s="57">
        <f t="shared" si="80"/>
        <v>0.22284999999999999</v>
      </c>
      <c r="K202" s="57">
        <f t="shared" si="80"/>
        <v>0.1293</v>
      </c>
      <c r="L202" s="57">
        <f t="shared" si="80"/>
        <v>0.02</v>
      </c>
      <c r="M202" s="57">
        <f t="shared" si="80"/>
        <v>3.65E-3</v>
      </c>
      <c r="N202" s="56">
        <f t="shared" si="80"/>
        <v>299</v>
      </c>
    </row>
    <row r="203" spans="1:14" x14ac:dyDescent="0.3">
      <c r="A203"/>
      <c r="B203" s="15" t="s">
        <v>232</v>
      </c>
      <c r="C203" s="20"/>
      <c r="D203" s="56">
        <f>MAX(D197:D201)</f>
        <v>46.558900000000001</v>
      </c>
      <c r="E203" s="56"/>
      <c r="F203" s="56">
        <f t="shared" ref="F203:N203" si="81">MAX(F197:F201)</f>
        <v>112</v>
      </c>
      <c r="G203" s="56">
        <f t="shared" si="81"/>
        <v>77</v>
      </c>
      <c r="H203" s="56">
        <f t="shared" si="81"/>
        <v>54.999999999999901</v>
      </c>
      <c r="I203" s="56">
        <f t="shared" si="81"/>
        <v>2.5182500000000001</v>
      </c>
      <c r="J203" s="57">
        <f t="shared" si="81"/>
        <v>0.55689999999999995</v>
      </c>
      <c r="K203" s="57">
        <f t="shared" si="81"/>
        <v>0.26031749999999998</v>
      </c>
      <c r="L203" s="57">
        <f t="shared" si="81"/>
        <v>0.1</v>
      </c>
      <c r="M203" s="57">
        <f t="shared" si="81"/>
        <v>0.121</v>
      </c>
      <c r="N203" s="56">
        <f t="shared" si="81"/>
        <v>530</v>
      </c>
    </row>
    <row r="204" spans="1:14" x14ac:dyDescent="0.3">
      <c r="A204"/>
      <c r="B204" s="15" t="s">
        <v>241</v>
      </c>
      <c r="C204" s="20"/>
      <c r="D204" s="57">
        <f>STDEVA(D197:D201)</f>
        <v>19.452605695433196</v>
      </c>
      <c r="E204" s="57"/>
      <c r="F204" s="57">
        <f t="shared" ref="F204:N204" si="82">STDEVA(F197:F201)</f>
        <v>53.380708125688983</v>
      </c>
      <c r="G204" s="57">
        <f t="shared" si="82"/>
        <v>32.959065520733439</v>
      </c>
      <c r="H204" s="57">
        <f t="shared" si="82"/>
        <v>25.034915617992368</v>
      </c>
      <c r="I204" s="57">
        <f t="shared" si="82"/>
        <v>0.92479495571991555</v>
      </c>
      <c r="J204" s="57">
        <f t="shared" si="82"/>
        <v>0.13742637756267881</v>
      </c>
      <c r="K204" s="57">
        <f t="shared" si="82"/>
        <v>5.448946215783379E-2</v>
      </c>
      <c r="L204" s="57">
        <f t="shared" si="82"/>
        <v>3.5777087639996645E-2</v>
      </c>
      <c r="M204" s="57">
        <f t="shared" si="82"/>
        <v>4.9137785867904141E-2</v>
      </c>
      <c r="N204" s="57">
        <f t="shared" si="82"/>
        <v>85.344595610970075</v>
      </c>
    </row>
    <row r="205" spans="1:14" x14ac:dyDescent="0.3">
      <c r="A205"/>
      <c r="B205" s="15" t="s">
        <v>233</v>
      </c>
      <c r="C205" s="20"/>
      <c r="D205" s="56">
        <f>AVERAGE(D197:D201)</f>
        <v>13.10178</v>
      </c>
      <c r="E205" s="56"/>
      <c r="F205" s="56">
        <f t="shared" ref="F205:N205" si="83">AVERAGE(F197:F201)</f>
        <v>40.999999999999979</v>
      </c>
      <c r="G205" s="56">
        <f t="shared" si="83"/>
        <v>22.4</v>
      </c>
      <c r="H205" s="56">
        <f t="shared" si="83"/>
        <v>18.719999999999978</v>
      </c>
      <c r="I205" s="56">
        <f t="shared" si="83"/>
        <v>1.4542550000000001</v>
      </c>
      <c r="J205" s="57">
        <f t="shared" si="83"/>
        <v>0.33318999999999999</v>
      </c>
      <c r="K205" s="57">
        <f t="shared" si="83"/>
        <v>0.1660835</v>
      </c>
      <c r="L205" s="57">
        <f t="shared" si="83"/>
        <v>3.5999999999999997E-2</v>
      </c>
      <c r="M205" s="57">
        <f t="shared" si="83"/>
        <v>4.8030000000000003E-2</v>
      </c>
      <c r="N205" s="56">
        <f t="shared" si="83"/>
        <v>441.2</v>
      </c>
    </row>
    <row r="206" spans="1:14" x14ac:dyDescent="0.3">
      <c r="A206"/>
      <c r="B206" s="19"/>
      <c r="C206" s="20"/>
      <c r="D206" s="40"/>
      <c r="F206" s="43"/>
      <c r="G206" s="42"/>
      <c r="H206" s="36"/>
      <c r="I206" s="47"/>
      <c r="K206" s="55"/>
      <c r="L206" s="55"/>
      <c r="M206" s="47"/>
      <c r="N206"/>
    </row>
    <row r="207" spans="1:14" x14ac:dyDescent="0.3">
      <c r="A207" s="15" t="s">
        <v>115</v>
      </c>
      <c r="B207" s="19" t="s">
        <v>168</v>
      </c>
      <c r="C207" s="20">
        <v>42871</v>
      </c>
      <c r="D207" s="35">
        <v>4.7355640000000001</v>
      </c>
      <c r="F207" s="36">
        <v>8.9999999999999805</v>
      </c>
      <c r="G207" s="37">
        <v>3.99999999999998</v>
      </c>
      <c r="H207" s="36">
        <v>5</v>
      </c>
      <c r="I207" s="31">
        <v>0.80759999999999998</v>
      </c>
      <c r="J207" s="31">
        <v>6.6199999999999995E-2</v>
      </c>
      <c r="K207" s="60">
        <v>7.6499999999999997E-3</v>
      </c>
      <c r="L207" s="60">
        <v>0.02</v>
      </c>
      <c r="M207" s="60">
        <v>0.1013</v>
      </c>
      <c r="N207" s="15">
        <v>490</v>
      </c>
    </row>
    <row r="208" spans="1:14" x14ac:dyDescent="0.3">
      <c r="A208" s="15" t="s">
        <v>116</v>
      </c>
      <c r="B208" s="19" t="s">
        <v>168</v>
      </c>
      <c r="C208" s="20">
        <v>42892</v>
      </c>
      <c r="D208" s="35">
        <v>1.65</v>
      </c>
      <c r="F208" s="36">
        <v>12.000000000000099</v>
      </c>
      <c r="G208" s="37">
        <v>3.99999999999998</v>
      </c>
      <c r="H208" s="36">
        <v>8.0000000000000906</v>
      </c>
      <c r="I208" s="31">
        <v>0.9284</v>
      </c>
      <c r="J208" s="31">
        <v>3.2550000000000003E-2</v>
      </c>
      <c r="K208" s="60">
        <v>2.3999999999999998E-3</v>
      </c>
      <c r="L208" s="60">
        <v>0.02</v>
      </c>
      <c r="M208" s="60">
        <v>1.5599999999999999E-2</v>
      </c>
      <c r="N208" s="15">
        <v>347</v>
      </c>
    </row>
    <row r="209" spans="1:14" x14ac:dyDescent="0.3">
      <c r="A209" s="15" t="s">
        <v>142</v>
      </c>
      <c r="B209" s="19" t="s">
        <v>168</v>
      </c>
      <c r="C209" s="20">
        <v>42927</v>
      </c>
      <c r="D209" s="35">
        <v>1.65</v>
      </c>
      <c r="F209" s="36">
        <v>6.0000000000000302</v>
      </c>
      <c r="G209" s="37">
        <v>6</v>
      </c>
      <c r="H209" s="36">
        <v>0.3</v>
      </c>
      <c r="I209" s="31">
        <v>0.80135000000000001</v>
      </c>
      <c r="J209" s="31">
        <v>2.18E-2</v>
      </c>
      <c r="K209" s="60">
        <v>8.4522750000000004E-3</v>
      </c>
      <c r="L209" s="60">
        <v>0.02</v>
      </c>
      <c r="M209" s="60">
        <v>3.15E-3</v>
      </c>
      <c r="N209" s="15">
        <v>239</v>
      </c>
    </row>
    <row r="210" spans="1:14" x14ac:dyDescent="0.3">
      <c r="A210" t="s">
        <v>205</v>
      </c>
      <c r="B210" s="19" t="s">
        <v>168</v>
      </c>
      <c r="C210" s="20">
        <v>42971</v>
      </c>
      <c r="D210" s="40">
        <v>4</v>
      </c>
      <c r="F210" s="41">
        <v>10</v>
      </c>
      <c r="G210" s="42">
        <v>0</v>
      </c>
      <c r="H210" s="43">
        <v>10</v>
      </c>
      <c r="I210" s="31">
        <v>0.96</v>
      </c>
      <c r="J210" s="47">
        <v>0.04</v>
      </c>
      <c r="K210" s="55">
        <v>2.3999999999999998E-3</v>
      </c>
      <c r="L210" s="55">
        <v>0.02</v>
      </c>
      <c r="M210" s="47">
        <v>3.1E-2</v>
      </c>
      <c r="N210">
        <v>225</v>
      </c>
    </row>
    <row r="211" spans="1:14" ht="15" thickBot="1" x14ac:dyDescent="0.35">
      <c r="A211" t="s">
        <v>228</v>
      </c>
      <c r="B211" s="19" t="s">
        <v>168</v>
      </c>
      <c r="C211" s="20">
        <v>42997</v>
      </c>
      <c r="D211" s="48">
        <v>1.65</v>
      </c>
      <c r="E211" s="49"/>
      <c r="F211" s="50">
        <v>6</v>
      </c>
      <c r="G211" s="51">
        <v>6</v>
      </c>
      <c r="H211" s="52">
        <v>0.3</v>
      </c>
      <c r="I211" s="53">
        <v>0.84</v>
      </c>
      <c r="J211" s="59">
        <v>3.5900000000000001E-2</v>
      </c>
      <c r="K211" s="61">
        <v>2.3999999999999998E-3</v>
      </c>
      <c r="L211" s="61">
        <v>0.1</v>
      </c>
      <c r="M211" s="53">
        <v>8.1000000000000003E-2</v>
      </c>
      <c r="N211" s="54">
        <v>359</v>
      </c>
    </row>
    <row r="212" spans="1:14" x14ac:dyDescent="0.3">
      <c r="A212"/>
      <c r="B212" s="15" t="s">
        <v>231</v>
      </c>
      <c r="C212" s="20"/>
      <c r="D212" s="56">
        <f>MIN(D207:D211)</f>
        <v>1.65</v>
      </c>
      <c r="E212" s="56"/>
      <c r="F212" s="56">
        <f t="shared" ref="F212:N212" si="84">MIN(F207:F211)</f>
        <v>6</v>
      </c>
      <c r="G212" s="56">
        <f t="shared" si="84"/>
        <v>0</v>
      </c>
      <c r="H212" s="56">
        <f t="shared" si="84"/>
        <v>0.3</v>
      </c>
      <c r="I212" s="56">
        <f t="shared" si="84"/>
        <v>0.80135000000000001</v>
      </c>
      <c r="J212" s="57">
        <f t="shared" si="84"/>
        <v>2.18E-2</v>
      </c>
      <c r="K212" s="57">
        <f t="shared" si="84"/>
        <v>2.3999999999999998E-3</v>
      </c>
      <c r="L212" s="57">
        <f t="shared" si="84"/>
        <v>0.02</v>
      </c>
      <c r="M212" s="57">
        <f t="shared" si="84"/>
        <v>3.15E-3</v>
      </c>
      <c r="N212" s="56">
        <f t="shared" si="84"/>
        <v>225</v>
      </c>
    </row>
    <row r="213" spans="1:14" x14ac:dyDescent="0.3">
      <c r="A213"/>
      <c r="B213" s="15" t="s">
        <v>232</v>
      </c>
      <c r="C213" s="20"/>
      <c r="D213" s="56">
        <f>MAX(D207:D211)</f>
        <v>4.7355640000000001</v>
      </c>
      <c r="E213" s="56"/>
      <c r="F213" s="56">
        <f t="shared" ref="F213:N213" si="85">MAX(F207:F211)</f>
        <v>12.000000000000099</v>
      </c>
      <c r="G213" s="56">
        <f t="shared" si="85"/>
        <v>6</v>
      </c>
      <c r="H213" s="56">
        <f t="shared" si="85"/>
        <v>10</v>
      </c>
      <c r="I213" s="56">
        <f t="shared" si="85"/>
        <v>0.96</v>
      </c>
      <c r="J213" s="57">
        <f t="shared" si="85"/>
        <v>6.6199999999999995E-2</v>
      </c>
      <c r="K213" s="57">
        <f t="shared" si="85"/>
        <v>8.4522750000000004E-3</v>
      </c>
      <c r="L213" s="57">
        <f t="shared" si="85"/>
        <v>0.1</v>
      </c>
      <c r="M213" s="57">
        <f t="shared" si="85"/>
        <v>0.1013</v>
      </c>
      <c r="N213" s="56">
        <f t="shared" si="85"/>
        <v>490</v>
      </c>
    </row>
    <row r="214" spans="1:14" x14ac:dyDescent="0.3">
      <c r="A214"/>
      <c r="B214" s="15" t="s">
        <v>241</v>
      </c>
      <c r="C214" s="20"/>
      <c r="D214" s="57">
        <f>STDEVA(D207:D211)</f>
        <v>1.5111364927163924</v>
      </c>
      <c r="E214" s="57"/>
      <c r="F214" s="57">
        <f t="shared" ref="F214:N214" si="86">STDEVA(F207:F211)</f>
        <v>2.6076809620810861</v>
      </c>
      <c r="G214" s="57">
        <f t="shared" si="86"/>
        <v>2.4494897427831779</v>
      </c>
      <c r="H214" s="57">
        <f t="shared" si="86"/>
        <v>4.4098752816831626</v>
      </c>
      <c r="I214" s="57">
        <f t="shared" si="86"/>
        <v>7.2431239807143971E-2</v>
      </c>
      <c r="J214" s="57">
        <f t="shared" si="86"/>
        <v>1.6488420179022602E-2</v>
      </c>
      <c r="K214" s="57">
        <f t="shared" si="86"/>
        <v>3.1082249210964454E-3</v>
      </c>
      <c r="L214" s="57">
        <f t="shared" si="86"/>
        <v>3.5777087639996645E-2</v>
      </c>
      <c r="M214" s="57">
        <f t="shared" si="86"/>
        <v>4.2624910557090903E-2</v>
      </c>
      <c r="N214" s="57">
        <f t="shared" si="86"/>
        <v>107.25670142233538</v>
      </c>
    </row>
    <row r="215" spans="1:14" x14ac:dyDescent="0.3">
      <c r="A215"/>
      <c r="B215" s="15" t="s">
        <v>233</v>
      </c>
      <c r="C215" s="20"/>
      <c r="D215" s="56">
        <f>AVERAGE(D207:D211)</f>
        <v>2.7371128000000002</v>
      </c>
      <c r="E215" s="56"/>
      <c r="F215" s="56">
        <f t="shared" ref="F215:N215" si="87">AVERAGE(F207:F211)</f>
        <v>8.600000000000021</v>
      </c>
      <c r="G215" s="56">
        <f t="shared" si="87"/>
        <v>3.999999999999992</v>
      </c>
      <c r="H215" s="56">
        <f t="shared" si="87"/>
        <v>4.7200000000000184</v>
      </c>
      <c r="I215" s="56">
        <f t="shared" si="87"/>
        <v>0.86746999999999996</v>
      </c>
      <c r="J215" s="57">
        <f t="shared" si="87"/>
        <v>3.9290000000000005E-2</v>
      </c>
      <c r="K215" s="57">
        <f t="shared" si="87"/>
        <v>4.6604549999999991E-3</v>
      </c>
      <c r="L215" s="57">
        <f t="shared" si="87"/>
        <v>3.5999999999999997E-2</v>
      </c>
      <c r="M215" s="57">
        <f t="shared" si="87"/>
        <v>4.6410000000000007E-2</v>
      </c>
      <c r="N215" s="56">
        <f t="shared" si="87"/>
        <v>332</v>
      </c>
    </row>
    <row r="216" spans="1:14" x14ac:dyDescent="0.3">
      <c r="A216"/>
      <c r="B216" s="19"/>
      <c r="C216" s="20"/>
      <c r="D216" s="40"/>
      <c r="F216" s="43"/>
      <c r="G216" s="42"/>
      <c r="H216" s="36"/>
      <c r="I216" s="47"/>
      <c r="K216" s="55"/>
      <c r="L216" s="55"/>
      <c r="M216" s="47"/>
      <c r="N216"/>
    </row>
    <row r="217" spans="1:14" x14ac:dyDescent="0.3">
      <c r="A217" s="15" t="s">
        <v>117</v>
      </c>
      <c r="B217" s="19" t="s">
        <v>169</v>
      </c>
      <c r="C217" s="20">
        <v>42870</v>
      </c>
      <c r="D217" s="35">
        <v>48.488675999999998</v>
      </c>
      <c r="F217" s="36">
        <v>35</v>
      </c>
      <c r="G217" s="37">
        <v>16</v>
      </c>
      <c r="H217" s="36">
        <v>19</v>
      </c>
      <c r="I217" s="31">
        <v>1.85975</v>
      </c>
      <c r="J217" s="31">
        <v>0.13844999999999999</v>
      </c>
      <c r="K217" s="60">
        <v>2.3999999999999998E-3</v>
      </c>
      <c r="L217" s="60">
        <v>0.02</v>
      </c>
      <c r="M217" s="60">
        <v>0.129</v>
      </c>
      <c r="N217" s="15">
        <v>686</v>
      </c>
    </row>
    <row r="218" spans="1:14" x14ac:dyDescent="0.3">
      <c r="A218" s="15" t="s">
        <v>118</v>
      </c>
      <c r="B218" s="19" t="s">
        <v>169</v>
      </c>
      <c r="C218" s="20">
        <v>42891</v>
      </c>
      <c r="D218" s="35">
        <v>19.600732000000001</v>
      </c>
      <c r="F218" s="36">
        <v>26</v>
      </c>
      <c r="G218" s="37">
        <v>12.000000000000099</v>
      </c>
      <c r="H218" s="36">
        <v>14</v>
      </c>
      <c r="I218" s="31">
        <v>2.4026999999999998</v>
      </c>
      <c r="J218" s="31">
        <v>9.5250000000000001E-2</v>
      </c>
      <c r="K218" s="60">
        <v>2.3999999999999998E-3</v>
      </c>
      <c r="L218" s="60">
        <v>0.4415</v>
      </c>
      <c r="M218" s="60">
        <v>1.435E-2</v>
      </c>
      <c r="N218" s="15">
        <v>473</v>
      </c>
    </row>
    <row r="219" spans="1:14" x14ac:dyDescent="0.3">
      <c r="A219" s="15" t="s">
        <v>143</v>
      </c>
      <c r="B219" s="19" t="s">
        <v>169</v>
      </c>
      <c r="C219" s="20">
        <v>42926</v>
      </c>
      <c r="D219" s="35">
        <v>5.4850399999999997</v>
      </c>
      <c r="F219" s="36">
        <v>52</v>
      </c>
      <c r="G219" s="37">
        <v>26</v>
      </c>
      <c r="H219" s="36">
        <v>25.999999999999901</v>
      </c>
      <c r="I219" s="31">
        <v>2.4282500000000002</v>
      </c>
      <c r="J219" s="31">
        <v>0.14610000000000001</v>
      </c>
      <c r="K219" s="60">
        <v>1.0033650000000002E-2</v>
      </c>
      <c r="L219" s="60">
        <v>0.02</v>
      </c>
      <c r="M219" s="60">
        <v>1.32E-2</v>
      </c>
      <c r="N219" s="15">
        <v>404</v>
      </c>
    </row>
    <row r="220" spans="1:14" x14ac:dyDescent="0.3">
      <c r="A220" t="s">
        <v>206</v>
      </c>
      <c r="B220" s="19" t="s">
        <v>169</v>
      </c>
      <c r="C220" s="20">
        <v>42971</v>
      </c>
      <c r="D220" s="40">
        <v>17</v>
      </c>
      <c r="F220" s="41">
        <v>49</v>
      </c>
      <c r="G220" s="42">
        <v>18.000000000000099</v>
      </c>
      <c r="H220" s="43">
        <v>31</v>
      </c>
      <c r="I220" s="31">
        <v>2.0499999999999998</v>
      </c>
      <c r="J220" s="47">
        <v>0.1295</v>
      </c>
      <c r="K220" s="55">
        <v>2.3999999999999998E-3</v>
      </c>
      <c r="L220" s="55">
        <v>0.02</v>
      </c>
      <c r="M220" s="47">
        <v>1.2999999999999999E-2</v>
      </c>
      <c r="N220">
        <v>239</v>
      </c>
    </row>
    <row r="221" spans="1:14" ht="15" thickBot="1" x14ac:dyDescent="0.35">
      <c r="A221" t="s">
        <v>229</v>
      </c>
      <c r="B221" s="19" t="s">
        <v>169</v>
      </c>
      <c r="C221" s="20">
        <v>42997</v>
      </c>
      <c r="D221" s="48">
        <v>30</v>
      </c>
      <c r="E221" s="49"/>
      <c r="F221" s="50">
        <v>35</v>
      </c>
      <c r="G221" s="51">
        <v>15</v>
      </c>
      <c r="H221" s="52">
        <v>20</v>
      </c>
      <c r="I221" s="53">
        <v>1.85</v>
      </c>
      <c r="J221" s="59">
        <v>0.1099</v>
      </c>
      <c r="K221" s="61">
        <v>2.3999999999999998E-3</v>
      </c>
      <c r="L221" s="61">
        <v>0.02</v>
      </c>
      <c r="M221" s="53">
        <v>0.03</v>
      </c>
      <c r="N221" s="54">
        <v>396</v>
      </c>
    </row>
    <row r="222" spans="1:14" x14ac:dyDescent="0.3">
      <c r="A222"/>
      <c r="B222" s="15" t="s">
        <v>231</v>
      </c>
      <c r="C222" s="20"/>
      <c r="D222" s="56">
        <f>MIN(D217:D221)</f>
        <v>5.4850399999999997</v>
      </c>
      <c r="E222" s="56"/>
      <c r="F222" s="56">
        <f t="shared" ref="F222:N222" si="88">MIN(F217:F221)</f>
        <v>26</v>
      </c>
      <c r="G222" s="56">
        <f t="shared" si="88"/>
        <v>12.000000000000099</v>
      </c>
      <c r="H222" s="56">
        <f t="shared" si="88"/>
        <v>14</v>
      </c>
      <c r="I222" s="56">
        <f t="shared" si="88"/>
        <v>1.85</v>
      </c>
      <c r="J222" s="57">
        <f t="shared" si="88"/>
        <v>9.5250000000000001E-2</v>
      </c>
      <c r="K222" s="57">
        <f t="shared" si="88"/>
        <v>2.3999999999999998E-3</v>
      </c>
      <c r="L222" s="57">
        <f t="shared" si="88"/>
        <v>0.02</v>
      </c>
      <c r="M222" s="57">
        <f t="shared" si="88"/>
        <v>1.2999999999999999E-2</v>
      </c>
      <c r="N222" s="56">
        <f t="shared" si="88"/>
        <v>239</v>
      </c>
    </row>
    <row r="223" spans="1:14" x14ac:dyDescent="0.3">
      <c r="A223"/>
      <c r="B223" s="15" t="s">
        <v>232</v>
      </c>
      <c r="C223" s="20"/>
      <c r="D223" s="56">
        <f>MAX(D217:D221)</f>
        <v>48.488675999999998</v>
      </c>
      <c r="E223" s="56"/>
      <c r="F223" s="56">
        <f t="shared" ref="F223:N223" si="89">MAX(F217:F221)</f>
        <v>52</v>
      </c>
      <c r="G223" s="56">
        <f t="shared" si="89"/>
        <v>26</v>
      </c>
      <c r="H223" s="56">
        <f t="shared" si="89"/>
        <v>31</v>
      </c>
      <c r="I223" s="56">
        <f t="shared" si="89"/>
        <v>2.4282500000000002</v>
      </c>
      <c r="J223" s="57">
        <f t="shared" si="89"/>
        <v>0.14610000000000001</v>
      </c>
      <c r="K223" s="57">
        <f t="shared" si="89"/>
        <v>1.0033650000000002E-2</v>
      </c>
      <c r="L223" s="57">
        <f t="shared" si="89"/>
        <v>0.4415</v>
      </c>
      <c r="M223" s="57">
        <f t="shared" si="89"/>
        <v>0.129</v>
      </c>
      <c r="N223" s="56">
        <f t="shared" si="89"/>
        <v>686</v>
      </c>
    </row>
    <row r="224" spans="1:14" x14ac:dyDescent="0.3">
      <c r="A224"/>
      <c r="B224" s="15" t="s">
        <v>241</v>
      </c>
      <c r="C224" s="20"/>
      <c r="D224" s="57">
        <f>STDEVA(D217:D221)</f>
        <v>16.177040496251617</v>
      </c>
      <c r="E224" s="57"/>
      <c r="F224" s="57">
        <f t="shared" ref="F224:N224" si="90">STDEVA(F217:F221)</f>
        <v>10.830512453249844</v>
      </c>
      <c r="G224" s="57">
        <f t="shared" si="90"/>
        <v>5.2725705305856012</v>
      </c>
      <c r="H224" s="57">
        <f t="shared" si="90"/>
        <v>6.595452979136442</v>
      </c>
      <c r="I224" s="57">
        <f t="shared" si="90"/>
        <v>0.28304156806024094</v>
      </c>
      <c r="J224" s="57">
        <f t="shared" si="90"/>
        <v>2.0932671831373907E-2</v>
      </c>
      <c r="K224" s="57">
        <f t="shared" si="90"/>
        <v>3.4138720632882558E-3</v>
      </c>
      <c r="L224" s="57">
        <f t="shared" si="90"/>
        <v>0.18850053050323229</v>
      </c>
      <c r="M224" s="57">
        <f t="shared" si="90"/>
        <v>5.0314317047933779E-2</v>
      </c>
      <c r="N224" s="57">
        <f t="shared" si="90"/>
        <v>162.20141799626779</v>
      </c>
    </row>
    <row r="225" spans="1:44" x14ac:dyDescent="0.3">
      <c r="A225"/>
      <c r="B225" s="15" t="s">
        <v>233</v>
      </c>
      <c r="C225" s="20"/>
      <c r="D225" s="56">
        <f>AVERAGE(D217:D221)</f>
        <v>24.114889599999998</v>
      </c>
      <c r="E225" s="56"/>
      <c r="F225" s="56">
        <f t="shared" ref="F225:N225" si="91">AVERAGE(F217:F221)</f>
        <v>39.4</v>
      </c>
      <c r="G225" s="56">
        <f t="shared" si="91"/>
        <v>17.400000000000041</v>
      </c>
      <c r="H225" s="56">
        <f t="shared" si="91"/>
        <v>21.999999999999979</v>
      </c>
      <c r="I225" s="56">
        <f t="shared" si="91"/>
        <v>2.1181399999999999</v>
      </c>
      <c r="J225" s="57">
        <f t="shared" si="91"/>
        <v>0.12384000000000002</v>
      </c>
      <c r="K225" s="57">
        <f t="shared" si="91"/>
        <v>3.9267299999999998E-3</v>
      </c>
      <c r="L225" s="57">
        <f t="shared" si="91"/>
        <v>0.10430000000000002</v>
      </c>
      <c r="M225" s="57">
        <f t="shared" si="91"/>
        <v>3.9910000000000001E-2</v>
      </c>
      <c r="N225" s="56">
        <f t="shared" si="91"/>
        <v>439.6</v>
      </c>
    </row>
    <row r="226" spans="1:44" x14ac:dyDescent="0.3">
      <c r="A226"/>
      <c r="B226" s="19"/>
      <c r="C226" s="20"/>
      <c r="D226" s="40"/>
      <c r="F226" s="43"/>
      <c r="G226" s="42"/>
      <c r="H226" s="36"/>
      <c r="I226" s="47"/>
      <c r="K226" s="55"/>
      <c r="L226" s="55"/>
      <c r="M226" s="47"/>
      <c r="N226"/>
    </row>
    <row r="227" spans="1:44" x14ac:dyDescent="0.3">
      <c r="A227" s="15" t="s">
        <v>119</v>
      </c>
      <c r="B227" s="19" t="s">
        <v>170</v>
      </c>
      <c r="C227" s="20">
        <v>42870</v>
      </c>
      <c r="D227" s="35">
        <v>76.162564000000003</v>
      </c>
      <c r="F227" s="36">
        <v>2.00000000000006</v>
      </c>
      <c r="G227" s="37">
        <v>2</v>
      </c>
      <c r="H227" s="36">
        <v>0.3</v>
      </c>
      <c r="I227" s="31">
        <v>0.80814999999999992</v>
      </c>
      <c r="J227" s="31">
        <v>0.20080000000000001</v>
      </c>
      <c r="K227" s="60">
        <v>2.3999999999999998E-3</v>
      </c>
      <c r="L227" s="60">
        <v>0.33384999999999998</v>
      </c>
      <c r="M227" s="60">
        <v>0.21569999999999998</v>
      </c>
      <c r="N227" s="15">
        <v>366</v>
      </c>
    </row>
    <row r="228" spans="1:44" x14ac:dyDescent="0.3">
      <c r="A228" s="15" t="s">
        <v>120</v>
      </c>
      <c r="B228" s="19" t="s">
        <v>170</v>
      </c>
      <c r="C228" s="20">
        <v>42891</v>
      </c>
      <c r="D228" s="35">
        <v>29.791332000000001</v>
      </c>
      <c r="F228" s="36">
        <v>53.6</v>
      </c>
      <c r="G228" s="37">
        <v>35</v>
      </c>
      <c r="H228" s="36">
        <v>18.600000000000001</v>
      </c>
      <c r="I228" s="31">
        <v>3.8682500000000002</v>
      </c>
      <c r="J228" s="31">
        <v>0.20175000000000001</v>
      </c>
      <c r="K228" s="60">
        <v>2.3999999999999998E-3</v>
      </c>
      <c r="L228" s="60">
        <v>0.34115000000000001</v>
      </c>
      <c r="M228" s="60">
        <v>0.29260000000000003</v>
      </c>
      <c r="N228" s="15">
        <v>310</v>
      </c>
    </row>
    <row r="229" spans="1:44" x14ac:dyDescent="0.3">
      <c r="A229" s="15" t="s">
        <v>144</v>
      </c>
      <c r="B229" s="19" t="s">
        <v>170</v>
      </c>
      <c r="C229" s="20">
        <v>42926</v>
      </c>
      <c r="D229" s="35">
        <v>29.932388</v>
      </c>
      <c r="F229" s="36">
        <v>152</v>
      </c>
      <c r="G229" s="37">
        <v>82.000000000000099</v>
      </c>
      <c r="H229" s="36">
        <v>69.999999999999801</v>
      </c>
      <c r="I229" s="31">
        <v>2.1312500000000001</v>
      </c>
      <c r="J229" s="31">
        <v>0.25369999999999998</v>
      </c>
      <c r="K229" s="60">
        <v>7.4489500000000002E-3</v>
      </c>
      <c r="L229" s="60">
        <v>0.02</v>
      </c>
      <c r="M229" s="60">
        <v>1.34E-2</v>
      </c>
      <c r="N229" s="15">
        <v>206</v>
      </c>
    </row>
    <row r="230" spans="1:44" x14ac:dyDescent="0.3">
      <c r="A230" t="s">
        <v>207</v>
      </c>
      <c r="B230" s="19" t="s">
        <v>170</v>
      </c>
      <c r="C230" s="20">
        <v>42971</v>
      </c>
      <c r="D230" s="40">
        <v>64</v>
      </c>
      <c r="F230" s="41">
        <v>55</v>
      </c>
      <c r="G230" s="42">
        <v>33</v>
      </c>
      <c r="H230" s="43">
        <v>22</v>
      </c>
      <c r="I230" s="31">
        <v>2.74</v>
      </c>
      <c r="J230" s="47">
        <v>0.1547</v>
      </c>
      <c r="K230" s="55">
        <v>2.3999999999999998E-3</v>
      </c>
      <c r="L230" s="55">
        <v>0.02</v>
      </c>
      <c r="M230" s="47">
        <v>1.4999999999999999E-2</v>
      </c>
      <c r="N230">
        <v>149</v>
      </c>
    </row>
    <row r="231" spans="1:44" ht="15" thickBot="1" x14ac:dyDescent="0.35">
      <c r="A231" t="s">
        <v>230</v>
      </c>
      <c r="B231" s="19" t="s">
        <v>170</v>
      </c>
      <c r="C231" s="20">
        <v>42997</v>
      </c>
      <c r="D231" s="48">
        <v>42</v>
      </c>
      <c r="E231" s="49"/>
      <c r="F231" s="50">
        <v>68</v>
      </c>
      <c r="G231" s="51">
        <v>48</v>
      </c>
      <c r="H231" s="52">
        <v>20</v>
      </c>
      <c r="I231" s="53">
        <v>3.5</v>
      </c>
      <c r="J231" s="59">
        <v>0.223</v>
      </c>
      <c r="K231" s="61">
        <v>6.7999999999999996E-3</v>
      </c>
      <c r="L231" s="61">
        <v>0.02</v>
      </c>
      <c r="M231" s="53">
        <v>1.6E-2</v>
      </c>
      <c r="N231" s="54">
        <v>215</v>
      </c>
    </row>
    <row r="232" spans="1:44" x14ac:dyDescent="0.3">
      <c r="B232" s="15" t="s">
        <v>231</v>
      </c>
      <c r="D232" s="56">
        <f>MIN(D227:D231)</f>
        <v>29.791332000000001</v>
      </c>
      <c r="E232" s="56"/>
      <c r="F232" s="56">
        <f t="shared" ref="F232:N232" si="92">MIN(F227:F231)</f>
        <v>2.00000000000006</v>
      </c>
      <c r="G232" s="56">
        <f t="shared" si="92"/>
        <v>2</v>
      </c>
      <c r="H232" s="56">
        <f t="shared" si="92"/>
        <v>0.3</v>
      </c>
      <c r="I232" s="56">
        <f t="shared" si="92"/>
        <v>0.80814999999999992</v>
      </c>
      <c r="J232" s="57">
        <f t="shared" si="92"/>
        <v>0.1547</v>
      </c>
      <c r="K232" s="57">
        <f t="shared" si="92"/>
        <v>2.3999999999999998E-3</v>
      </c>
      <c r="L232" s="57">
        <f t="shared" si="92"/>
        <v>0.02</v>
      </c>
      <c r="M232" s="57">
        <f t="shared" si="92"/>
        <v>1.34E-2</v>
      </c>
      <c r="N232" s="56">
        <f t="shared" si="92"/>
        <v>149</v>
      </c>
    </row>
    <row r="233" spans="1:44" x14ac:dyDescent="0.3">
      <c r="B233" s="15" t="s">
        <v>232</v>
      </c>
      <c r="D233" s="56">
        <f>MAX(D227:D231)</f>
        <v>76.162564000000003</v>
      </c>
      <c r="E233" s="56"/>
      <c r="F233" s="56">
        <f t="shared" ref="F233:N233" si="93">MAX(F227:F231)</f>
        <v>152</v>
      </c>
      <c r="G233" s="56">
        <f t="shared" si="93"/>
        <v>82.000000000000099</v>
      </c>
      <c r="H233" s="56">
        <f t="shared" si="93"/>
        <v>69.999999999999801</v>
      </c>
      <c r="I233" s="56">
        <f t="shared" si="93"/>
        <v>3.8682500000000002</v>
      </c>
      <c r="J233" s="57">
        <f t="shared" si="93"/>
        <v>0.25369999999999998</v>
      </c>
      <c r="K233" s="57">
        <f t="shared" si="93"/>
        <v>7.4489500000000002E-3</v>
      </c>
      <c r="L233" s="57">
        <f t="shared" si="93"/>
        <v>0.34115000000000001</v>
      </c>
      <c r="M233" s="57">
        <f t="shared" si="93"/>
        <v>0.29260000000000003</v>
      </c>
      <c r="N233" s="56">
        <f t="shared" si="93"/>
        <v>366</v>
      </c>
    </row>
    <row r="234" spans="1:44" x14ac:dyDescent="0.3">
      <c r="B234" s="15" t="s">
        <v>241</v>
      </c>
      <c r="D234" s="57">
        <f>STDEVA(D227:D231)</f>
        <v>20.871107968344266</v>
      </c>
      <c r="E234" s="57"/>
      <c r="F234" s="57">
        <f t="shared" ref="F234:N234" si="94">STDEVA(F227:F231)</f>
        <v>54.2464008022652</v>
      </c>
      <c r="G234" s="57">
        <f t="shared" si="94"/>
        <v>28.922309727959174</v>
      </c>
      <c r="H234" s="57">
        <f t="shared" si="94"/>
        <v>25.995615014844244</v>
      </c>
      <c r="I234" s="57">
        <f t="shared" si="94"/>
        <v>1.2112036310009973</v>
      </c>
      <c r="J234" s="57">
        <f t="shared" si="94"/>
        <v>3.6186882982649701E-2</v>
      </c>
      <c r="K234" s="57">
        <f t="shared" si="94"/>
        <v>2.5978531945627724E-3</v>
      </c>
      <c r="L234" s="57">
        <f t="shared" si="94"/>
        <v>0.17392106327296875</v>
      </c>
      <c r="M234" s="57">
        <f t="shared" si="94"/>
        <v>0.13389020875329158</v>
      </c>
      <c r="N234" s="57">
        <f t="shared" si="94"/>
        <v>87.199197244011359</v>
      </c>
    </row>
    <row r="235" spans="1:44" x14ac:dyDescent="0.3">
      <c r="B235" s="15" t="s">
        <v>233</v>
      </c>
      <c r="D235" s="56">
        <f>AVERAGE(D227:D231)</f>
        <v>48.377256799999998</v>
      </c>
      <c r="E235" s="56"/>
      <c r="F235" s="56">
        <f t="shared" ref="F235:N235" si="95">AVERAGE(F227:F231)</f>
        <v>66.12</v>
      </c>
      <c r="G235" s="56">
        <f t="shared" si="95"/>
        <v>40.000000000000021</v>
      </c>
      <c r="H235" s="56">
        <f t="shared" si="95"/>
        <v>26.179999999999961</v>
      </c>
      <c r="I235" s="56">
        <f t="shared" si="95"/>
        <v>2.6095300000000003</v>
      </c>
      <c r="J235" s="57">
        <f t="shared" si="95"/>
        <v>0.20679000000000003</v>
      </c>
      <c r="K235" s="57">
        <f t="shared" si="95"/>
        <v>4.2897899999999999E-3</v>
      </c>
      <c r="L235" s="57">
        <f t="shared" si="95"/>
        <v>0.14700000000000002</v>
      </c>
      <c r="M235" s="57">
        <f t="shared" si="95"/>
        <v>0.11054</v>
      </c>
      <c r="N235" s="56">
        <f t="shared" si="95"/>
        <v>249.2</v>
      </c>
    </row>
    <row r="238" spans="1:44" x14ac:dyDescent="0.3">
      <c r="D238" s="32" t="s">
        <v>234</v>
      </c>
      <c r="H238" s="13" t="s">
        <v>72</v>
      </c>
      <c r="L238" s="30" t="s">
        <v>235</v>
      </c>
      <c r="P238" s="13" t="s">
        <v>236</v>
      </c>
      <c r="T238" s="13" t="s">
        <v>268</v>
      </c>
      <c r="X238" s="30" t="s">
        <v>237</v>
      </c>
      <c r="AB238" s="13" t="s">
        <v>238</v>
      </c>
      <c r="AF238" s="13" t="s">
        <v>239</v>
      </c>
      <c r="AJ238" s="33" t="s">
        <v>240</v>
      </c>
      <c r="AN238" s="34" t="s">
        <v>183</v>
      </c>
      <c r="AR238" s="18" t="s">
        <v>145</v>
      </c>
    </row>
    <row r="239" spans="1:44" x14ac:dyDescent="0.3">
      <c r="A239" s="15" t="s">
        <v>233</v>
      </c>
      <c r="C239" s="17" t="s">
        <v>242</v>
      </c>
      <c r="D239" s="35" t="s">
        <v>243</v>
      </c>
      <c r="G239" s="17" t="s">
        <v>242</v>
      </c>
      <c r="H239" s="35" t="s">
        <v>243</v>
      </c>
      <c r="K239" s="60" t="s">
        <v>242</v>
      </c>
      <c r="L239" s="60" t="s">
        <v>243</v>
      </c>
      <c r="O239" s="16" t="s">
        <v>242</v>
      </c>
      <c r="P239" s="36" t="s">
        <v>243</v>
      </c>
      <c r="S239" s="16" t="s">
        <v>242</v>
      </c>
      <c r="T239" s="36" t="s">
        <v>243</v>
      </c>
      <c r="W239" s="16" t="s">
        <v>242</v>
      </c>
      <c r="X239" s="36" t="s">
        <v>243</v>
      </c>
      <c r="AA239" s="16" t="s">
        <v>242</v>
      </c>
      <c r="AB239" s="36" t="s">
        <v>243</v>
      </c>
      <c r="AE239" s="16" t="s">
        <v>242</v>
      </c>
      <c r="AF239" s="36" t="s">
        <v>243</v>
      </c>
      <c r="AI239" s="16" t="s">
        <v>242</v>
      </c>
      <c r="AJ239" s="36" t="s">
        <v>243</v>
      </c>
      <c r="AM239" s="16" t="s">
        <v>242</v>
      </c>
      <c r="AN239" s="36" t="s">
        <v>243</v>
      </c>
      <c r="AQ239" s="16" t="s">
        <v>242</v>
      </c>
      <c r="AR239" s="36" t="s">
        <v>243</v>
      </c>
    </row>
    <row r="240" spans="1:44" x14ac:dyDescent="0.3">
      <c r="B240" s="15" t="s">
        <v>245</v>
      </c>
      <c r="C240" s="31">
        <v>2</v>
      </c>
      <c r="D240" s="60">
        <v>2</v>
      </c>
      <c r="E240" s="16">
        <v>33</v>
      </c>
      <c r="F240" s="15" t="s">
        <v>245</v>
      </c>
      <c r="H240" s="93" t="s">
        <v>402</v>
      </c>
      <c r="J240" s="31" t="s">
        <v>245</v>
      </c>
      <c r="K240" s="60">
        <v>3</v>
      </c>
      <c r="L240" s="60">
        <v>1</v>
      </c>
      <c r="M240" s="60">
        <v>30</v>
      </c>
      <c r="N240" s="15" t="s">
        <v>245</v>
      </c>
      <c r="O240" s="15">
        <v>2</v>
      </c>
      <c r="P240" s="15">
        <v>1</v>
      </c>
      <c r="R240" s="15" t="s">
        <v>245</v>
      </c>
      <c r="S240" s="15">
        <v>1</v>
      </c>
      <c r="T240" s="15">
        <v>1</v>
      </c>
      <c r="V240" s="15" t="s">
        <v>245</v>
      </c>
      <c r="W240" s="15">
        <v>1</v>
      </c>
      <c r="X240" s="15">
        <v>1</v>
      </c>
      <c r="Z240" s="15" t="s">
        <v>245</v>
      </c>
      <c r="AA240" s="15">
        <v>0.21</v>
      </c>
      <c r="AB240" s="15">
        <v>7.0000000000000007E-2</v>
      </c>
      <c r="AC240" s="15">
        <v>0.1</v>
      </c>
      <c r="AD240" s="15" t="s">
        <v>245</v>
      </c>
      <c r="AE240" s="15">
        <v>0.13</v>
      </c>
      <c r="AF240" s="15">
        <v>0.05</v>
      </c>
      <c r="AH240" s="15" t="s">
        <v>245</v>
      </c>
      <c r="AI240" s="15">
        <v>0.02</v>
      </c>
      <c r="AJ240" s="15">
        <v>0</v>
      </c>
      <c r="AL240" s="15" t="s">
        <v>245</v>
      </c>
      <c r="AM240" s="15">
        <v>0.04</v>
      </c>
      <c r="AN240" s="15">
        <v>0.02</v>
      </c>
      <c r="AP240" s="15" t="s">
        <v>245</v>
      </c>
      <c r="AQ240" s="15">
        <v>217</v>
      </c>
      <c r="AR240" s="15">
        <v>53</v>
      </c>
    </row>
    <row r="241" spans="2:44" x14ac:dyDescent="0.3">
      <c r="B241" s="15" t="s">
        <v>244</v>
      </c>
      <c r="C241" s="31">
        <v>45</v>
      </c>
      <c r="D241" s="60">
        <v>47.28</v>
      </c>
      <c r="E241" s="16">
        <v>33</v>
      </c>
      <c r="F241" s="15" t="s">
        <v>244</v>
      </c>
      <c r="J241" s="31" t="s">
        <v>244</v>
      </c>
      <c r="K241" s="60">
        <v>72</v>
      </c>
      <c r="L241" s="60">
        <v>44.45</v>
      </c>
      <c r="M241" s="60">
        <v>30</v>
      </c>
      <c r="N241" s="15" t="s">
        <v>244</v>
      </c>
      <c r="O241" s="15">
        <v>32</v>
      </c>
      <c r="P241" s="15">
        <v>4.18</v>
      </c>
      <c r="R241" s="15" t="s">
        <v>244</v>
      </c>
      <c r="S241" s="15">
        <v>40</v>
      </c>
      <c r="T241" s="15">
        <v>42.36</v>
      </c>
      <c r="V241" s="15" t="s">
        <v>244</v>
      </c>
      <c r="W241" s="15">
        <v>4</v>
      </c>
      <c r="X241" s="15">
        <v>1.8</v>
      </c>
      <c r="Z241" s="15" t="s">
        <v>244</v>
      </c>
      <c r="AA241" s="15">
        <v>0.28000000000000003</v>
      </c>
      <c r="AB241" s="15">
        <v>0.05</v>
      </c>
      <c r="AC241" s="15">
        <v>0.1</v>
      </c>
      <c r="AD241" s="15" t="s">
        <v>244</v>
      </c>
      <c r="AE241" s="15">
        <v>0</v>
      </c>
      <c r="AF241" s="15">
        <v>0</v>
      </c>
      <c r="AH241" s="15" t="s">
        <v>244</v>
      </c>
      <c r="AI241" s="15">
        <v>0.39</v>
      </c>
      <c r="AJ241" s="15">
        <v>0.34</v>
      </c>
      <c r="AL241" s="15" t="s">
        <v>244</v>
      </c>
      <c r="AM241" s="15">
        <v>0.56999999999999995</v>
      </c>
      <c r="AN241" s="15">
        <v>0.51</v>
      </c>
      <c r="AP241" s="15" t="s">
        <v>244</v>
      </c>
      <c r="AQ241" s="15">
        <v>463</v>
      </c>
      <c r="AR241" s="15">
        <v>108.41</v>
      </c>
    </row>
    <row r="242" spans="2:44" x14ac:dyDescent="0.3">
      <c r="B242" s="15" t="s">
        <v>246</v>
      </c>
      <c r="C242" s="31">
        <v>8</v>
      </c>
      <c r="D242" s="60">
        <v>7.89</v>
      </c>
      <c r="E242" s="16">
        <v>33</v>
      </c>
      <c r="F242" s="15" t="s">
        <v>246</v>
      </c>
      <c r="J242" s="31" t="s">
        <v>246</v>
      </c>
      <c r="K242" s="60">
        <v>12</v>
      </c>
      <c r="L242" s="60">
        <v>9.5500000000000007</v>
      </c>
      <c r="M242" s="60">
        <v>30</v>
      </c>
      <c r="N242" s="15" t="s">
        <v>246</v>
      </c>
      <c r="O242" s="15">
        <v>6</v>
      </c>
      <c r="P242" s="15">
        <v>6.04</v>
      </c>
      <c r="R242" s="15" t="s">
        <v>246</v>
      </c>
      <c r="S242" s="15">
        <v>4</v>
      </c>
      <c r="T242" s="15">
        <v>7.47</v>
      </c>
      <c r="V242" s="15" t="s">
        <v>246</v>
      </c>
      <c r="W242" s="15">
        <v>2</v>
      </c>
      <c r="X242" s="15">
        <v>1.2</v>
      </c>
      <c r="Z242" s="15" t="s">
        <v>246</v>
      </c>
      <c r="AA242" s="15">
        <v>0.12</v>
      </c>
      <c r="AB242" s="15">
        <v>0.15</v>
      </c>
      <c r="AC242" s="15">
        <v>0.1</v>
      </c>
      <c r="AD242" s="15" t="s">
        <v>246</v>
      </c>
      <c r="AE242" s="15">
        <v>0.02</v>
      </c>
      <c r="AF242" s="15">
        <v>0.02</v>
      </c>
      <c r="AH242" s="15" t="s">
        <v>246</v>
      </c>
      <c r="AI242" s="15">
        <v>0.39</v>
      </c>
      <c r="AJ242" s="15">
        <v>0.51</v>
      </c>
      <c r="AL242" s="15" t="s">
        <v>246</v>
      </c>
      <c r="AM242" s="15">
        <v>0.57999999999999996</v>
      </c>
      <c r="AN242" s="15">
        <v>1</v>
      </c>
      <c r="AP242" s="15" t="s">
        <v>246</v>
      </c>
      <c r="AQ242" s="15">
        <v>459</v>
      </c>
      <c r="AR242" s="15">
        <v>158.56</v>
      </c>
    </row>
    <row r="243" spans="2:44" x14ac:dyDescent="0.3">
      <c r="B243" s="15" t="s">
        <v>247</v>
      </c>
      <c r="C243" s="31">
        <v>19</v>
      </c>
      <c r="D243" s="60">
        <v>17.489999999999998</v>
      </c>
      <c r="E243" s="16">
        <v>33</v>
      </c>
      <c r="F243" s="15" t="s">
        <v>247</v>
      </c>
      <c r="G243" s="19"/>
      <c r="J243" s="31" t="s">
        <v>247</v>
      </c>
      <c r="K243" s="60">
        <v>92</v>
      </c>
      <c r="L243" s="60">
        <v>50.1</v>
      </c>
      <c r="M243" s="60">
        <v>30</v>
      </c>
      <c r="N243" s="15" t="s">
        <v>247</v>
      </c>
      <c r="O243" s="19">
        <v>57</v>
      </c>
      <c r="P243" s="19">
        <v>30.87</v>
      </c>
      <c r="R243" s="15" t="s">
        <v>247</v>
      </c>
      <c r="S243" s="19">
        <v>35</v>
      </c>
      <c r="T243" s="19">
        <v>25.95</v>
      </c>
      <c r="V243" s="15" t="s">
        <v>247</v>
      </c>
      <c r="W243" s="19">
        <v>2</v>
      </c>
      <c r="X243" s="19">
        <v>1</v>
      </c>
      <c r="Z243" s="15" t="s">
        <v>247</v>
      </c>
      <c r="AA243" s="19">
        <v>0.23</v>
      </c>
      <c r="AB243" s="19">
        <v>0.12</v>
      </c>
      <c r="AC243" s="15">
        <v>0.1</v>
      </c>
      <c r="AD243" s="15" t="s">
        <v>247</v>
      </c>
      <c r="AE243" s="19">
        <v>0.01</v>
      </c>
      <c r="AF243" s="19">
        <v>0.01</v>
      </c>
      <c r="AH243" s="15" t="s">
        <v>247</v>
      </c>
      <c r="AI243" s="19">
        <v>0.53</v>
      </c>
      <c r="AJ243" s="19">
        <v>0.7</v>
      </c>
      <c r="AL243" s="15" t="s">
        <v>247</v>
      </c>
      <c r="AM243" s="19">
        <v>0.32</v>
      </c>
      <c r="AN243" s="19">
        <v>0.49</v>
      </c>
      <c r="AP243" s="15" t="s">
        <v>247</v>
      </c>
      <c r="AQ243" s="19">
        <v>308</v>
      </c>
      <c r="AR243" s="19">
        <v>120.1</v>
      </c>
    </row>
    <row r="244" spans="2:44" x14ac:dyDescent="0.3">
      <c r="B244" s="15" t="s">
        <v>248</v>
      </c>
      <c r="C244" s="31">
        <v>50</v>
      </c>
      <c r="D244" s="31">
        <v>40.130000000000003</v>
      </c>
      <c r="E244" s="16">
        <v>33</v>
      </c>
      <c r="F244" s="15" t="s">
        <v>248</v>
      </c>
      <c r="G244" s="19"/>
      <c r="H244" s="19"/>
      <c r="I244" s="15"/>
      <c r="J244" s="31" t="s">
        <v>248</v>
      </c>
      <c r="K244" s="60">
        <v>44</v>
      </c>
      <c r="L244" s="60">
        <v>24.64</v>
      </c>
      <c r="M244" s="60">
        <v>30</v>
      </c>
      <c r="N244" s="15" t="s">
        <v>248</v>
      </c>
      <c r="O244" s="19">
        <v>23</v>
      </c>
      <c r="P244" s="19">
        <v>10.43</v>
      </c>
      <c r="R244" s="15" t="s">
        <v>248</v>
      </c>
      <c r="S244" s="19">
        <v>21</v>
      </c>
      <c r="T244" s="19">
        <v>14.45</v>
      </c>
      <c r="V244" s="15" t="s">
        <v>248</v>
      </c>
      <c r="W244" s="19">
        <v>3</v>
      </c>
      <c r="X244" s="19">
        <v>1.66</v>
      </c>
      <c r="Z244" s="15" t="s">
        <v>248</v>
      </c>
      <c r="AA244" s="19">
        <v>0.22</v>
      </c>
      <c r="AB244" s="19">
        <v>0.11</v>
      </c>
      <c r="AC244" s="15">
        <v>0.1</v>
      </c>
      <c r="AD244" s="15" t="s">
        <v>248</v>
      </c>
      <c r="AE244" s="19">
        <v>0.04</v>
      </c>
      <c r="AF244" s="19">
        <v>7.0000000000000007E-2</v>
      </c>
      <c r="AH244" s="15" t="s">
        <v>248</v>
      </c>
      <c r="AI244" s="19">
        <v>0.2</v>
      </c>
      <c r="AJ244" s="19">
        <v>0.22</v>
      </c>
      <c r="AL244" s="15" t="s">
        <v>248</v>
      </c>
      <c r="AM244" s="19">
        <v>0.2</v>
      </c>
      <c r="AN244" s="19">
        <v>0.16</v>
      </c>
      <c r="AP244" s="15" t="s">
        <v>248</v>
      </c>
      <c r="AQ244" s="19">
        <v>269</v>
      </c>
      <c r="AR244" s="19">
        <v>65.22</v>
      </c>
    </row>
    <row r="245" spans="2:44" x14ac:dyDescent="0.3">
      <c r="B245" s="15" t="s">
        <v>249</v>
      </c>
      <c r="C245" s="31">
        <v>4</v>
      </c>
      <c r="D245" s="31">
        <v>3.88</v>
      </c>
      <c r="E245" s="16">
        <v>33</v>
      </c>
      <c r="F245" s="15" t="s">
        <v>249</v>
      </c>
      <c r="G245" s="19"/>
      <c r="H245" s="19"/>
      <c r="I245" s="15"/>
      <c r="J245" s="31" t="s">
        <v>249</v>
      </c>
      <c r="K245" s="60">
        <v>13</v>
      </c>
      <c r="L245" s="60">
        <v>9.18</v>
      </c>
      <c r="M245" s="60">
        <v>30</v>
      </c>
      <c r="N245" s="15" t="s">
        <v>249</v>
      </c>
      <c r="O245" s="19">
        <v>6</v>
      </c>
      <c r="P245" s="19">
        <v>4.24</v>
      </c>
      <c r="R245" s="15" t="s">
        <v>249</v>
      </c>
      <c r="S245" s="19">
        <v>7</v>
      </c>
      <c r="T245" s="19">
        <v>5.56</v>
      </c>
      <c r="V245" s="15" t="s">
        <v>249</v>
      </c>
      <c r="W245" s="19">
        <v>3</v>
      </c>
      <c r="X245" s="19">
        <v>3.01</v>
      </c>
      <c r="Z245" s="15" t="s">
        <v>249</v>
      </c>
      <c r="AA245" s="19">
        <v>0.25</v>
      </c>
      <c r="AB245" s="19">
        <v>0.09</v>
      </c>
      <c r="AC245" s="15">
        <v>0.1</v>
      </c>
      <c r="AD245" s="15" t="s">
        <v>249</v>
      </c>
      <c r="AE245" s="19">
        <v>0.12</v>
      </c>
      <c r="AF245" s="19">
        <v>0.05</v>
      </c>
      <c r="AH245" s="15" t="s">
        <v>249</v>
      </c>
      <c r="AI245" s="19">
        <v>0.74</v>
      </c>
      <c r="AJ245" s="19">
        <v>0.7</v>
      </c>
      <c r="AL245" s="15" t="s">
        <v>249</v>
      </c>
      <c r="AM245" s="19">
        <v>0.16</v>
      </c>
      <c r="AN245" s="19">
        <v>0.12</v>
      </c>
      <c r="AP245" s="15" t="s">
        <v>249</v>
      </c>
      <c r="AQ245" s="19">
        <v>477</v>
      </c>
      <c r="AR245" s="19">
        <v>96.43</v>
      </c>
    </row>
    <row r="246" spans="2:44" x14ac:dyDescent="0.3">
      <c r="B246" s="15" t="s">
        <v>250</v>
      </c>
      <c r="C246" s="31">
        <v>45</v>
      </c>
      <c r="D246" s="31">
        <v>88.37</v>
      </c>
      <c r="E246" s="16">
        <v>33</v>
      </c>
      <c r="F246" s="15" t="s">
        <v>250</v>
      </c>
      <c r="G246" s="19"/>
      <c r="H246" s="19"/>
      <c r="I246" s="15"/>
      <c r="J246" s="31" t="s">
        <v>250</v>
      </c>
      <c r="K246" s="60">
        <v>36</v>
      </c>
      <c r="L246" s="60">
        <v>33.1</v>
      </c>
      <c r="M246" s="60">
        <v>30</v>
      </c>
      <c r="N246" s="15" t="s">
        <v>250</v>
      </c>
      <c r="O246" s="19">
        <v>21</v>
      </c>
      <c r="P246" s="19">
        <v>29.3</v>
      </c>
      <c r="R246" s="15" t="s">
        <v>250</v>
      </c>
      <c r="S246" s="19">
        <v>8</v>
      </c>
      <c r="T246" s="19">
        <v>7.63</v>
      </c>
      <c r="V246" s="15" t="s">
        <v>250</v>
      </c>
      <c r="W246" s="19">
        <v>3</v>
      </c>
      <c r="X246" s="19">
        <v>4.5199999999999996</v>
      </c>
      <c r="Z246" s="15" t="s">
        <v>250</v>
      </c>
      <c r="AA246" s="19">
        <v>0.34</v>
      </c>
      <c r="AB246" s="19">
        <v>0.44</v>
      </c>
      <c r="AC246" s="15">
        <v>0.1</v>
      </c>
      <c r="AD246" s="15" t="s">
        <v>250</v>
      </c>
      <c r="AE246" s="19">
        <v>0.03</v>
      </c>
      <c r="AF246" s="19">
        <v>0.03</v>
      </c>
      <c r="AH246" s="15" t="s">
        <v>250</v>
      </c>
      <c r="AI246" s="19">
        <v>0.02</v>
      </c>
      <c r="AJ246" s="19">
        <v>0</v>
      </c>
      <c r="AL246" s="15" t="s">
        <v>250</v>
      </c>
      <c r="AM246" s="19">
        <v>0.16</v>
      </c>
      <c r="AN246" s="19">
        <v>0.17</v>
      </c>
      <c r="AP246" s="15" t="s">
        <v>250</v>
      </c>
      <c r="AQ246" s="19">
        <v>450</v>
      </c>
      <c r="AR246" s="19">
        <v>119.77</v>
      </c>
    </row>
    <row r="247" spans="2:44" x14ac:dyDescent="0.3">
      <c r="B247" s="15" t="s">
        <v>251</v>
      </c>
      <c r="C247" s="31">
        <v>9</v>
      </c>
      <c r="D247" s="31">
        <v>2.41</v>
      </c>
      <c r="E247" s="16">
        <v>33</v>
      </c>
      <c r="F247" s="15" t="s">
        <v>251</v>
      </c>
      <c r="G247" s="19"/>
      <c r="H247" s="19"/>
      <c r="I247" s="15"/>
      <c r="J247" s="31" t="s">
        <v>251</v>
      </c>
      <c r="K247" s="60">
        <v>24</v>
      </c>
      <c r="L247" s="60">
        <v>13.01</v>
      </c>
      <c r="M247" s="60">
        <v>30</v>
      </c>
      <c r="N247" s="15" t="s">
        <v>251</v>
      </c>
      <c r="O247" s="19">
        <v>16</v>
      </c>
      <c r="P247" s="19">
        <v>7.89</v>
      </c>
      <c r="R247" s="15" t="s">
        <v>251</v>
      </c>
      <c r="S247" s="19">
        <v>9</v>
      </c>
      <c r="T247" s="19">
        <v>5.29</v>
      </c>
      <c r="V247" s="15" t="s">
        <v>251</v>
      </c>
      <c r="W247" s="19">
        <v>2</v>
      </c>
      <c r="X247" s="19">
        <v>0.69</v>
      </c>
      <c r="Z247" s="15" t="s">
        <v>251</v>
      </c>
      <c r="AA247" s="19">
        <v>0.15</v>
      </c>
      <c r="AB247" s="19">
        <v>0.09</v>
      </c>
      <c r="AC247" s="15">
        <v>0.1</v>
      </c>
      <c r="AD247" s="15" t="s">
        <v>251</v>
      </c>
      <c r="AE247" s="19">
        <v>0.01</v>
      </c>
      <c r="AF247" s="19">
        <v>0.01</v>
      </c>
      <c r="AH247" s="15" t="s">
        <v>251</v>
      </c>
      <c r="AI247" s="19">
        <v>0.2</v>
      </c>
      <c r="AJ247" s="19">
        <v>0.17</v>
      </c>
      <c r="AL247" s="15" t="s">
        <v>251</v>
      </c>
      <c r="AM247" s="19">
        <v>0.26</v>
      </c>
      <c r="AN247" s="19">
        <v>0.33</v>
      </c>
      <c r="AP247" s="15" t="s">
        <v>251</v>
      </c>
      <c r="AQ247" s="19">
        <v>425</v>
      </c>
      <c r="AR247" s="19">
        <v>94.08</v>
      </c>
    </row>
    <row r="248" spans="2:44" x14ac:dyDescent="0.3">
      <c r="B248" s="15" t="s">
        <v>252</v>
      </c>
      <c r="C248" s="31">
        <v>4</v>
      </c>
      <c r="D248" s="31">
        <v>2.77</v>
      </c>
      <c r="E248" s="16">
        <v>33</v>
      </c>
      <c r="F248" s="15" t="s">
        <v>252</v>
      </c>
      <c r="G248" s="19"/>
      <c r="H248" s="19"/>
      <c r="I248" s="15"/>
      <c r="J248" s="31" t="s">
        <v>252</v>
      </c>
      <c r="K248" s="60">
        <v>10</v>
      </c>
      <c r="L248" s="60">
        <v>0.96</v>
      </c>
      <c r="M248" s="60">
        <v>30</v>
      </c>
      <c r="N248" s="15" t="s">
        <v>252</v>
      </c>
      <c r="O248" s="19">
        <v>7</v>
      </c>
      <c r="P248" s="19">
        <v>4.24</v>
      </c>
      <c r="R248" s="15" t="s">
        <v>252</v>
      </c>
      <c r="S248" s="19">
        <v>3</v>
      </c>
      <c r="T248" s="19">
        <v>2.84</v>
      </c>
      <c r="V248" s="15" t="s">
        <v>252</v>
      </c>
      <c r="W248" s="19">
        <v>1</v>
      </c>
      <c r="X248" s="19">
        <v>0.25</v>
      </c>
      <c r="Z248" s="15" t="s">
        <v>252</v>
      </c>
      <c r="AA248" s="19">
        <v>0.08</v>
      </c>
      <c r="AB248" s="19">
        <v>0.03</v>
      </c>
      <c r="AC248" s="15">
        <v>0.1</v>
      </c>
      <c r="AD248" s="15" t="s">
        <v>252</v>
      </c>
      <c r="AE248" s="19">
        <v>0.02</v>
      </c>
      <c r="AF248" s="19">
        <v>0.02</v>
      </c>
      <c r="AH248" s="15" t="s">
        <v>252</v>
      </c>
      <c r="AI248" s="19">
        <v>0.02</v>
      </c>
      <c r="AJ248" s="19">
        <v>0</v>
      </c>
      <c r="AL248" s="15" t="s">
        <v>252</v>
      </c>
      <c r="AM248" s="19">
        <v>0.04</v>
      </c>
      <c r="AN248" s="19">
        <v>0.03</v>
      </c>
      <c r="AP248" s="15" t="s">
        <v>252</v>
      </c>
      <c r="AQ248" s="19">
        <v>351</v>
      </c>
      <c r="AR248" s="19">
        <v>68.59</v>
      </c>
    </row>
    <row r="249" spans="2:44" x14ac:dyDescent="0.3">
      <c r="B249" s="15" t="s">
        <v>253</v>
      </c>
      <c r="C249" s="31">
        <v>4</v>
      </c>
      <c r="D249" s="31">
        <v>2.2799999999999998</v>
      </c>
      <c r="E249" s="16">
        <v>33</v>
      </c>
      <c r="F249" s="15" t="s">
        <v>253</v>
      </c>
      <c r="G249" s="19"/>
      <c r="H249" s="19"/>
      <c r="I249" s="15"/>
      <c r="J249" s="31" t="s">
        <v>253</v>
      </c>
      <c r="K249" s="60">
        <v>4</v>
      </c>
      <c r="L249" s="60">
        <v>2.97</v>
      </c>
      <c r="M249" s="60">
        <v>30</v>
      </c>
      <c r="N249" s="15" t="s">
        <v>253</v>
      </c>
      <c r="O249" s="19">
        <v>2</v>
      </c>
      <c r="P249" s="19">
        <v>2.2999999999999998</v>
      </c>
      <c r="R249" s="15" t="s">
        <v>253</v>
      </c>
      <c r="S249" s="19">
        <v>2</v>
      </c>
      <c r="T249" s="19">
        <v>3</v>
      </c>
      <c r="V249" s="15" t="s">
        <v>253</v>
      </c>
      <c r="W249" s="19">
        <v>1</v>
      </c>
      <c r="X249" s="19">
        <v>0.28999999999999998</v>
      </c>
      <c r="Z249" s="15" t="s">
        <v>253</v>
      </c>
      <c r="AA249" s="19">
        <v>0.08</v>
      </c>
      <c r="AB249" s="19">
        <v>0.04</v>
      </c>
      <c r="AC249" s="15">
        <v>0.1</v>
      </c>
      <c r="AD249" s="15" t="s">
        <v>253</v>
      </c>
      <c r="AE249" s="19">
        <v>0.02</v>
      </c>
      <c r="AF249" s="19">
        <v>0.02</v>
      </c>
      <c r="AH249" s="15" t="s">
        <v>253</v>
      </c>
      <c r="AI249" s="19">
        <v>0.02</v>
      </c>
      <c r="AJ249" s="19">
        <v>0</v>
      </c>
      <c r="AL249" s="15" t="s">
        <v>253</v>
      </c>
      <c r="AM249" s="19">
        <v>0.04</v>
      </c>
      <c r="AN249" s="19">
        <v>0.03</v>
      </c>
      <c r="AP249" s="15" t="s">
        <v>253</v>
      </c>
      <c r="AQ249" s="19">
        <v>497</v>
      </c>
      <c r="AR249" s="19">
        <v>82.24</v>
      </c>
    </row>
    <row r="250" spans="2:44" x14ac:dyDescent="0.3">
      <c r="B250" s="15" t="s">
        <v>254</v>
      </c>
      <c r="C250" s="31">
        <v>25</v>
      </c>
      <c r="D250" s="31">
        <v>16.88</v>
      </c>
      <c r="E250" s="16">
        <v>33</v>
      </c>
      <c r="F250" s="15" t="s">
        <v>254</v>
      </c>
      <c r="G250" s="19"/>
      <c r="H250" s="19"/>
      <c r="I250" s="15"/>
      <c r="J250" s="31" t="s">
        <v>254</v>
      </c>
      <c r="K250" s="60">
        <v>22</v>
      </c>
      <c r="L250" s="60">
        <v>14.45</v>
      </c>
      <c r="M250" s="60">
        <v>30</v>
      </c>
      <c r="N250" s="15" t="s">
        <v>254</v>
      </c>
      <c r="O250" s="19">
        <v>11</v>
      </c>
      <c r="P250" s="19">
        <v>8.26</v>
      </c>
      <c r="R250" s="15" t="s">
        <v>254</v>
      </c>
      <c r="S250" s="19">
        <v>11</v>
      </c>
      <c r="T250" s="19">
        <v>7.03</v>
      </c>
      <c r="V250" s="15" t="s">
        <v>254</v>
      </c>
      <c r="W250" s="19">
        <v>2</v>
      </c>
      <c r="X250" s="19">
        <v>0.7</v>
      </c>
      <c r="Z250" s="15" t="s">
        <v>254</v>
      </c>
      <c r="AA250" s="19">
        <v>0.15</v>
      </c>
      <c r="AB250" s="19">
        <v>7.0000000000000007E-2</v>
      </c>
      <c r="AC250" s="15">
        <v>0.1</v>
      </c>
      <c r="AD250" s="15" t="s">
        <v>254</v>
      </c>
      <c r="AE250" s="19">
        <v>0</v>
      </c>
      <c r="AF250" s="19">
        <v>0</v>
      </c>
      <c r="AH250" s="15" t="s">
        <v>254</v>
      </c>
      <c r="AI250" s="19">
        <v>0.13</v>
      </c>
      <c r="AJ250" s="19">
        <v>0.12</v>
      </c>
      <c r="AL250" s="15" t="s">
        <v>254</v>
      </c>
      <c r="AM250" s="19">
        <v>0.08</v>
      </c>
      <c r="AN250" s="19">
        <v>0.06</v>
      </c>
      <c r="AP250" s="15" t="s">
        <v>254</v>
      </c>
      <c r="AQ250" s="19">
        <v>253</v>
      </c>
      <c r="AR250" s="19">
        <v>87.89</v>
      </c>
    </row>
    <row r="251" spans="2:44" x14ac:dyDescent="0.3">
      <c r="B251" s="15" t="s">
        <v>255</v>
      </c>
      <c r="C251" s="31">
        <v>7</v>
      </c>
      <c r="D251" s="31">
        <v>9.44</v>
      </c>
      <c r="E251" s="16">
        <v>33</v>
      </c>
      <c r="F251" s="15" t="s">
        <v>255</v>
      </c>
      <c r="G251" s="19"/>
      <c r="H251" s="19"/>
      <c r="I251" s="15"/>
      <c r="J251" s="31" t="s">
        <v>255</v>
      </c>
      <c r="K251" s="60">
        <v>55</v>
      </c>
      <c r="L251" s="60">
        <v>55.19</v>
      </c>
      <c r="M251" s="60">
        <v>30</v>
      </c>
      <c r="N251" s="15" t="s">
        <v>255</v>
      </c>
      <c r="O251" s="19">
        <v>23</v>
      </c>
      <c r="P251" s="19">
        <v>12.12</v>
      </c>
      <c r="R251" s="15" t="s">
        <v>255</v>
      </c>
      <c r="S251" s="19">
        <v>32</v>
      </c>
      <c r="T251" s="19">
        <v>43.18</v>
      </c>
      <c r="V251" s="15" t="s">
        <v>255</v>
      </c>
      <c r="W251" s="19">
        <v>3</v>
      </c>
      <c r="X251" s="19">
        <v>1.36</v>
      </c>
      <c r="Z251" s="15" t="s">
        <v>255</v>
      </c>
      <c r="AA251" s="19">
        <v>0.25</v>
      </c>
      <c r="AB251" s="19">
        <v>0.17</v>
      </c>
      <c r="AC251" s="15">
        <v>0.1</v>
      </c>
      <c r="AD251" s="15" t="s">
        <v>255</v>
      </c>
      <c r="AE251" s="19">
        <v>0.1</v>
      </c>
      <c r="AF251" s="19">
        <v>0.13</v>
      </c>
      <c r="AH251" s="15" t="s">
        <v>255</v>
      </c>
      <c r="AI251" s="19">
        <v>1.1200000000000001</v>
      </c>
      <c r="AJ251" s="19">
        <v>1.83</v>
      </c>
      <c r="AL251" s="15" t="s">
        <v>255</v>
      </c>
      <c r="AM251" s="19">
        <v>0.09</v>
      </c>
      <c r="AN251" s="19">
        <v>0.02</v>
      </c>
      <c r="AP251" s="15" t="s">
        <v>255</v>
      </c>
      <c r="AQ251" s="19">
        <v>369</v>
      </c>
      <c r="AR251" s="19">
        <v>68.86</v>
      </c>
    </row>
    <row r="252" spans="2:44" x14ac:dyDescent="0.3">
      <c r="B252" s="15" t="s">
        <v>256</v>
      </c>
      <c r="C252" s="31">
        <v>16</v>
      </c>
      <c r="D252" s="31">
        <v>18.28</v>
      </c>
      <c r="E252" s="16">
        <v>33</v>
      </c>
      <c r="F252" s="15" t="s">
        <v>256</v>
      </c>
      <c r="G252" s="19"/>
      <c r="H252" s="19"/>
      <c r="I252" s="15"/>
      <c r="J252" s="31" t="s">
        <v>256</v>
      </c>
      <c r="K252" s="60">
        <v>29</v>
      </c>
      <c r="L252" s="60">
        <v>44.98</v>
      </c>
      <c r="M252" s="60">
        <v>30</v>
      </c>
      <c r="N252" s="15" t="s">
        <v>256</v>
      </c>
      <c r="O252" s="19">
        <v>16</v>
      </c>
      <c r="P252" s="19">
        <v>19.25</v>
      </c>
      <c r="R252" s="15" t="s">
        <v>256</v>
      </c>
      <c r="S252" s="19">
        <v>13</v>
      </c>
      <c r="T252" s="19">
        <v>26.71</v>
      </c>
      <c r="V252" s="15" t="s">
        <v>256</v>
      </c>
      <c r="W252" s="19">
        <v>1</v>
      </c>
      <c r="X252" s="19">
        <v>0.28999999999999998</v>
      </c>
      <c r="Z252" s="15" t="s">
        <v>256</v>
      </c>
      <c r="AA252" s="19">
        <v>0.38</v>
      </c>
      <c r="AB252" s="19">
        <v>0.09</v>
      </c>
      <c r="AC252" s="15">
        <v>0.1</v>
      </c>
      <c r="AD252" s="15" t="s">
        <v>256</v>
      </c>
      <c r="AE252" s="19">
        <v>0.25</v>
      </c>
      <c r="AF252" s="19">
        <v>7.0000000000000007E-2</v>
      </c>
      <c r="AH252" s="15" t="s">
        <v>256</v>
      </c>
      <c r="AI252" s="19">
        <v>0.02</v>
      </c>
      <c r="AJ252" s="19">
        <v>0</v>
      </c>
      <c r="AL252" s="15" t="s">
        <v>256</v>
      </c>
      <c r="AM252" s="19">
        <v>0.05</v>
      </c>
      <c r="AN252" s="19">
        <v>0.03</v>
      </c>
      <c r="AP252" s="15" t="s">
        <v>256</v>
      </c>
      <c r="AQ252" s="19">
        <v>469</v>
      </c>
      <c r="AR252" s="19">
        <v>82.61</v>
      </c>
    </row>
    <row r="253" spans="2:44" x14ac:dyDescent="0.3">
      <c r="B253" s="15" t="s">
        <v>257</v>
      </c>
      <c r="C253" s="31">
        <v>2</v>
      </c>
      <c r="D253" s="31">
        <v>0</v>
      </c>
      <c r="E253" s="16">
        <v>33</v>
      </c>
      <c r="F253" s="15" t="s">
        <v>257</v>
      </c>
      <c r="G253" s="19"/>
      <c r="H253" s="19"/>
      <c r="I253" s="15"/>
      <c r="J253" s="31" t="s">
        <v>257</v>
      </c>
      <c r="K253" s="60">
        <v>5</v>
      </c>
      <c r="L253" s="60">
        <v>3.54</v>
      </c>
      <c r="M253" s="60">
        <v>30</v>
      </c>
      <c r="N253" s="15" t="s">
        <v>257</v>
      </c>
      <c r="O253" s="19">
        <v>3</v>
      </c>
      <c r="P253" s="19">
        <v>2.19</v>
      </c>
      <c r="R253" s="15" t="s">
        <v>257</v>
      </c>
      <c r="S253" s="19">
        <v>2</v>
      </c>
      <c r="T253" s="19">
        <v>3</v>
      </c>
      <c r="V253" s="15" t="s">
        <v>257</v>
      </c>
      <c r="W253" s="19">
        <v>1</v>
      </c>
      <c r="X253" s="19">
        <v>0.86</v>
      </c>
      <c r="Z253" s="15" t="s">
        <v>257</v>
      </c>
      <c r="AA253" s="19">
        <v>0.2</v>
      </c>
      <c r="AB253" s="19">
        <v>0.2</v>
      </c>
      <c r="AC253" s="15">
        <v>0.1</v>
      </c>
      <c r="AD253" s="15" t="s">
        <v>257</v>
      </c>
      <c r="AE253" s="19">
        <v>0.08</v>
      </c>
      <c r="AF253" s="19">
        <v>0.15</v>
      </c>
      <c r="AH253" s="15" t="s">
        <v>257</v>
      </c>
      <c r="AI253" s="19">
        <v>0.04</v>
      </c>
      <c r="AJ253" s="19">
        <v>0.04</v>
      </c>
      <c r="AL253" s="15" t="s">
        <v>257</v>
      </c>
      <c r="AM253" s="19">
        <v>0.06</v>
      </c>
      <c r="AN253" s="19">
        <v>0.06</v>
      </c>
      <c r="AP253" s="15" t="s">
        <v>257</v>
      </c>
      <c r="AQ253" s="19">
        <v>281</v>
      </c>
      <c r="AR253" s="19">
        <v>108.4</v>
      </c>
    </row>
    <row r="254" spans="2:44" x14ac:dyDescent="0.3">
      <c r="B254" s="15" t="s">
        <v>258</v>
      </c>
      <c r="C254" s="31">
        <v>7</v>
      </c>
      <c r="D254" s="31">
        <v>8.1300000000000008</v>
      </c>
      <c r="E254" s="16">
        <v>33</v>
      </c>
      <c r="F254" s="15" t="s">
        <v>258</v>
      </c>
      <c r="G254" s="19"/>
      <c r="H254" s="19"/>
      <c r="I254" s="15"/>
      <c r="J254" s="31" t="s">
        <v>258</v>
      </c>
      <c r="K254" s="60">
        <v>10</v>
      </c>
      <c r="L254" s="60">
        <v>6.97</v>
      </c>
      <c r="M254" s="60">
        <v>30</v>
      </c>
      <c r="N254" s="15" t="s">
        <v>258</v>
      </c>
      <c r="O254" s="19">
        <v>8</v>
      </c>
      <c r="P254" s="19">
        <v>4.68</v>
      </c>
      <c r="R254" s="15" t="s">
        <v>258</v>
      </c>
      <c r="S254" s="19">
        <v>3</v>
      </c>
      <c r="T254" s="19">
        <v>3.57</v>
      </c>
      <c r="V254" s="15" t="s">
        <v>258</v>
      </c>
      <c r="W254" s="19">
        <v>2</v>
      </c>
      <c r="X254" s="19">
        <v>0.96</v>
      </c>
      <c r="Z254" s="15" t="s">
        <v>258</v>
      </c>
      <c r="AA254" s="19">
        <v>0.15</v>
      </c>
      <c r="AB254" s="19">
        <v>0.09</v>
      </c>
      <c r="AC254" s="15">
        <v>0.1</v>
      </c>
      <c r="AD254" s="15" t="s">
        <v>258</v>
      </c>
      <c r="AE254" s="19">
        <v>0</v>
      </c>
      <c r="AF254" s="19">
        <v>0</v>
      </c>
      <c r="AH254" s="15" t="s">
        <v>258</v>
      </c>
      <c r="AI254" s="19">
        <v>0.02</v>
      </c>
      <c r="AJ254" s="19">
        <v>0</v>
      </c>
      <c r="AL254" s="15" t="s">
        <v>258</v>
      </c>
      <c r="AM254" s="19">
        <v>0.03</v>
      </c>
      <c r="AN254" s="19">
        <v>0.01</v>
      </c>
      <c r="AP254" s="15" t="s">
        <v>258</v>
      </c>
      <c r="AQ254" s="19">
        <v>282</v>
      </c>
      <c r="AR254" s="19">
        <v>103.38</v>
      </c>
    </row>
    <row r="255" spans="2:44" x14ac:dyDescent="0.3">
      <c r="B255" s="15" t="s">
        <v>259</v>
      </c>
      <c r="C255" s="31">
        <v>32</v>
      </c>
      <c r="D255" s="31">
        <v>33.28</v>
      </c>
      <c r="E255" s="16">
        <v>33</v>
      </c>
      <c r="F255" s="15" t="s">
        <v>259</v>
      </c>
      <c r="G255" s="19"/>
      <c r="H255" s="19"/>
      <c r="I255" s="15"/>
      <c r="J255" s="31" t="s">
        <v>259</v>
      </c>
      <c r="K255" s="60">
        <v>73</v>
      </c>
      <c r="L255" s="60">
        <v>16.46</v>
      </c>
      <c r="M255" s="60">
        <v>30</v>
      </c>
      <c r="N255" s="15" t="s">
        <v>259</v>
      </c>
      <c r="O255" s="19">
        <v>45</v>
      </c>
      <c r="P255" s="19">
        <v>19.95</v>
      </c>
      <c r="R255" s="15" t="s">
        <v>259</v>
      </c>
      <c r="S255" s="19">
        <v>28</v>
      </c>
      <c r="T255" s="19">
        <v>25.04</v>
      </c>
      <c r="V255" s="15" t="s">
        <v>259</v>
      </c>
      <c r="W255" s="19">
        <v>2</v>
      </c>
      <c r="X255" s="19">
        <v>0.49</v>
      </c>
      <c r="Z255" s="15" t="s">
        <v>259</v>
      </c>
      <c r="AA255" s="19">
        <v>0.14000000000000001</v>
      </c>
      <c r="AB255" s="19">
        <v>0.06</v>
      </c>
      <c r="AC255" s="15">
        <v>0.1</v>
      </c>
      <c r="AD255" s="15" t="s">
        <v>259</v>
      </c>
      <c r="AE255" s="19">
        <v>0</v>
      </c>
      <c r="AF255" s="19">
        <v>0</v>
      </c>
      <c r="AH255" s="15" t="s">
        <v>259</v>
      </c>
      <c r="AI255" s="19">
        <v>0.02</v>
      </c>
      <c r="AJ255" s="19">
        <v>0</v>
      </c>
      <c r="AL255" s="15" t="s">
        <v>259</v>
      </c>
      <c r="AM255" s="19">
        <v>0.05</v>
      </c>
      <c r="AN255" s="19">
        <v>0.08</v>
      </c>
      <c r="AP255" s="15" t="s">
        <v>259</v>
      </c>
      <c r="AQ255" s="19">
        <v>427</v>
      </c>
      <c r="AR255" s="19">
        <v>82.89</v>
      </c>
    </row>
    <row r="256" spans="2:44" x14ac:dyDescent="0.3">
      <c r="B256" s="15" t="s">
        <v>260</v>
      </c>
      <c r="C256" s="31">
        <v>7</v>
      </c>
      <c r="D256" s="31">
        <v>7.24</v>
      </c>
      <c r="E256" s="16">
        <v>33</v>
      </c>
      <c r="F256" s="15" t="s">
        <v>260</v>
      </c>
      <c r="G256" s="19"/>
      <c r="H256" s="19"/>
      <c r="I256" s="15"/>
      <c r="J256" s="31" t="s">
        <v>260</v>
      </c>
      <c r="K256" s="60">
        <v>16</v>
      </c>
      <c r="L256" s="60">
        <v>12.88</v>
      </c>
      <c r="M256" s="60">
        <v>30</v>
      </c>
      <c r="N256" s="15" t="s">
        <v>260</v>
      </c>
      <c r="O256" s="19">
        <v>5</v>
      </c>
      <c r="P256" s="19">
        <v>6.81</v>
      </c>
      <c r="R256" s="15" t="s">
        <v>260</v>
      </c>
      <c r="S256" s="19">
        <v>3</v>
      </c>
      <c r="T256" s="19">
        <v>6.35</v>
      </c>
      <c r="V256" s="15" t="s">
        <v>260</v>
      </c>
      <c r="W256" s="19">
        <v>2</v>
      </c>
      <c r="X256" s="19">
        <v>0.67</v>
      </c>
      <c r="Z256" s="15" t="s">
        <v>260</v>
      </c>
      <c r="AA256" s="19">
        <v>0.08</v>
      </c>
      <c r="AB256" s="19">
        <v>7.0000000000000007E-2</v>
      </c>
      <c r="AC256" s="15">
        <v>0.1</v>
      </c>
      <c r="AD256" s="15" t="s">
        <v>260</v>
      </c>
      <c r="AE256" s="19">
        <v>0.01</v>
      </c>
      <c r="AF256" s="19">
        <v>0.01</v>
      </c>
      <c r="AH256" s="15" t="s">
        <v>260</v>
      </c>
      <c r="AI256" s="19">
        <v>1.07</v>
      </c>
      <c r="AJ256" s="19">
        <v>1.1200000000000001</v>
      </c>
      <c r="AL256" s="15" t="s">
        <v>260</v>
      </c>
      <c r="AM256" s="19">
        <v>0.15</v>
      </c>
      <c r="AN256" s="19">
        <v>0.15</v>
      </c>
      <c r="AP256" s="15" t="s">
        <v>260</v>
      </c>
      <c r="AQ256" s="19">
        <v>407</v>
      </c>
      <c r="AR256" s="19">
        <v>102.79</v>
      </c>
    </row>
    <row r="257" spans="2:44" x14ac:dyDescent="0.3">
      <c r="B257" s="15" t="s">
        <v>261</v>
      </c>
      <c r="C257" s="31">
        <v>15</v>
      </c>
      <c r="D257" s="31">
        <v>12.57</v>
      </c>
      <c r="E257" s="16">
        <v>33</v>
      </c>
      <c r="F257" s="15" t="s">
        <v>261</v>
      </c>
      <c r="G257" s="19"/>
      <c r="H257" s="19"/>
      <c r="I257" s="15"/>
      <c r="J257" s="31" t="s">
        <v>261</v>
      </c>
      <c r="K257" s="60">
        <v>11</v>
      </c>
      <c r="L257" s="60">
        <v>11.28</v>
      </c>
      <c r="M257" s="60">
        <v>30</v>
      </c>
      <c r="N257" s="15" t="s">
        <v>261</v>
      </c>
      <c r="O257" s="19">
        <v>6</v>
      </c>
      <c r="P257" s="19">
        <v>5.7</v>
      </c>
      <c r="R257" s="15" t="s">
        <v>261</v>
      </c>
      <c r="S257" s="19">
        <v>6</v>
      </c>
      <c r="T257" s="19">
        <v>7.31</v>
      </c>
      <c r="V257" s="15" t="s">
        <v>261</v>
      </c>
      <c r="W257" s="19">
        <v>1</v>
      </c>
      <c r="X257" s="19">
        <v>0.68</v>
      </c>
      <c r="Z257" s="15" t="s">
        <v>261</v>
      </c>
      <c r="AA257" s="19">
        <v>7.0000000000000007E-2</v>
      </c>
      <c r="AB257" s="19">
        <v>0.05</v>
      </c>
      <c r="AC257" s="15">
        <v>0.1</v>
      </c>
      <c r="AD257" s="15" t="s">
        <v>261</v>
      </c>
      <c r="AE257" s="19">
        <v>0</v>
      </c>
      <c r="AF257" s="19">
        <v>0</v>
      </c>
      <c r="AH257" s="15" t="s">
        <v>261</v>
      </c>
      <c r="AI257" s="19">
        <v>3.33</v>
      </c>
      <c r="AJ257" s="19">
        <v>2.97</v>
      </c>
      <c r="AL257" s="15" t="s">
        <v>261</v>
      </c>
      <c r="AM257" s="19">
        <v>0.05</v>
      </c>
      <c r="AN257" s="19">
        <v>0.04</v>
      </c>
      <c r="AP257" s="15" t="s">
        <v>261</v>
      </c>
      <c r="AQ257" s="19">
        <v>548</v>
      </c>
      <c r="AR257" s="19">
        <v>177.3</v>
      </c>
    </row>
    <row r="258" spans="2:44" x14ac:dyDescent="0.3">
      <c r="B258" s="15" t="s">
        <v>262</v>
      </c>
      <c r="C258" s="31">
        <v>25</v>
      </c>
      <c r="D258" s="31">
        <v>33.799999999999997</v>
      </c>
      <c r="E258" s="16">
        <v>33</v>
      </c>
      <c r="F258" s="15" t="s">
        <v>262</v>
      </c>
      <c r="G258" s="19"/>
      <c r="H258" s="19"/>
      <c r="I258" s="15"/>
      <c r="J258" s="31" t="s">
        <v>262</v>
      </c>
      <c r="K258" s="60">
        <v>37</v>
      </c>
      <c r="L258" s="60">
        <v>12.17</v>
      </c>
      <c r="M258" s="60">
        <v>30</v>
      </c>
      <c r="N258" s="15" t="s">
        <v>262</v>
      </c>
      <c r="O258" s="19">
        <v>27</v>
      </c>
      <c r="P258" s="19">
        <v>8.2200000000000006</v>
      </c>
      <c r="R258" s="15" t="s">
        <v>262</v>
      </c>
      <c r="S258" s="19">
        <v>10</v>
      </c>
      <c r="T258" s="19">
        <v>7.11</v>
      </c>
      <c r="V258" s="15" t="s">
        <v>262</v>
      </c>
      <c r="W258" s="19">
        <v>2</v>
      </c>
      <c r="X258" s="19">
        <v>0.72</v>
      </c>
      <c r="Z258" s="15" t="s">
        <v>262</v>
      </c>
      <c r="AA258" s="19">
        <v>0.13</v>
      </c>
      <c r="AB258" s="19">
        <v>0.08</v>
      </c>
      <c r="AC258" s="15">
        <v>0.1</v>
      </c>
      <c r="AD258" s="15" t="s">
        <v>262</v>
      </c>
      <c r="AE258" s="19">
        <v>0</v>
      </c>
      <c r="AF258" s="19">
        <v>0</v>
      </c>
      <c r="AH258" s="15" t="s">
        <v>262</v>
      </c>
      <c r="AI258" s="19">
        <v>2.25</v>
      </c>
      <c r="AJ258" s="19">
        <v>3.62</v>
      </c>
      <c r="AL258" s="15" t="s">
        <v>262</v>
      </c>
      <c r="AM258" s="19">
        <v>0.04</v>
      </c>
      <c r="AN258" s="19">
        <v>0.06</v>
      </c>
      <c r="AP258" s="15" t="s">
        <v>262</v>
      </c>
      <c r="AQ258" s="19">
        <v>440</v>
      </c>
      <c r="AR258" s="19">
        <v>134.27000000000001</v>
      </c>
    </row>
    <row r="259" spans="2:44" x14ac:dyDescent="0.3">
      <c r="B259" s="15" t="s">
        <v>263</v>
      </c>
      <c r="C259" s="31">
        <v>74</v>
      </c>
      <c r="D259" s="31">
        <v>80.47</v>
      </c>
      <c r="E259" s="16">
        <v>33</v>
      </c>
      <c r="F259" s="15" t="s">
        <v>263</v>
      </c>
      <c r="G259" s="19"/>
      <c r="H259" s="19"/>
      <c r="I259" s="15"/>
      <c r="J259" s="31" t="s">
        <v>263</v>
      </c>
      <c r="K259" s="60">
        <v>50</v>
      </c>
      <c r="L259" s="60">
        <v>19.190000000000001</v>
      </c>
      <c r="M259" s="60">
        <v>30</v>
      </c>
      <c r="N259" s="15" t="s">
        <v>263</v>
      </c>
      <c r="O259" s="19">
        <v>40</v>
      </c>
      <c r="P259" s="19">
        <v>15.53</v>
      </c>
      <c r="R259" s="15" t="s">
        <v>263</v>
      </c>
      <c r="S259" s="19">
        <v>10</v>
      </c>
      <c r="T259" s="19">
        <v>7.95</v>
      </c>
      <c r="V259" s="15" t="s">
        <v>263</v>
      </c>
      <c r="W259" s="19">
        <v>6</v>
      </c>
      <c r="X259" s="19">
        <v>1.67</v>
      </c>
      <c r="Z259" s="15" t="s">
        <v>263</v>
      </c>
      <c r="AA259" s="19">
        <v>0.39</v>
      </c>
      <c r="AB259" s="19">
        <v>0.15</v>
      </c>
      <c r="AC259" s="15">
        <v>0.1</v>
      </c>
      <c r="AD259" s="15" t="s">
        <v>263</v>
      </c>
      <c r="AE259" s="19">
        <v>0</v>
      </c>
      <c r="AF259" s="19">
        <v>0</v>
      </c>
      <c r="AH259" s="15" t="s">
        <v>263</v>
      </c>
      <c r="AI259" s="19">
        <v>0.02</v>
      </c>
      <c r="AJ259" s="19">
        <v>0</v>
      </c>
      <c r="AL259" s="15" t="s">
        <v>263</v>
      </c>
      <c r="AM259" s="19">
        <v>0.02</v>
      </c>
      <c r="AN259" s="19">
        <v>0.01</v>
      </c>
      <c r="AP259" s="15" t="s">
        <v>263</v>
      </c>
      <c r="AQ259" s="19">
        <v>254</v>
      </c>
      <c r="AR259" s="19">
        <v>50.06</v>
      </c>
    </row>
    <row r="260" spans="2:44" x14ac:dyDescent="0.3">
      <c r="B260" s="15" t="s">
        <v>264</v>
      </c>
      <c r="C260" s="31">
        <v>13</v>
      </c>
      <c r="D260" s="31">
        <v>19.45</v>
      </c>
      <c r="E260" s="16">
        <v>33</v>
      </c>
      <c r="F260" s="15" t="s">
        <v>264</v>
      </c>
      <c r="G260" s="19"/>
      <c r="H260" s="19"/>
      <c r="I260" s="15"/>
      <c r="J260" s="31" t="s">
        <v>264</v>
      </c>
      <c r="K260" s="60">
        <v>41</v>
      </c>
      <c r="L260" s="60">
        <v>53.38</v>
      </c>
      <c r="M260" s="60">
        <v>30</v>
      </c>
      <c r="N260" s="15" t="s">
        <v>264</v>
      </c>
      <c r="O260" s="19">
        <v>22</v>
      </c>
      <c r="P260" s="19">
        <v>32.96</v>
      </c>
      <c r="R260" s="15" t="s">
        <v>264</v>
      </c>
      <c r="S260" s="19">
        <v>19</v>
      </c>
      <c r="T260" s="19">
        <v>25.03</v>
      </c>
      <c r="V260" s="15" t="s">
        <v>264</v>
      </c>
      <c r="W260" s="19">
        <v>1</v>
      </c>
      <c r="X260" s="19">
        <v>0.92</v>
      </c>
      <c r="Z260" s="15" t="s">
        <v>264</v>
      </c>
      <c r="AA260" s="19">
        <v>0.33</v>
      </c>
      <c r="AB260" s="19">
        <v>0.14000000000000001</v>
      </c>
      <c r="AC260" s="15">
        <v>0.1</v>
      </c>
      <c r="AD260" s="15" t="s">
        <v>264</v>
      </c>
      <c r="AE260" s="19">
        <v>0.17</v>
      </c>
      <c r="AF260" s="19">
        <v>0.05</v>
      </c>
      <c r="AH260" s="15" t="s">
        <v>264</v>
      </c>
      <c r="AI260" s="19">
        <v>0.04</v>
      </c>
      <c r="AJ260" s="19">
        <v>0.04</v>
      </c>
      <c r="AL260" s="15" t="s">
        <v>264</v>
      </c>
      <c r="AM260" s="19">
        <v>0.05</v>
      </c>
      <c r="AN260" s="19">
        <v>0.05</v>
      </c>
      <c r="AP260" s="15" t="s">
        <v>264</v>
      </c>
      <c r="AQ260" s="19">
        <v>441</v>
      </c>
      <c r="AR260" s="19">
        <v>85.34</v>
      </c>
    </row>
    <row r="261" spans="2:44" x14ac:dyDescent="0.3">
      <c r="B261" s="15" t="s">
        <v>265</v>
      </c>
      <c r="C261" s="31">
        <v>3</v>
      </c>
      <c r="D261" s="31">
        <v>1.51</v>
      </c>
      <c r="E261" s="16">
        <v>33</v>
      </c>
      <c r="F261" s="15" t="s">
        <v>265</v>
      </c>
      <c r="G261" s="19"/>
      <c r="H261" s="19"/>
      <c r="I261" s="15"/>
      <c r="J261" s="31" t="s">
        <v>265</v>
      </c>
      <c r="K261" s="60">
        <v>9</v>
      </c>
      <c r="L261" s="60">
        <v>2.61</v>
      </c>
      <c r="M261" s="60">
        <v>30</v>
      </c>
      <c r="N261" s="15" t="s">
        <v>265</v>
      </c>
      <c r="O261" s="19">
        <v>4</v>
      </c>
      <c r="P261" s="19">
        <v>2.4500000000000002</v>
      </c>
      <c r="R261" s="15" t="s">
        <v>265</v>
      </c>
      <c r="S261" s="19">
        <v>5</v>
      </c>
      <c r="T261" s="19">
        <v>4.41</v>
      </c>
      <c r="V261" s="15" t="s">
        <v>265</v>
      </c>
      <c r="W261" s="19">
        <v>1</v>
      </c>
      <c r="X261" s="19">
        <v>7.0000000000000007E-2</v>
      </c>
      <c r="Z261" s="15" t="s">
        <v>265</v>
      </c>
      <c r="AA261" s="19">
        <v>0.04</v>
      </c>
      <c r="AB261" s="19">
        <v>0.02</v>
      </c>
      <c r="AC261" s="15">
        <v>0.1</v>
      </c>
      <c r="AD261" s="15" t="s">
        <v>265</v>
      </c>
      <c r="AE261" s="19">
        <v>0</v>
      </c>
      <c r="AF261" s="19">
        <v>0</v>
      </c>
      <c r="AH261" s="15" t="s">
        <v>265</v>
      </c>
      <c r="AI261" s="19">
        <v>0.04</v>
      </c>
      <c r="AJ261" s="19">
        <v>0.04</v>
      </c>
      <c r="AL261" s="15" t="s">
        <v>265</v>
      </c>
      <c r="AM261" s="19">
        <v>0.05</v>
      </c>
      <c r="AN261" s="19">
        <v>0.04</v>
      </c>
      <c r="AP261" s="15" t="s">
        <v>265</v>
      </c>
      <c r="AQ261" s="19">
        <v>332</v>
      </c>
      <c r="AR261" s="19">
        <v>107.26</v>
      </c>
    </row>
    <row r="262" spans="2:44" x14ac:dyDescent="0.3">
      <c r="B262" s="15" t="s">
        <v>267</v>
      </c>
      <c r="C262" s="31">
        <v>24</v>
      </c>
      <c r="D262" s="31">
        <v>16.18</v>
      </c>
      <c r="E262" s="16">
        <v>33</v>
      </c>
      <c r="F262" s="15" t="s">
        <v>267</v>
      </c>
      <c r="G262" s="19"/>
      <c r="H262" s="19"/>
      <c r="I262" s="15"/>
      <c r="J262" s="31" t="s">
        <v>267</v>
      </c>
      <c r="K262" s="60">
        <v>39</v>
      </c>
      <c r="L262" s="60">
        <v>10.83</v>
      </c>
      <c r="M262" s="60">
        <v>30</v>
      </c>
      <c r="N262" s="15" t="s">
        <v>267</v>
      </c>
      <c r="O262" s="19">
        <v>17</v>
      </c>
      <c r="P262" s="19">
        <v>5.27</v>
      </c>
      <c r="R262" s="15" t="s">
        <v>267</v>
      </c>
      <c r="S262" s="19">
        <v>22</v>
      </c>
      <c r="T262" s="19">
        <v>6.6</v>
      </c>
      <c r="V262" s="15" t="s">
        <v>267</v>
      </c>
      <c r="W262" s="19">
        <v>2</v>
      </c>
      <c r="X262" s="19">
        <v>0.28000000000000003</v>
      </c>
      <c r="Z262" s="15" t="s">
        <v>267</v>
      </c>
      <c r="AA262" s="19">
        <v>0.12</v>
      </c>
      <c r="AB262" s="19">
        <v>0.02</v>
      </c>
      <c r="AC262" s="15">
        <v>0.1</v>
      </c>
      <c r="AD262" s="15" t="s">
        <v>267</v>
      </c>
      <c r="AE262" s="19">
        <v>0</v>
      </c>
      <c r="AF262" s="19">
        <v>0</v>
      </c>
      <c r="AH262" s="15" t="s">
        <v>267</v>
      </c>
      <c r="AI262" s="19">
        <v>0.1</v>
      </c>
      <c r="AJ262" s="19">
        <v>0.19</v>
      </c>
      <c r="AL262" s="15" t="s">
        <v>267</v>
      </c>
      <c r="AM262" s="19">
        <v>0.04</v>
      </c>
      <c r="AN262" s="19">
        <v>0.05</v>
      </c>
      <c r="AP262" s="15" t="s">
        <v>267</v>
      </c>
      <c r="AQ262" s="19">
        <v>440</v>
      </c>
      <c r="AR262" s="19">
        <v>162.19999999999999</v>
      </c>
    </row>
    <row r="263" spans="2:44" x14ac:dyDescent="0.3">
      <c r="B263" s="15" t="s">
        <v>266</v>
      </c>
      <c r="C263" s="31">
        <v>48</v>
      </c>
      <c r="D263" s="31">
        <v>20.87</v>
      </c>
      <c r="E263" s="16">
        <v>33</v>
      </c>
      <c r="F263" s="15" t="s">
        <v>266</v>
      </c>
      <c r="G263" s="19"/>
      <c r="H263" s="19"/>
      <c r="I263" s="15"/>
      <c r="J263" s="31" t="s">
        <v>266</v>
      </c>
      <c r="K263" s="60">
        <v>66</v>
      </c>
      <c r="L263" s="60">
        <v>54.25</v>
      </c>
      <c r="M263" s="60">
        <v>30</v>
      </c>
      <c r="N263" s="15" t="s">
        <v>266</v>
      </c>
      <c r="O263" s="19">
        <v>40</v>
      </c>
      <c r="P263" s="19">
        <v>28.92</v>
      </c>
      <c r="R263" s="15" t="s">
        <v>266</v>
      </c>
      <c r="S263" s="19">
        <v>26</v>
      </c>
      <c r="T263" s="19">
        <v>26</v>
      </c>
      <c r="V263" s="15" t="s">
        <v>266</v>
      </c>
      <c r="W263" s="19">
        <v>3</v>
      </c>
      <c r="X263" s="19">
        <v>1.21</v>
      </c>
      <c r="Z263" s="15" t="s">
        <v>266</v>
      </c>
      <c r="AA263" s="19">
        <v>0.21</v>
      </c>
      <c r="AB263" s="19">
        <v>0.04</v>
      </c>
      <c r="AC263" s="15">
        <v>0.1</v>
      </c>
      <c r="AD263" s="15" t="s">
        <v>266</v>
      </c>
      <c r="AE263" s="19">
        <v>0</v>
      </c>
      <c r="AF263" s="19">
        <v>0</v>
      </c>
      <c r="AH263" s="15" t="s">
        <v>266</v>
      </c>
      <c r="AI263" s="19">
        <v>0.15</v>
      </c>
      <c r="AJ263" s="19">
        <v>0.17</v>
      </c>
      <c r="AL263" s="15" t="s">
        <v>266</v>
      </c>
      <c r="AM263" s="19">
        <v>0.11</v>
      </c>
      <c r="AN263" s="19">
        <v>0.13</v>
      </c>
      <c r="AP263" s="15" t="s">
        <v>266</v>
      </c>
      <c r="AQ263" s="19">
        <v>249</v>
      </c>
      <c r="AR263" s="19">
        <v>87.2</v>
      </c>
    </row>
    <row r="264" spans="2:44" x14ac:dyDescent="0.3">
      <c r="C264" s="31"/>
      <c r="D264" s="31"/>
      <c r="E264" s="15"/>
      <c r="F264" s="15"/>
      <c r="H264" s="15"/>
      <c r="I264" s="15"/>
      <c r="K264" s="31"/>
      <c r="L264" s="31"/>
      <c r="M264" s="31"/>
    </row>
    <row r="265" spans="2:44" x14ac:dyDescent="0.3">
      <c r="C265" s="31"/>
      <c r="D265" s="31"/>
      <c r="E265" s="15"/>
      <c r="F265" s="15"/>
      <c r="H265" s="15"/>
      <c r="I265" s="15"/>
      <c r="K265" s="31"/>
      <c r="L265" s="31"/>
      <c r="M265" s="31"/>
    </row>
    <row r="266" spans="2:44" x14ac:dyDescent="0.3">
      <c r="C266" s="31"/>
      <c r="D266" s="31"/>
      <c r="E266" s="15"/>
      <c r="F266" s="15"/>
      <c r="H266" s="15"/>
      <c r="I266" s="15"/>
      <c r="K266" s="31"/>
      <c r="L266" s="31"/>
      <c r="M266" s="31"/>
    </row>
    <row r="267" spans="2:44" x14ac:dyDescent="0.3">
      <c r="C267" s="31"/>
      <c r="D267" s="31"/>
      <c r="E267" s="15"/>
      <c r="F267" s="15"/>
      <c r="H267" s="15"/>
      <c r="I267" s="15"/>
      <c r="K267" s="31"/>
      <c r="L267" s="31"/>
      <c r="M267" s="31"/>
    </row>
    <row r="268" spans="2:44" x14ac:dyDescent="0.3">
      <c r="C268" s="31"/>
      <c r="D268" s="31"/>
      <c r="E268" s="15"/>
      <c r="F268" s="15"/>
      <c r="H268" s="15"/>
      <c r="I268" s="15"/>
      <c r="K268" s="31"/>
      <c r="L268" s="31"/>
      <c r="M268" s="31"/>
    </row>
    <row r="269" spans="2:44" x14ac:dyDescent="0.3">
      <c r="C269" s="31"/>
      <c r="D269" s="31"/>
      <c r="E269" s="15"/>
      <c r="F269" s="15"/>
      <c r="H269" s="15"/>
      <c r="I269" s="15"/>
      <c r="K269" s="31"/>
      <c r="L269" s="31"/>
      <c r="M269" s="31"/>
    </row>
    <row r="270" spans="2:44" x14ac:dyDescent="0.3">
      <c r="C270" s="31"/>
      <c r="D270" s="31"/>
      <c r="E270" s="15"/>
      <c r="F270" s="15"/>
      <c r="H270" s="15"/>
      <c r="I270" s="15"/>
      <c r="K270" s="31"/>
      <c r="L270" s="31"/>
      <c r="M270" s="31"/>
    </row>
    <row r="271" spans="2:44" x14ac:dyDescent="0.3">
      <c r="C271" s="31"/>
      <c r="D271" s="31"/>
      <c r="E271" s="15"/>
      <c r="F271" s="15"/>
      <c r="H271" s="15"/>
      <c r="I271" s="15"/>
      <c r="K271" s="31"/>
      <c r="L271" s="31"/>
      <c r="M271" s="31"/>
    </row>
    <row r="272" spans="2:44" x14ac:dyDescent="0.3">
      <c r="C272" s="31"/>
      <c r="D272" s="31"/>
      <c r="E272" s="15"/>
      <c r="F272" s="15"/>
      <c r="H272" s="15"/>
      <c r="I272" s="15"/>
      <c r="K272" s="31"/>
      <c r="L272" s="31"/>
      <c r="M272" s="31"/>
    </row>
    <row r="273" spans="3:13" x14ac:dyDescent="0.3">
      <c r="C273" s="31"/>
      <c r="D273" s="31"/>
      <c r="E273" s="15"/>
      <c r="F273" s="15"/>
      <c r="H273" s="15"/>
      <c r="I273" s="15"/>
      <c r="K273" s="31"/>
      <c r="L273" s="31"/>
      <c r="M273" s="31"/>
    </row>
    <row r="274" spans="3:13" x14ac:dyDescent="0.3">
      <c r="C274" s="31"/>
      <c r="D274" s="31"/>
      <c r="E274" s="15"/>
      <c r="F274" s="15"/>
      <c r="H274" s="15"/>
      <c r="I274" s="15"/>
      <c r="K274" s="31"/>
      <c r="L274" s="31"/>
      <c r="M274" s="31"/>
    </row>
    <row r="275" spans="3:13" x14ac:dyDescent="0.3">
      <c r="C275" s="31"/>
      <c r="D275" s="31"/>
      <c r="E275" s="15"/>
      <c r="F275" s="15"/>
      <c r="H275" s="15"/>
      <c r="I275" s="15"/>
      <c r="K275" s="31"/>
      <c r="L275" s="31"/>
      <c r="M275" s="31"/>
    </row>
    <row r="276" spans="3:13" x14ac:dyDescent="0.3">
      <c r="C276" s="31"/>
      <c r="D276" s="31"/>
      <c r="E276" s="15"/>
      <c r="F276" s="15"/>
      <c r="H276" s="15"/>
      <c r="I276" s="15"/>
      <c r="K276" s="31"/>
      <c r="L276" s="31"/>
      <c r="M276" s="31"/>
    </row>
    <row r="277" spans="3:13" x14ac:dyDescent="0.3">
      <c r="C277" s="31"/>
      <c r="D277" s="31"/>
      <c r="E277" s="15"/>
      <c r="F277" s="15"/>
      <c r="H277" s="15"/>
      <c r="I277" s="15"/>
      <c r="K277" s="31"/>
      <c r="L277" s="31"/>
      <c r="M277" s="31"/>
    </row>
    <row r="278" spans="3:13" x14ac:dyDescent="0.3">
      <c r="C278" s="31"/>
      <c r="D278" s="31"/>
      <c r="E278" s="15"/>
      <c r="F278" s="15"/>
      <c r="H278" s="15"/>
      <c r="I278" s="15"/>
      <c r="K278" s="31"/>
      <c r="L278" s="31"/>
      <c r="M278" s="31"/>
    </row>
    <row r="279" spans="3:13" x14ac:dyDescent="0.3">
      <c r="C279" s="15"/>
      <c r="D279" s="15"/>
      <c r="E279" s="15"/>
      <c r="F279" s="15"/>
      <c r="H279" s="15"/>
      <c r="I279" s="15"/>
      <c r="K279" s="31"/>
      <c r="L279" s="31"/>
      <c r="M279" s="31"/>
    </row>
    <row r="280" spans="3:13" x14ac:dyDescent="0.3">
      <c r="C280" s="15"/>
      <c r="D280" s="15"/>
      <c r="E280" s="15"/>
      <c r="F280" s="15"/>
      <c r="H280" s="15"/>
      <c r="I280" s="15"/>
      <c r="K280" s="31"/>
      <c r="L280" s="31"/>
      <c r="M280" s="31"/>
    </row>
    <row r="281" spans="3:13" x14ac:dyDescent="0.3">
      <c r="C281" s="15"/>
      <c r="D281" s="15"/>
      <c r="E281" s="15"/>
      <c r="F281" s="15"/>
      <c r="H281" s="15"/>
      <c r="I281" s="15"/>
      <c r="K281" s="31"/>
      <c r="L281" s="31"/>
      <c r="M281" s="31"/>
    </row>
    <row r="282" spans="3:13" x14ac:dyDescent="0.3">
      <c r="C282" s="15"/>
      <c r="D282" s="15"/>
      <c r="E282" s="15"/>
      <c r="F282" s="15"/>
      <c r="H282" s="15"/>
      <c r="I282" s="15"/>
      <c r="K282" s="31"/>
      <c r="L282" s="31"/>
      <c r="M282" s="31"/>
    </row>
    <row r="283" spans="3:13" x14ac:dyDescent="0.3">
      <c r="C283" s="15"/>
      <c r="D283" s="15"/>
      <c r="E283" s="15"/>
      <c r="F283" s="15"/>
      <c r="H283" s="15"/>
      <c r="I283" s="15"/>
      <c r="K283" s="31"/>
      <c r="L283" s="31"/>
      <c r="M283" s="31"/>
    </row>
    <row r="284" spans="3:13" x14ac:dyDescent="0.3">
      <c r="C284" s="15"/>
      <c r="D284" s="15"/>
      <c r="E284" s="15"/>
      <c r="F284" s="15"/>
      <c r="H284" s="15"/>
      <c r="I284" s="15"/>
      <c r="K284" s="31"/>
      <c r="L284" s="31"/>
      <c r="M284" s="31"/>
    </row>
    <row r="285" spans="3:13" x14ac:dyDescent="0.3">
      <c r="C285" s="15"/>
      <c r="D285" s="15"/>
      <c r="E285" s="15"/>
      <c r="F285" s="15"/>
      <c r="H285" s="15"/>
      <c r="I285" s="15"/>
      <c r="K285" s="31"/>
      <c r="L285" s="31"/>
      <c r="M285" s="31"/>
    </row>
    <row r="286" spans="3:13" x14ac:dyDescent="0.3">
      <c r="C286" s="15"/>
      <c r="D286" s="15"/>
      <c r="E286" s="15"/>
      <c r="F286" s="15"/>
      <c r="H286" s="15"/>
      <c r="I286" s="15"/>
      <c r="K286" s="31"/>
      <c r="L286" s="31"/>
      <c r="M286" s="31"/>
    </row>
    <row r="287" spans="3:13" x14ac:dyDescent="0.3">
      <c r="C287" s="15"/>
      <c r="D287" s="15"/>
      <c r="E287" s="15"/>
      <c r="F287" s="15"/>
      <c r="H287" s="15"/>
      <c r="I287" s="15"/>
      <c r="K287" s="31"/>
      <c r="L287" s="31"/>
      <c r="M287" s="31"/>
    </row>
    <row r="288" spans="3:13" x14ac:dyDescent="0.3">
      <c r="C288" s="15"/>
      <c r="D288" s="15"/>
      <c r="E288" s="15"/>
      <c r="F288" s="15"/>
      <c r="H288" s="15"/>
      <c r="I288" s="15"/>
      <c r="K288" s="31"/>
      <c r="L288" s="31"/>
      <c r="M288" s="31"/>
    </row>
    <row r="289" spans="3:13" x14ac:dyDescent="0.3">
      <c r="C289" s="15"/>
      <c r="D289" s="15"/>
      <c r="E289" s="15"/>
      <c r="F289" s="15"/>
      <c r="H289" s="15"/>
      <c r="I289" s="15"/>
      <c r="K289" s="31"/>
      <c r="L289" s="31"/>
      <c r="M289" s="31"/>
    </row>
    <row r="290" spans="3:13" x14ac:dyDescent="0.3">
      <c r="C290" s="15"/>
      <c r="D290" s="15"/>
      <c r="E290" s="15"/>
      <c r="F290" s="15"/>
      <c r="H290" s="15"/>
      <c r="I290" s="15"/>
      <c r="K290" s="31"/>
      <c r="L290" s="31"/>
      <c r="M290" s="31"/>
    </row>
    <row r="291" spans="3:13" x14ac:dyDescent="0.3">
      <c r="C291" s="15"/>
      <c r="D291" s="15"/>
      <c r="E291" s="15"/>
      <c r="F291" s="15"/>
      <c r="H291" s="15"/>
      <c r="I291" s="15"/>
      <c r="K291" s="31"/>
      <c r="L291" s="31"/>
      <c r="M291" s="31"/>
    </row>
    <row r="292" spans="3:13" x14ac:dyDescent="0.3">
      <c r="C292" s="15"/>
      <c r="D292" s="15"/>
      <c r="E292" s="15"/>
      <c r="F292" s="15"/>
      <c r="H292" s="15"/>
      <c r="I292" s="15"/>
      <c r="K292" s="31"/>
      <c r="L292" s="31"/>
      <c r="M292" s="31"/>
    </row>
    <row r="293" spans="3:13" x14ac:dyDescent="0.3">
      <c r="C293" s="15"/>
      <c r="D293" s="15"/>
      <c r="E293" s="15"/>
      <c r="F293" s="15"/>
      <c r="H293" s="15"/>
      <c r="I293" s="15"/>
      <c r="K293" s="31"/>
      <c r="L293" s="31"/>
      <c r="M293" s="31"/>
    </row>
    <row r="294" spans="3:13" x14ac:dyDescent="0.3">
      <c r="C294" s="15"/>
      <c r="D294" s="15"/>
      <c r="E294" s="15"/>
      <c r="F294" s="15"/>
      <c r="H294" s="15"/>
      <c r="I294" s="15"/>
      <c r="K294" s="31"/>
      <c r="L294" s="31"/>
      <c r="M294" s="31"/>
    </row>
    <row r="295" spans="3:13" x14ac:dyDescent="0.3">
      <c r="C295" s="15"/>
      <c r="D295" s="15"/>
      <c r="E295" s="15"/>
      <c r="F295" s="15"/>
      <c r="H295" s="15"/>
      <c r="I295" s="15"/>
      <c r="K295" s="31"/>
      <c r="L295" s="31"/>
      <c r="M295" s="31"/>
    </row>
    <row r="296" spans="3:13" x14ac:dyDescent="0.3">
      <c r="C296" s="15"/>
      <c r="D296" s="15"/>
      <c r="E296" s="15"/>
      <c r="F296" s="15"/>
      <c r="H296" s="15"/>
      <c r="I296" s="15"/>
      <c r="K296" s="31"/>
      <c r="L296" s="31"/>
      <c r="M296" s="31"/>
    </row>
    <row r="297" spans="3:13" x14ac:dyDescent="0.3">
      <c r="C297" s="15"/>
      <c r="D297" s="15"/>
      <c r="E297" s="15"/>
      <c r="F297" s="15"/>
      <c r="H297" s="15"/>
      <c r="I297" s="15"/>
      <c r="K297" s="31"/>
      <c r="L297" s="31"/>
      <c r="M297" s="31"/>
    </row>
    <row r="298" spans="3:13" x14ac:dyDescent="0.3">
      <c r="C298" s="15"/>
      <c r="D298" s="15"/>
      <c r="E298" s="15"/>
      <c r="F298" s="15"/>
      <c r="H298" s="15"/>
      <c r="I298" s="15"/>
      <c r="K298" s="31"/>
      <c r="L298" s="31"/>
      <c r="M298" s="31"/>
    </row>
    <row r="299" spans="3:13" x14ac:dyDescent="0.3">
      <c r="C299" s="15"/>
      <c r="D299" s="15"/>
      <c r="E299" s="15"/>
      <c r="F299" s="15"/>
      <c r="H299" s="15"/>
      <c r="I299" s="15"/>
      <c r="K299" s="31"/>
      <c r="L299" s="31"/>
      <c r="M299" s="31"/>
    </row>
    <row r="300" spans="3:13" x14ac:dyDescent="0.3">
      <c r="C300" s="15"/>
      <c r="D300" s="15"/>
      <c r="E300" s="15"/>
      <c r="F300" s="15"/>
      <c r="H300" s="15"/>
      <c r="I300" s="15"/>
      <c r="K300" s="31"/>
      <c r="L300" s="31"/>
      <c r="M300" s="31"/>
    </row>
    <row r="301" spans="3:13" x14ac:dyDescent="0.3">
      <c r="C301" s="15"/>
      <c r="D301" s="15"/>
      <c r="E301" s="15"/>
      <c r="F301" s="15"/>
      <c r="H301" s="15"/>
      <c r="I301" s="15"/>
      <c r="K301" s="31"/>
      <c r="L301" s="31"/>
      <c r="M301" s="31"/>
    </row>
    <row r="302" spans="3:13" x14ac:dyDescent="0.3">
      <c r="C302" s="15"/>
      <c r="D302" s="15"/>
      <c r="E302" s="15"/>
      <c r="F302" s="15"/>
      <c r="H302" s="15"/>
      <c r="I302" s="15"/>
      <c r="K302" s="31"/>
      <c r="L302" s="31"/>
      <c r="M302" s="31"/>
    </row>
    <row r="303" spans="3:13" x14ac:dyDescent="0.3">
      <c r="C303" s="15"/>
      <c r="D303" s="15"/>
      <c r="E303" s="15"/>
      <c r="F303" s="15"/>
      <c r="H303" s="15"/>
      <c r="I303" s="15"/>
      <c r="K303" s="31"/>
      <c r="L303" s="31"/>
      <c r="M303" s="31"/>
    </row>
    <row r="304" spans="3:13" x14ac:dyDescent="0.3">
      <c r="C304" s="15"/>
      <c r="D304" s="15"/>
      <c r="E304" s="15"/>
      <c r="F304" s="15"/>
      <c r="H304" s="15"/>
      <c r="I304" s="15"/>
      <c r="K304" s="31"/>
      <c r="L304" s="31"/>
      <c r="M304" s="31"/>
    </row>
    <row r="305" spans="3:13" x14ac:dyDescent="0.3">
      <c r="C305" s="15"/>
      <c r="D305" s="15"/>
      <c r="E305" s="15"/>
      <c r="F305" s="15"/>
      <c r="H305" s="15"/>
      <c r="I305" s="15"/>
      <c r="K305" s="31"/>
      <c r="L305" s="31"/>
      <c r="M305" s="31"/>
    </row>
    <row r="306" spans="3:13" x14ac:dyDescent="0.3">
      <c r="C306" s="15"/>
      <c r="D306" s="15"/>
      <c r="E306" s="15"/>
      <c r="F306" s="15"/>
      <c r="H306" s="15"/>
      <c r="I306" s="15"/>
      <c r="K306" s="31"/>
      <c r="L306" s="31"/>
      <c r="M306" s="31"/>
    </row>
    <row r="307" spans="3:13" x14ac:dyDescent="0.3">
      <c r="C307" s="15"/>
      <c r="D307" s="15"/>
      <c r="E307" s="15"/>
      <c r="F307" s="15"/>
      <c r="H307" s="15"/>
      <c r="I307" s="15"/>
      <c r="K307" s="31"/>
      <c r="L307" s="31"/>
      <c r="M307" s="31"/>
    </row>
    <row r="308" spans="3:13" x14ac:dyDescent="0.3">
      <c r="C308" s="15"/>
      <c r="D308" s="15"/>
      <c r="E308" s="15"/>
      <c r="F308" s="15"/>
      <c r="H308" s="15"/>
      <c r="I308" s="15"/>
      <c r="K308" s="31"/>
      <c r="L308" s="31"/>
      <c r="M308" s="31"/>
    </row>
    <row r="309" spans="3:13" x14ac:dyDescent="0.3">
      <c r="C309" s="15"/>
      <c r="D309" s="15"/>
      <c r="E309" s="15"/>
      <c r="F309" s="15"/>
      <c r="H309" s="15"/>
      <c r="I309" s="15"/>
      <c r="K309" s="31"/>
      <c r="L309" s="31"/>
      <c r="M309" s="31"/>
    </row>
    <row r="310" spans="3:13" x14ac:dyDescent="0.3">
      <c r="C310" s="15"/>
      <c r="D310" s="15"/>
      <c r="E310" s="15"/>
      <c r="F310" s="15"/>
      <c r="H310" s="15"/>
      <c r="I310" s="15"/>
      <c r="K310" s="31"/>
      <c r="L310" s="31"/>
      <c r="M310" s="31"/>
    </row>
    <row r="311" spans="3:13" x14ac:dyDescent="0.3">
      <c r="C311" s="15"/>
      <c r="D311" s="15"/>
      <c r="E311" s="15"/>
      <c r="F311" s="15"/>
      <c r="H311" s="15"/>
      <c r="I311" s="15"/>
      <c r="K311" s="31"/>
      <c r="L311" s="31"/>
      <c r="M311" s="31"/>
    </row>
    <row r="312" spans="3:13" x14ac:dyDescent="0.3">
      <c r="C312" s="15"/>
      <c r="D312" s="15"/>
      <c r="E312" s="15"/>
      <c r="F312" s="15"/>
      <c r="H312" s="15"/>
      <c r="I312" s="15"/>
      <c r="K312" s="31"/>
      <c r="L312" s="31"/>
      <c r="M312" s="31"/>
    </row>
    <row r="313" spans="3:13" x14ac:dyDescent="0.3">
      <c r="C313" s="15"/>
      <c r="D313" s="15"/>
      <c r="E313" s="15"/>
      <c r="F313" s="15"/>
      <c r="H313" s="15"/>
      <c r="I313" s="15"/>
      <c r="K313" s="31"/>
      <c r="L313" s="31"/>
      <c r="M313" s="31"/>
    </row>
    <row r="314" spans="3:13" x14ac:dyDescent="0.3">
      <c r="C314" s="15"/>
      <c r="D314" s="15"/>
      <c r="E314" s="15"/>
      <c r="F314" s="15"/>
      <c r="H314" s="15"/>
      <c r="I314" s="15"/>
      <c r="K314" s="31"/>
      <c r="L314" s="31"/>
      <c r="M314" s="31"/>
    </row>
    <row r="315" spans="3:13" x14ac:dyDescent="0.3">
      <c r="C315" s="15"/>
      <c r="D315" s="15"/>
      <c r="E315" s="15"/>
      <c r="F315" s="15"/>
      <c r="H315" s="15"/>
      <c r="I315" s="15"/>
      <c r="K315" s="31"/>
      <c r="L315" s="31"/>
      <c r="M315" s="31"/>
    </row>
    <row r="316" spans="3:13" x14ac:dyDescent="0.3">
      <c r="C316" s="15"/>
      <c r="D316" s="15"/>
      <c r="E316" s="15"/>
      <c r="F316" s="15"/>
      <c r="H316" s="15"/>
      <c r="I316" s="15"/>
      <c r="K316" s="31"/>
      <c r="L316" s="31"/>
      <c r="M316" s="31"/>
    </row>
    <row r="317" spans="3:13" x14ac:dyDescent="0.3">
      <c r="C317" s="15"/>
      <c r="D317" s="15"/>
      <c r="E317" s="15"/>
      <c r="F317" s="15"/>
      <c r="H317" s="15"/>
      <c r="I317" s="15"/>
      <c r="K317" s="31"/>
      <c r="L317" s="31"/>
      <c r="M317" s="31"/>
    </row>
    <row r="318" spans="3:13" x14ac:dyDescent="0.3">
      <c r="C318" s="15"/>
      <c r="D318" s="15"/>
      <c r="E318" s="15"/>
      <c r="F318" s="15"/>
      <c r="H318" s="15"/>
      <c r="I318" s="15"/>
      <c r="K318" s="31"/>
      <c r="L318" s="31"/>
      <c r="M318" s="31"/>
    </row>
    <row r="319" spans="3:13" x14ac:dyDescent="0.3">
      <c r="C319" s="15"/>
      <c r="D319" s="15"/>
      <c r="E319" s="15"/>
      <c r="F319" s="15"/>
      <c r="H319" s="15"/>
      <c r="I319" s="15"/>
      <c r="K319" s="31"/>
      <c r="L319" s="31"/>
      <c r="M319" s="31"/>
    </row>
    <row r="320" spans="3:13" x14ac:dyDescent="0.3">
      <c r="C320" s="15"/>
      <c r="D320" s="15"/>
      <c r="E320" s="15"/>
      <c r="F320" s="15"/>
      <c r="H320" s="15"/>
      <c r="I320" s="15"/>
      <c r="K320" s="31"/>
      <c r="L320" s="31"/>
      <c r="M320" s="31"/>
    </row>
    <row r="321" spans="3:13" x14ac:dyDescent="0.3">
      <c r="C321" s="15"/>
      <c r="D321" s="15"/>
      <c r="E321" s="15"/>
      <c r="F321" s="15"/>
      <c r="H321" s="15"/>
      <c r="I321" s="15"/>
      <c r="K321" s="31"/>
      <c r="L321" s="31"/>
      <c r="M321" s="31"/>
    </row>
    <row r="322" spans="3:13" x14ac:dyDescent="0.3">
      <c r="C322" s="15"/>
      <c r="D322" s="15"/>
      <c r="E322" s="15"/>
      <c r="F322" s="15"/>
      <c r="H322" s="15"/>
      <c r="I322" s="15"/>
      <c r="K322" s="31"/>
      <c r="L322" s="31"/>
      <c r="M322" s="31"/>
    </row>
    <row r="323" spans="3:13" x14ac:dyDescent="0.3">
      <c r="C323" s="15"/>
      <c r="D323" s="15"/>
      <c r="E323" s="15"/>
      <c r="F323" s="15"/>
      <c r="H323" s="15"/>
      <c r="I323" s="15"/>
      <c r="K323" s="31"/>
      <c r="L323" s="31"/>
      <c r="M323" s="31"/>
    </row>
    <row r="324" spans="3:13" x14ac:dyDescent="0.3">
      <c r="C324" s="15"/>
      <c r="D324" s="15"/>
      <c r="E324" s="15"/>
      <c r="F324" s="15"/>
      <c r="H324" s="15"/>
      <c r="I324" s="15"/>
      <c r="K324" s="31"/>
      <c r="L324" s="31"/>
      <c r="M324" s="31"/>
    </row>
    <row r="325" spans="3:13" x14ac:dyDescent="0.3">
      <c r="C325" s="15"/>
      <c r="D325" s="15"/>
      <c r="E325" s="15"/>
      <c r="F325" s="15"/>
      <c r="H325" s="15"/>
      <c r="I325" s="15"/>
      <c r="K325" s="31"/>
      <c r="L325" s="31"/>
      <c r="M325" s="31"/>
    </row>
    <row r="326" spans="3:13" x14ac:dyDescent="0.3">
      <c r="C326" s="15"/>
      <c r="D326" s="15"/>
      <c r="E326" s="15"/>
      <c r="F326" s="15"/>
      <c r="H326" s="15"/>
      <c r="I326" s="15"/>
      <c r="K326" s="31"/>
      <c r="L326" s="31"/>
      <c r="M326" s="31"/>
    </row>
    <row r="327" spans="3:13" x14ac:dyDescent="0.3">
      <c r="C327" s="15"/>
      <c r="D327" s="15"/>
      <c r="E327" s="15"/>
      <c r="F327" s="15"/>
      <c r="H327" s="15"/>
      <c r="I327" s="15"/>
      <c r="K327" s="31"/>
      <c r="L327" s="31"/>
      <c r="M327" s="31"/>
    </row>
    <row r="328" spans="3:13" x14ac:dyDescent="0.3">
      <c r="C328" s="15"/>
      <c r="D328" s="15"/>
      <c r="E328" s="15"/>
      <c r="F328" s="15"/>
      <c r="H328" s="15"/>
      <c r="I328" s="15"/>
      <c r="K328" s="31"/>
      <c r="L328" s="31"/>
      <c r="M328" s="31"/>
    </row>
    <row r="329" spans="3:13" x14ac:dyDescent="0.3">
      <c r="C329" s="15"/>
      <c r="D329" s="15"/>
      <c r="E329" s="15"/>
      <c r="F329" s="15"/>
      <c r="H329" s="15"/>
      <c r="I329" s="15"/>
      <c r="K329" s="31"/>
      <c r="L329" s="31"/>
      <c r="M329" s="31"/>
    </row>
    <row r="330" spans="3:13" x14ac:dyDescent="0.3">
      <c r="C330" s="15"/>
      <c r="D330" s="15"/>
      <c r="E330" s="15"/>
      <c r="F330" s="15"/>
      <c r="H330" s="15"/>
      <c r="I330" s="15"/>
      <c r="K330" s="31"/>
      <c r="L330" s="31"/>
      <c r="M330" s="31"/>
    </row>
    <row r="331" spans="3:13" x14ac:dyDescent="0.3">
      <c r="C331" s="15"/>
      <c r="D331" s="15"/>
      <c r="E331" s="15"/>
      <c r="F331" s="15"/>
      <c r="H331" s="15"/>
      <c r="I331" s="15"/>
      <c r="K331" s="31"/>
      <c r="L331" s="31"/>
      <c r="M331" s="31"/>
    </row>
    <row r="332" spans="3:13" x14ac:dyDescent="0.3">
      <c r="C332" s="15"/>
      <c r="D332" s="15"/>
      <c r="E332" s="15"/>
      <c r="F332" s="15"/>
      <c r="H332" s="15"/>
      <c r="I332" s="15"/>
      <c r="K332" s="31"/>
      <c r="L332" s="31"/>
      <c r="M332" s="31"/>
    </row>
    <row r="333" spans="3:13" x14ac:dyDescent="0.3">
      <c r="C333" s="15"/>
      <c r="D333" s="15"/>
      <c r="E333" s="15"/>
      <c r="F333" s="15"/>
      <c r="H333" s="15"/>
      <c r="I333" s="15"/>
      <c r="K333" s="31"/>
      <c r="L333" s="31"/>
      <c r="M333" s="31"/>
    </row>
    <row r="334" spans="3:13" x14ac:dyDescent="0.3">
      <c r="C334" s="15"/>
      <c r="D334" s="15"/>
      <c r="E334" s="15"/>
      <c r="F334" s="15"/>
      <c r="H334" s="15"/>
      <c r="I334" s="15"/>
      <c r="K334" s="31"/>
      <c r="L334" s="31"/>
      <c r="M334" s="31"/>
    </row>
    <row r="335" spans="3:13" x14ac:dyDescent="0.3">
      <c r="C335" s="15"/>
      <c r="D335" s="15"/>
      <c r="E335" s="15"/>
      <c r="F335" s="15"/>
      <c r="H335" s="15"/>
      <c r="I335" s="15"/>
      <c r="K335" s="31"/>
      <c r="L335" s="31"/>
      <c r="M335" s="31"/>
    </row>
    <row r="336" spans="3:13" x14ac:dyDescent="0.3">
      <c r="C336" s="15"/>
      <c r="D336" s="15"/>
      <c r="E336" s="15"/>
      <c r="F336" s="15"/>
      <c r="H336" s="15"/>
      <c r="I336" s="15"/>
      <c r="K336" s="31"/>
      <c r="L336" s="31"/>
      <c r="M336" s="31"/>
    </row>
    <row r="337" spans="3:13" x14ac:dyDescent="0.3">
      <c r="C337" s="15"/>
      <c r="D337" s="15"/>
      <c r="E337" s="15"/>
      <c r="F337" s="15"/>
      <c r="H337" s="15"/>
      <c r="I337" s="15"/>
      <c r="K337" s="31"/>
      <c r="L337" s="31"/>
      <c r="M337" s="31"/>
    </row>
    <row r="338" spans="3:13" x14ac:dyDescent="0.3">
      <c r="C338" s="15"/>
      <c r="D338" s="15"/>
      <c r="E338" s="15"/>
      <c r="F338" s="15"/>
      <c r="H338" s="15"/>
      <c r="I338" s="15"/>
      <c r="K338" s="31"/>
      <c r="L338" s="31"/>
      <c r="M338" s="31"/>
    </row>
    <row r="339" spans="3:13" x14ac:dyDescent="0.3">
      <c r="C339" s="15"/>
      <c r="D339" s="15"/>
      <c r="E339" s="15"/>
      <c r="F339" s="15"/>
      <c r="H339" s="15"/>
      <c r="I339" s="15"/>
      <c r="K339" s="31"/>
      <c r="L339" s="31"/>
      <c r="M339" s="31"/>
    </row>
    <row r="340" spans="3:13" x14ac:dyDescent="0.3">
      <c r="C340" s="15"/>
      <c r="D340" s="15"/>
      <c r="E340" s="15"/>
      <c r="F340" s="15"/>
      <c r="H340" s="15"/>
      <c r="I340" s="15"/>
      <c r="K340" s="31"/>
      <c r="L340" s="31"/>
      <c r="M340" s="31"/>
    </row>
    <row r="341" spans="3:13" x14ac:dyDescent="0.3">
      <c r="C341" s="15"/>
      <c r="D341" s="15"/>
      <c r="E341" s="15"/>
      <c r="F341" s="15"/>
      <c r="H341" s="15"/>
      <c r="I341" s="15"/>
      <c r="K341" s="31"/>
      <c r="L341" s="31"/>
      <c r="M341" s="31"/>
    </row>
    <row r="342" spans="3:13" x14ac:dyDescent="0.3">
      <c r="C342" s="15"/>
      <c r="D342" s="15"/>
      <c r="E342" s="15"/>
      <c r="F342" s="15"/>
      <c r="H342" s="15"/>
      <c r="I342" s="15"/>
      <c r="K342" s="31"/>
      <c r="L342" s="31"/>
      <c r="M342" s="31"/>
    </row>
    <row r="343" spans="3:13" x14ac:dyDescent="0.3">
      <c r="C343" s="15"/>
      <c r="D343" s="15"/>
      <c r="E343" s="15"/>
      <c r="F343" s="15"/>
      <c r="H343" s="15"/>
      <c r="I343" s="15"/>
      <c r="K343" s="31"/>
      <c r="L343" s="31"/>
      <c r="M343" s="31"/>
    </row>
    <row r="344" spans="3:13" x14ac:dyDescent="0.3">
      <c r="C344" s="15"/>
      <c r="D344" s="15"/>
      <c r="E344" s="15"/>
      <c r="F344" s="15"/>
      <c r="H344" s="15"/>
      <c r="I344" s="15"/>
      <c r="K344" s="31"/>
      <c r="L344" s="31"/>
      <c r="M344" s="31"/>
    </row>
    <row r="345" spans="3:13" x14ac:dyDescent="0.3">
      <c r="C345" s="15"/>
      <c r="D345" s="15"/>
      <c r="E345" s="15"/>
      <c r="F345" s="15"/>
      <c r="H345" s="15"/>
      <c r="I345" s="15"/>
      <c r="K345" s="31"/>
      <c r="L345" s="31"/>
      <c r="M345" s="31"/>
    </row>
    <row r="346" spans="3:13" x14ac:dyDescent="0.3">
      <c r="C346" s="15"/>
      <c r="D346" s="15"/>
      <c r="E346" s="15"/>
      <c r="F346" s="15"/>
      <c r="H346" s="15"/>
      <c r="I346" s="15"/>
      <c r="K346" s="31"/>
      <c r="L346" s="31"/>
      <c r="M346" s="31"/>
    </row>
    <row r="347" spans="3:13" x14ac:dyDescent="0.3">
      <c r="C347" s="15"/>
      <c r="D347" s="15"/>
      <c r="E347" s="15"/>
      <c r="F347" s="15"/>
      <c r="H347" s="15"/>
      <c r="I347" s="15"/>
      <c r="K347" s="31"/>
      <c r="L347" s="31"/>
      <c r="M347" s="31"/>
    </row>
    <row r="348" spans="3:13" x14ac:dyDescent="0.3">
      <c r="C348" s="15"/>
      <c r="D348" s="15"/>
      <c r="E348" s="15"/>
      <c r="F348" s="15"/>
      <c r="H348" s="15"/>
      <c r="I348" s="15"/>
      <c r="K348" s="31"/>
      <c r="L348" s="31"/>
      <c r="M348" s="31"/>
    </row>
    <row r="349" spans="3:13" x14ac:dyDescent="0.3">
      <c r="C349" s="15"/>
      <c r="D349" s="15"/>
      <c r="E349" s="15"/>
      <c r="F349" s="15"/>
      <c r="H349" s="15"/>
      <c r="I349" s="15"/>
      <c r="K349" s="31"/>
      <c r="L349" s="31"/>
      <c r="M349" s="31"/>
    </row>
    <row r="350" spans="3:13" x14ac:dyDescent="0.3">
      <c r="C350" s="15"/>
      <c r="D350" s="15"/>
      <c r="E350" s="15"/>
      <c r="F350" s="15"/>
      <c r="H350" s="15"/>
      <c r="I350" s="15"/>
      <c r="K350" s="31"/>
      <c r="L350" s="31"/>
      <c r="M350" s="31"/>
    </row>
    <row r="351" spans="3:13" x14ac:dyDescent="0.3">
      <c r="C351" s="15"/>
      <c r="D351" s="15"/>
      <c r="E351" s="15"/>
      <c r="F351" s="15"/>
      <c r="H351" s="15"/>
      <c r="I351" s="15"/>
      <c r="K351" s="31"/>
      <c r="L351" s="31"/>
      <c r="M351" s="31"/>
    </row>
    <row r="352" spans="3:13" x14ac:dyDescent="0.3">
      <c r="C352" s="15"/>
      <c r="D352" s="15"/>
      <c r="E352" s="15"/>
      <c r="F352" s="15"/>
      <c r="H352" s="15"/>
      <c r="I352" s="15"/>
      <c r="K352" s="31"/>
      <c r="L352" s="31"/>
      <c r="M352" s="31"/>
    </row>
    <row r="353" spans="3:13" x14ac:dyDescent="0.3">
      <c r="C353" s="15"/>
      <c r="D353" s="15"/>
      <c r="E353" s="15"/>
      <c r="F353" s="15"/>
      <c r="H353" s="15"/>
      <c r="I353" s="15"/>
      <c r="K353" s="31"/>
      <c r="L353" s="31"/>
      <c r="M353" s="31"/>
    </row>
    <row r="354" spans="3:13" x14ac:dyDescent="0.3">
      <c r="C354" s="15"/>
      <c r="D354" s="15"/>
      <c r="E354" s="15"/>
      <c r="F354" s="15"/>
      <c r="H354" s="15"/>
      <c r="I354" s="15"/>
      <c r="K354" s="31"/>
      <c r="L354" s="31"/>
      <c r="M354" s="31"/>
    </row>
    <row r="355" spans="3:13" x14ac:dyDescent="0.3">
      <c r="C355" s="15"/>
      <c r="D355" s="15"/>
      <c r="E355" s="15"/>
      <c r="F355" s="15"/>
      <c r="H355" s="15"/>
      <c r="I355" s="15"/>
      <c r="K355" s="31"/>
      <c r="L355" s="31"/>
      <c r="M355" s="31"/>
    </row>
    <row r="356" spans="3:13" x14ac:dyDescent="0.3">
      <c r="C356" s="15"/>
      <c r="D356" s="15"/>
      <c r="E356" s="15"/>
      <c r="F356" s="15"/>
      <c r="H356" s="15"/>
      <c r="I356" s="15"/>
      <c r="K356" s="31"/>
      <c r="L356" s="31"/>
      <c r="M356" s="31"/>
    </row>
    <row r="357" spans="3:13" x14ac:dyDescent="0.3">
      <c r="C357" s="15"/>
      <c r="D357" s="15"/>
      <c r="E357" s="15"/>
      <c r="F357" s="15"/>
      <c r="H357" s="15"/>
      <c r="I357" s="15"/>
      <c r="K357" s="31"/>
      <c r="L357" s="31"/>
      <c r="M357" s="31"/>
    </row>
    <row r="358" spans="3:13" x14ac:dyDescent="0.3">
      <c r="C358" s="15"/>
      <c r="D358" s="15"/>
      <c r="E358" s="15"/>
      <c r="F358" s="15"/>
      <c r="H358" s="15"/>
      <c r="I358" s="15"/>
      <c r="K358" s="31"/>
      <c r="L358" s="31"/>
      <c r="M358" s="31"/>
    </row>
    <row r="359" spans="3:13" x14ac:dyDescent="0.3">
      <c r="C359" s="15"/>
      <c r="D359" s="15"/>
      <c r="E359" s="15"/>
      <c r="F359" s="15"/>
      <c r="H359" s="15"/>
      <c r="I359" s="15"/>
      <c r="K359" s="31"/>
      <c r="L359" s="31"/>
      <c r="M359" s="31"/>
    </row>
    <row r="360" spans="3:13" x14ac:dyDescent="0.3">
      <c r="C360" s="15"/>
      <c r="D360" s="15"/>
      <c r="E360" s="15"/>
      <c r="F360" s="15"/>
      <c r="H360" s="15"/>
      <c r="I360" s="15"/>
      <c r="K360" s="31"/>
      <c r="L360" s="31"/>
      <c r="M360" s="31"/>
    </row>
    <row r="361" spans="3:13" x14ac:dyDescent="0.3">
      <c r="C361" s="15"/>
      <c r="D361" s="15"/>
      <c r="E361" s="15"/>
      <c r="F361" s="15"/>
      <c r="H361" s="15"/>
      <c r="I361" s="15"/>
      <c r="K361" s="31"/>
      <c r="L361" s="31"/>
      <c r="M361" s="31"/>
    </row>
    <row r="362" spans="3:13" x14ac:dyDescent="0.3">
      <c r="C362" s="15"/>
      <c r="D362" s="15"/>
      <c r="E362" s="15"/>
      <c r="F362" s="15"/>
      <c r="H362" s="15"/>
      <c r="I362" s="15"/>
      <c r="K362" s="31"/>
      <c r="L362" s="31"/>
      <c r="M362" s="31"/>
    </row>
    <row r="363" spans="3:13" x14ac:dyDescent="0.3">
      <c r="C363" s="15"/>
      <c r="D363" s="15"/>
      <c r="E363" s="15"/>
      <c r="F363" s="15"/>
      <c r="H363" s="15"/>
      <c r="I363" s="15"/>
      <c r="K363" s="31"/>
      <c r="L363" s="31"/>
      <c r="M363" s="31"/>
    </row>
    <row r="364" spans="3:13" x14ac:dyDescent="0.3">
      <c r="C364" s="15"/>
      <c r="D364" s="15"/>
      <c r="E364" s="15"/>
      <c r="F364" s="15"/>
      <c r="H364" s="15"/>
      <c r="I364" s="15"/>
      <c r="K364" s="31"/>
      <c r="L364" s="31"/>
      <c r="M364" s="31"/>
    </row>
    <row r="365" spans="3:13" x14ac:dyDescent="0.3">
      <c r="C365" s="15"/>
      <c r="D365" s="15"/>
      <c r="E365" s="15"/>
      <c r="F365" s="15"/>
      <c r="H365" s="15"/>
      <c r="I365" s="15"/>
      <c r="K365" s="31"/>
      <c r="L365" s="31"/>
      <c r="M365" s="31"/>
    </row>
    <row r="366" spans="3:13" x14ac:dyDescent="0.3">
      <c r="C366" s="15"/>
      <c r="D366" s="15"/>
      <c r="E366" s="15"/>
      <c r="F366" s="15"/>
      <c r="H366" s="15"/>
      <c r="I366" s="15"/>
      <c r="K366" s="31"/>
      <c r="L366" s="31"/>
      <c r="M366" s="31"/>
    </row>
    <row r="367" spans="3:13" x14ac:dyDescent="0.3">
      <c r="C367" s="15"/>
      <c r="D367" s="15"/>
      <c r="E367" s="15"/>
      <c r="F367" s="15"/>
      <c r="H367" s="15"/>
      <c r="I367" s="15"/>
      <c r="K367" s="31"/>
      <c r="L367" s="31"/>
      <c r="M367" s="31"/>
    </row>
    <row r="368" spans="3:13" x14ac:dyDescent="0.3">
      <c r="C368" s="15"/>
      <c r="D368" s="15"/>
      <c r="E368" s="15"/>
      <c r="F368" s="15"/>
      <c r="H368" s="15"/>
      <c r="I368" s="15"/>
      <c r="K368" s="31"/>
      <c r="L368" s="31"/>
      <c r="M368" s="31"/>
    </row>
    <row r="369" spans="3:13" x14ac:dyDescent="0.3">
      <c r="C369" s="15"/>
      <c r="D369" s="15"/>
      <c r="E369" s="15"/>
      <c r="F369" s="15"/>
      <c r="H369" s="15"/>
      <c r="I369" s="15"/>
      <c r="K369" s="31"/>
      <c r="L369" s="31"/>
      <c r="M369" s="31"/>
    </row>
    <row r="370" spans="3:13" x14ac:dyDescent="0.3">
      <c r="C370" s="15"/>
      <c r="D370" s="15"/>
      <c r="E370" s="15"/>
      <c r="F370" s="15"/>
      <c r="H370" s="15"/>
      <c r="I370" s="15"/>
      <c r="K370" s="31"/>
      <c r="L370" s="31"/>
      <c r="M370" s="31"/>
    </row>
    <row r="371" spans="3:13" x14ac:dyDescent="0.3">
      <c r="C371" s="15"/>
      <c r="D371" s="15"/>
      <c r="E371" s="15"/>
      <c r="F371" s="15"/>
      <c r="H371" s="15"/>
      <c r="I371" s="15"/>
      <c r="K371" s="31"/>
      <c r="L371" s="31"/>
      <c r="M371" s="3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6"/>
  <sheetViews>
    <sheetView workbookViewId="0">
      <selection activeCell="G4" sqref="G4:G27"/>
    </sheetView>
  </sheetViews>
  <sheetFormatPr defaultRowHeight="14.4" x14ac:dyDescent="0.3"/>
  <cols>
    <col min="1" max="1" width="30.6640625" style="15" customWidth="1"/>
    <col min="2" max="2" width="15.109375" style="31" bestFit="1" customWidth="1"/>
    <col min="3" max="3" width="17.44140625" style="15" bestFit="1" customWidth="1"/>
    <col min="7" max="7" width="19.88671875" customWidth="1"/>
  </cols>
  <sheetData>
    <row r="1" spans="1:10" x14ac:dyDescent="0.3">
      <c r="A1" s="64" t="s">
        <v>54</v>
      </c>
      <c r="B1" s="65" t="s">
        <v>237</v>
      </c>
      <c r="C1" s="66" t="s">
        <v>238</v>
      </c>
      <c r="D1" s="63" t="s">
        <v>269</v>
      </c>
    </row>
    <row r="2" spans="1:10" x14ac:dyDescent="0.3">
      <c r="A2" s="15" t="s">
        <v>147</v>
      </c>
      <c r="B2" s="31">
        <v>2.1002000000000001</v>
      </c>
      <c r="C2" s="38">
        <v>0.22134999999999999</v>
      </c>
      <c r="D2">
        <f>B2/C2</f>
        <v>9.4881409532414729</v>
      </c>
    </row>
    <row r="3" spans="1:10" x14ac:dyDescent="0.3">
      <c r="A3" s="15" t="s">
        <v>147</v>
      </c>
      <c r="B3" s="31">
        <v>1.6466000000000001</v>
      </c>
      <c r="C3" s="38">
        <v>0.21584999999999999</v>
      </c>
      <c r="D3">
        <f t="shared" ref="D3:D66" si="0">B3/C3</f>
        <v>7.6284456798702811</v>
      </c>
      <c r="G3" s="63" t="s">
        <v>270</v>
      </c>
      <c r="H3" s="63" t="s">
        <v>242</v>
      </c>
      <c r="I3" s="63" t="s">
        <v>243</v>
      </c>
    </row>
    <row r="4" spans="1:10" x14ac:dyDescent="0.3">
      <c r="A4" s="15" t="s">
        <v>147</v>
      </c>
      <c r="B4" s="31">
        <v>1.4080499999999998</v>
      </c>
      <c r="C4" s="38">
        <v>0.26945000000000002</v>
      </c>
      <c r="D4">
        <f t="shared" si="0"/>
        <v>5.225644832065317</v>
      </c>
      <c r="G4" s="31" t="s">
        <v>245</v>
      </c>
      <c r="H4">
        <f>AVERAGE(D2:D6)</f>
        <v>6.5802267481893635</v>
      </c>
      <c r="I4">
        <f>STDEVA(D2:D6)</f>
        <v>2.2537779348613056</v>
      </c>
      <c r="J4">
        <v>16</v>
      </c>
    </row>
    <row r="5" spans="1:10" x14ac:dyDescent="0.3">
      <c r="A5" s="15" t="s">
        <v>147</v>
      </c>
      <c r="B5" s="31">
        <v>0.93</v>
      </c>
      <c r="C5" s="44">
        <v>0.25729999999999997</v>
      </c>
      <c r="D5">
        <f t="shared" si="0"/>
        <v>3.6144578313253017</v>
      </c>
      <c r="G5" s="31" t="s">
        <v>244</v>
      </c>
      <c r="H5">
        <f>AVERAGE(D7:D11)</f>
        <v>15.159512903018404</v>
      </c>
      <c r="I5">
        <f>STDEVA(D7:D11)</f>
        <v>7.4547977573928614</v>
      </c>
      <c r="J5">
        <v>16</v>
      </c>
    </row>
    <row r="6" spans="1:10" x14ac:dyDescent="0.3">
      <c r="A6" s="15" t="s">
        <v>147</v>
      </c>
      <c r="B6" s="47">
        <v>0.7</v>
      </c>
      <c r="C6" s="38">
        <v>0.1008</v>
      </c>
      <c r="D6">
        <f t="shared" si="0"/>
        <v>6.9444444444444438</v>
      </c>
      <c r="G6" s="31" t="s">
        <v>246</v>
      </c>
      <c r="H6">
        <f>AVERAGE(D12:D16)</f>
        <v>26.131106484916963</v>
      </c>
      <c r="I6">
        <f>STDEVA(D12:D16)</f>
        <v>22.648840496666278</v>
      </c>
      <c r="J6">
        <v>16</v>
      </c>
    </row>
    <row r="7" spans="1:10" x14ac:dyDescent="0.3">
      <c r="A7" s="15" t="s">
        <v>148</v>
      </c>
      <c r="B7" s="31">
        <v>4.4950000000000001</v>
      </c>
      <c r="C7" s="38">
        <v>0.20619999999999999</v>
      </c>
      <c r="D7">
        <f t="shared" si="0"/>
        <v>21.799224054316198</v>
      </c>
      <c r="G7" s="31" t="s">
        <v>247</v>
      </c>
      <c r="H7">
        <f>AVERAGE(D17:D21)</f>
        <v>13.305280586976162</v>
      </c>
      <c r="I7">
        <f>STDEVA(D17:D21)</f>
        <v>9.4078088048241639</v>
      </c>
      <c r="J7">
        <v>16</v>
      </c>
    </row>
    <row r="8" spans="1:10" x14ac:dyDescent="0.3">
      <c r="A8" s="15" t="s">
        <v>148</v>
      </c>
      <c r="B8" s="31">
        <v>0.84735000000000005</v>
      </c>
      <c r="C8" s="38">
        <v>0.32335000000000003</v>
      </c>
      <c r="D8">
        <f t="shared" si="0"/>
        <v>2.6205350239678364</v>
      </c>
      <c r="G8" s="31" t="s">
        <v>248</v>
      </c>
      <c r="H8">
        <f>AVERAGE(D22:D26)</f>
        <v>11.308454496230672</v>
      </c>
      <c r="I8">
        <f>STDEVA(D22:D26)</f>
        <v>1.9920253534882437</v>
      </c>
      <c r="J8">
        <v>16</v>
      </c>
    </row>
    <row r="9" spans="1:10" x14ac:dyDescent="0.3">
      <c r="A9" s="15" t="s">
        <v>148</v>
      </c>
      <c r="B9" s="31">
        <v>5.4470000000000001</v>
      </c>
      <c r="C9" s="38">
        <v>0.31724999999999998</v>
      </c>
      <c r="D9">
        <f t="shared" si="0"/>
        <v>17.169424743892829</v>
      </c>
      <c r="G9" s="31" t="s">
        <v>249</v>
      </c>
      <c r="H9">
        <f>AVERAGE(D27:D30)</f>
        <v>9.8450982234259925</v>
      </c>
      <c r="I9">
        <f>STDEVA(D27:D30)</f>
        <v>7.137095180580312</v>
      </c>
      <c r="J9">
        <v>16</v>
      </c>
    </row>
    <row r="10" spans="1:10" x14ac:dyDescent="0.3">
      <c r="A10" s="15" t="s">
        <v>148</v>
      </c>
      <c r="B10" s="31">
        <v>4.54</v>
      </c>
      <c r="C10" s="44">
        <v>0.2356</v>
      </c>
      <c r="D10">
        <f t="shared" si="0"/>
        <v>19.269949066213922</v>
      </c>
      <c r="G10" s="31" t="s">
        <v>250</v>
      </c>
      <c r="H10">
        <f>AVERAGE(D31:D35)</f>
        <v>8.7202434834238538</v>
      </c>
      <c r="I10">
        <f>STDEVA(D31:D35)</f>
        <v>4.819982515542085</v>
      </c>
      <c r="J10">
        <v>16</v>
      </c>
    </row>
    <row r="11" spans="1:10" x14ac:dyDescent="0.3">
      <c r="A11" s="15" t="s">
        <v>148</v>
      </c>
      <c r="B11" s="47">
        <v>4.6100000000000003</v>
      </c>
      <c r="C11" s="38">
        <v>0.30859999999999999</v>
      </c>
      <c r="D11">
        <f t="shared" si="0"/>
        <v>14.938431626701233</v>
      </c>
      <c r="G11" s="31" t="s">
        <v>251</v>
      </c>
      <c r="H11">
        <f>AVERAGE(D36:D40)</f>
        <v>20.486927036473567</v>
      </c>
      <c r="I11">
        <f>STDEVA(D36:D40)</f>
        <v>9.7808342913316171</v>
      </c>
      <c r="J11">
        <v>16</v>
      </c>
    </row>
    <row r="12" spans="1:10" x14ac:dyDescent="0.3">
      <c r="A12" s="19" t="s">
        <v>149</v>
      </c>
      <c r="B12" s="31">
        <v>1.0288999999999999</v>
      </c>
      <c r="C12" s="38">
        <v>8.0199999999999994E-2</v>
      </c>
      <c r="D12">
        <f t="shared" si="0"/>
        <v>12.829177057356608</v>
      </c>
      <c r="G12" s="31" t="s">
        <v>252</v>
      </c>
      <c r="H12">
        <f>AVERAGE(D41:D44)</f>
        <v>18.575638141402933</v>
      </c>
      <c r="I12">
        <f>STDEVA(D41:D44)</f>
        <v>5.7096920346333819</v>
      </c>
      <c r="J12">
        <v>16</v>
      </c>
    </row>
    <row r="13" spans="1:10" x14ac:dyDescent="0.3">
      <c r="A13" s="19" t="s">
        <v>149</v>
      </c>
      <c r="B13" s="31">
        <v>1.1589</v>
      </c>
      <c r="C13" s="38">
        <v>1.8100000000000002E-2</v>
      </c>
      <c r="D13">
        <f t="shared" si="0"/>
        <v>64.027624309392266</v>
      </c>
      <c r="G13" s="31" t="s">
        <v>253</v>
      </c>
      <c r="H13">
        <f>AVERAGE(D45:D49)</f>
        <v>15.809020989713897</v>
      </c>
      <c r="I13">
        <f>STDEVA(D45:D49)</f>
        <v>6.8397098599728707</v>
      </c>
      <c r="J13">
        <v>16</v>
      </c>
    </row>
    <row r="14" spans="1:10" x14ac:dyDescent="0.3">
      <c r="A14" s="19" t="s">
        <v>149</v>
      </c>
      <c r="B14" s="31">
        <v>0.88239999999999996</v>
      </c>
      <c r="C14" s="38">
        <v>2.9149999999999999E-2</v>
      </c>
      <c r="D14">
        <f t="shared" si="0"/>
        <v>30.271012006861064</v>
      </c>
      <c r="G14" s="31" t="s">
        <v>254</v>
      </c>
      <c r="H14">
        <f>AVERAGE(D50:D54)</f>
        <v>15.373809310126129</v>
      </c>
      <c r="I14">
        <f>STDEVA(D50:D54)</f>
        <v>4.7142727964378262</v>
      </c>
      <c r="J14">
        <v>16</v>
      </c>
    </row>
    <row r="15" spans="1:10" x14ac:dyDescent="0.3">
      <c r="A15" s="19" t="s">
        <v>149</v>
      </c>
      <c r="B15" s="31">
        <v>1.22</v>
      </c>
      <c r="C15" s="44">
        <v>8.7999999999999995E-2</v>
      </c>
      <c r="D15">
        <f t="shared" si="0"/>
        <v>13.863636363636363</v>
      </c>
      <c r="G15" s="31" t="s">
        <v>255</v>
      </c>
      <c r="H15">
        <f>AVERAGE(D55:D57)</f>
        <v>14.548398909359349</v>
      </c>
      <c r="I15">
        <f>STDEVA(D55:D57)</f>
        <v>7.7379504864050812</v>
      </c>
      <c r="J15">
        <v>16</v>
      </c>
    </row>
    <row r="16" spans="1:10" x14ac:dyDescent="0.3">
      <c r="A16" s="19" t="s">
        <v>149</v>
      </c>
      <c r="B16" s="47">
        <v>3.74</v>
      </c>
      <c r="C16" s="38">
        <v>0.38700000000000001</v>
      </c>
      <c r="D16">
        <f t="shared" si="0"/>
        <v>9.6640826873385013</v>
      </c>
      <c r="G16" s="31" t="s">
        <v>256</v>
      </c>
      <c r="H16">
        <f>AVERAGE(D58:D62)</f>
        <v>3.6512082510044608</v>
      </c>
      <c r="I16">
        <f>STDEVA(D58:D62)</f>
        <v>0.57405276167045061</v>
      </c>
      <c r="J16">
        <v>16</v>
      </c>
    </row>
    <row r="17" spans="1:10" x14ac:dyDescent="0.3">
      <c r="A17" s="19" t="s">
        <v>150</v>
      </c>
      <c r="B17" s="31">
        <v>0.88670000000000004</v>
      </c>
      <c r="C17" s="38">
        <v>0.14274999999999999</v>
      </c>
      <c r="D17">
        <f t="shared" si="0"/>
        <v>6.2115586690017519</v>
      </c>
      <c r="G17" s="31" t="s">
        <v>257</v>
      </c>
      <c r="H17">
        <f>AVERAGE(D63:D67)</f>
        <v>11.254869548468363</v>
      </c>
      <c r="I17">
        <f>STDEVA(D63:D67)</f>
        <v>6.829712987895201</v>
      </c>
      <c r="J17">
        <v>16</v>
      </c>
    </row>
    <row r="18" spans="1:10" x14ac:dyDescent="0.3">
      <c r="A18" s="19" t="s">
        <v>150</v>
      </c>
      <c r="B18" s="31">
        <v>3.4777999999999998</v>
      </c>
      <c r="C18" s="38">
        <v>0.1242</v>
      </c>
      <c r="D18">
        <f t="shared" si="0"/>
        <v>28.001610305958128</v>
      </c>
      <c r="G18" s="31" t="s">
        <v>258</v>
      </c>
      <c r="H18">
        <f>AVERAGE(D68:D72)</f>
        <v>15.309070493907996</v>
      </c>
      <c r="I18">
        <f>STDEVA(D68:D72)</f>
        <v>9.9705696473849503</v>
      </c>
      <c r="J18">
        <v>16</v>
      </c>
    </row>
    <row r="19" spans="1:10" x14ac:dyDescent="0.3">
      <c r="A19" s="19" t="s">
        <v>150</v>
      </c>
      <c r="B19" s="31">
        <v>2.1962999999999999</v>
      </c>
      <c r="C19" s="38">
        <v>0.39734999999999998</v>
      </c>
      <c r="D19">
        <f t="shared" si="0"/>
        <v>5.5273688184220457</v>
      </c>
      <c r="G19" s="31" t="s">
        <v>259</v>
      </c>
      <c r="H19">
        <f>AVERAGE(D73:D77)</f>
        <v>20.496269825672648</v>
      </c>
      <c r="I19">
        <f>STDEVA(D73:D77)</f>
        <v>11.820362145338127</v>
      </c>
      <c r="J19">
        <v>16</v>
      </c>
    </row>
    <row r="20" spans="1:10" x14ac:dyDescent="0.3">
      <c r="A20" s="19" t="s">
        <v>150</v>
      </c>
      <c r="B20" s="31">
        <v>2.92</v>
      </c>
      <c r="C20" s="44">
        <v>0.3009</v>
      </c>
      <c r="D20">
        <f t="shared" si="0"/>
        <v>9.7042206713193746</v>
      </c>
      <c r="G20" s="31" t="s">
        <v>260</v>
      </c>
      <c r="H20">
        <f>AVERAGE(D78:D81)</f>
        <v>24.489382048112468</v>
      </c>
      <c r="I20">
        <f>STDEVA(D78:D81)</f>
        <v>7.4974540331884318</v>
      </c>
      <c r="J20">
        <v>16</v>
      </c>
    </row>
    <row r="21" spans="1:10" x14ac:dyDescent="0.3">
      <c r="A21" s="19" t="s">
        <v>150</v>
      </c>
      <c r="B21" s="47">
        <v>2.95</v>
      </c>
      <c r="C21" s="38">
        <v>0.17269999999999999</v>
      </c>
      <c r="D21">
        <f t="shared" si="0"/>
        <v>17.081644470179505</v>
      </c>
      <c r="G21" s="31" t="s">
        <v>261</v>
      </c>
      <c r="H21">
        <f>AVERAGE(D82:D86)</f>
        <v>29.667949020816103</v>
      </c>
      <c r="I21">
        <f>STDEVA(D82:D86)</f>
        <v>20.964425639883796</v>
      </c>
      <c r="J21">
        <v>16</v>
      </c>
    </row>
    <row r="22" spans="1:10" x14ac:dyDescent="0.3">
      <c r="A22" s="19" t="s">
        <v>151</v>
      </c>
      <c r="B22" s="31">
        <v>1.08725</v>
      </c>
      <c r="C22" s="38">
        <v>0.13400000000000001</v>
      </c>
      <c r="D22">
        <f t="shared" si="0"/>
        <v>8.1138059701492544</v>
      </c>
      <c r="G22" s="31" t="s">
        <v>262</v>
      </c>
      <c r="H22">
        <f>AVERAGE(D87:D91)</f>
        <v>20.548650081557842</v>
      </c>
      <c r="I22">
        <f>STDEVA(D87:D91)</f>
        <v>17.631025819067183</v>
      </c>
      <c r="J22">
        <v>16</v>
      </c>
    </row>
    <row r="23" spans="1:10" x14ac:dyDescent="0.3">
      <c r="A23" s="19" t="s">
        <v>151</v>
      </c>
      <c r="B23" s="31">
        <v>1.7209000000000001</v>
      </c>
      <c r="C23" s="38">
        <v>0.13719999999999999</v>
      </c>
      <c r="D23">
        <f t="shared" si="0"/>
        <v>12.543002915451897</v>
      </c>
      <c r="G23" s="31" t="s">
        <v>263</v>
      </c>
      <c r="H23">
        <f>AVERAGE(D92:D96)</f>
        <v>15.909354435652583</v>
      </c>
      <c r="I23">
        <f>STDEVA(D92:D96)</f>
        <v>2.6326091456006817</v>
      </c>
      <c r="J23">
        <v>16</v>
      </c>
    </row>
    <row r="24" spans="1:10" x14ac:dyDescent="0.3">
      <c r="A24" s="19" t="s">
        <v>151</v>
      </c>
      <c r="B24" s="31">
        <v>5.3660999999999994</v>
      </c>
      <c r="C24" s="38">
        <v>0.40820000000000001</v>
      </c>
      <c r="D24">
        <f t="shared" si="0"/>
        <v>13.145761881430669</v>
      </c>
      <c r="G24" s="31" t="s">
        <v>264</v>
      </c>
      <c r="H24">
        <f>AVERAGE(D97:D101)</f>
        <v>4.3847166724706401</v>
      </c>
      <c r="I24">
        <f>STDEVA(D97:D101)</f>
        <v>2.713786224781102</v>
      </c>
      <c r="J24">
        <v>16</v>
      </c>
    </row>
    <row r="25" spans="1:10" x14ac:dyDescent="0.3">
      <c r="A25" s="19" t="s">
        <v>151</v>
      </c>
      <c r="B25" s="31">
        <v>2.0699999999999998</v>
      </c>
      <c r="C25" s="44">
        <v>0.17269999999999999</v>
      </c>
      <c r="D25">
        <f t="shared" si="0"/>
        <v>11.986103068905617</v>
      </c>
      <c r="G25" s="31" t="s">
        <v>265</v>
      </c>
      <c r="H25">
        <f>AVERAGE(D102:D106)</f>
        <v>24.975834439725276</v>
      </c>
      <c r="I25">
        <f>STDEVA(D102:D106)</f>
        <v>8.9177139774785417</v>
      </c>
      <c r="J25">
        <v>16</v>
      </c>
    </row>
    <row r="26" spans="1:10" x14ac:dyDescent="0.3">
      <c r="A26" s="19" t="s">
        <v>151</v>
      </c>
      <c r="B26" s="47">
        <v>2.54</v>
      </c>
      <c r="C26" s="38">
        <v>0.23619999999999999</v>
      </c>
      <c r="D26">
        <f t="shared" si="0"/>
        <v>10.75359864521592</v>
      </c>
      <c r="G26" s="31" t="s">
        <v>267</v>
      </c>
      <c r="H26">
        <f>AVERAGE(D107:D111)</f>
        <v>17.588382053307221</v>
      </c>
      <c r="I26">
        <f>STDEVA(D107:D111)</f>
        <v>4.4774240635818225</v>
      </c>
      <c r="J26">
        <v>16</v>
      </c>
    </row>
    <row r="27" spans="1:10" x14ac:dyDescent="0.3">
      <c r="A27" s="19" t="s">
        <v>152</v>
      </c>
      <c r="B27" s="31">
        <v>1.35425</v>
      </c>
      <c r="C27" s="38">
        <v>0.28370000000000001</v>
      </c>
      <c r="D27">
        <f t="shared" si="0"/>
        <v>4.7735283750440605</v>
      </c>
      <c r="G27" s="31" t="s">
        <v>266</v>
      </c>
      <c r="H27">
        <f>AVERAGE(D112:D116)</f>
        <v>13.001114167726112</v>
      </c>
      <c r="I27">
        <f>STDEVA(D112:D116)</f>
        <v>6.5054995491145142</v>
      </c>
      <c r="J27">
        <v>16</v>
      </c>
    </row>
    <row r="28" spans="1:10" x14ac:dyDescent="0.3">
      <c r="A28" s="19" t="s">
        <v>152</v>
      </c>
      <c r="B28" s="31">
        <v>1.0559499999999999</v>
      </c>
      <c r="C28" s="38">
        <v>0.13735</v>
      </c>
      <c r="D28">
        <f t="shared" si="0"/>
        <v>7.6880232981434284</v>
      </c>
    </row>
    <row r="29" spans="1:10" x14ac:dyDescent="0.3">
      <c r="A29" s="19" t="s">
        <v>152</v>
      </c>
      <c r="B29" s="31">
        <v>7.3323999999999998</v>
      </c>
      <c r="C29" s="38">
        <v>0.35944999999999999</v>
      </c>
      <c r="D29">
        <f t="shared" si="0"/>
        <v>20.398942829322575</v>
      </c>
      <c r="G29" s="67" t="s">
        <v>271</v>
      </c>
    </row>
    <row r="30" spans="1:10" x14ac:dyDescent="0.3">
      <c r="A30" s="19" t="s">
        <v>152</v>
      </c>
      <c r="B30" s="31">
        <v>1.54</v>
      </c>
      <c r="C30" s="44">
        <v>0.23619999999999999</v>
      </c>
      <c r="D30">
        <f t="shared" si="0"/>
        <v>6.5198983911939035</v>
      </c>
      <c r="G30" s="31" t="s">
        <v>261</v>
      </c>
      <c r="H30">
        <v>29.667949020816103</v>
      </c>
      <c r="I30">
        <v>20.964425639883796</v>
      </c>
    </row>
    <row r="31" spans="1:10" x14ac:dyDescent="0.3">
      <c r="A31" s="19" t="s">
        <v>153</v>
      </c>
      <c r="B31" s="31">
        <v>0.65749999999999997</v>
      </c>
      <c r="C31" s="38">
        <v>0.13505</v>
      </c>
      <c r="D31">
        <f t="shared" si="0"/>
        <v>4.8685671973343201</v>
      </c>
      <c r="G31" s="31" t="s">
        <v>246</v>
      </c>
      <c r="H31">
        <v>26.131106484916963</v>
      </c>
      <c r="I31">
        <v>22.648840496666278</v>
      </c>
    </row>
    <row r="32" spans="1:10" x14ac:dyDescent="0.3">
      <c r="A32" s="19" t="s">
        <v>153</v>
      </c>
      <c r="B32" s="31">
        <v>1.9351</v>
      </c>
      <c r="C32" s="38">
        <v>0.14779999999999999</v>
      </c>
      <c r="D32">
        <f t="shared" si="0"/>
        <v>13.092692828146145</v>
      </c>
      <c r="G32" s="31" t="s">
        <v>265</v>
      </c>
      <c r="H32">
        <v>24.975834439725276</v>
      </c>
      <c r="I32">
        <v>8.9177139774785417</v>
      </c>
    </row>
    <row r="33" spans="1:9" x14ac:dyDescent="0.3">
      <c r="A33" s="19" t="s">
        <v>153</v>
      </c>
      <c r="B33" s="31">
        <v>11.014250000000001</v>
      </c>
      <c r="C33" s="38">
        <v>1.1085</v>
      </c>
      <c r="D33">
        <f t="shared" si="0"/>
        <v>9.9361750112765002</v>
      </c>
      <c r="G33" s="31" t="s">
        <v>260</v>
      </c>
      <c r="H33">
        <v>24.489382048112468</v>
      </c>
      <c r="I33">
        <v>7.4974540331884318</v>
      </c>
    </row>
    <row r="34" spans="1:9" x14ac:dyDescent="0.3">
      <c r="A34" s="19" t="s">
        <v>153</v>
      </c>
      <c r="B34" s="31">
        <v>0.69</v>
      </c>
      <c r="C34" s="44">
        <v>5.2499999999999998E-2</v>
      </c>
      <c r="D34">
        <f t="shared" si="0"/>
        <v>13.142857142857142</v>
      </c>
      <c r="G34" s="31" t="s">
        <v>262</v>
      </c>
      <c r="H34">
        <v>20.548650081557842</v>
      </c>
      <c r="I34">
        <v>17.631025819067183</v>
      </c>
    </row>
    <row r="35" spans="1:9" x14ac:dyDescent="0.3">
      <c r="A35" s="19" t="s">
        <v>153</v>
      </c>
      <c r="B35" s="47">
        <v>0.62</v>
      </c>
      <c r="C35" s="38">
        <v>0.24210000000000001</v>
      </c>
      <c r="D35">
        <f t="shared" si="0"/>
        <v>2.5609252375051632</v>
      </c>
      <c r="G35" s="31" t="s">
        <v>259</v>
      </c>
      <c r="H35">
        <v>20.496269825672648</v>
      </c>
      <c r="I35">
        <v>11.820362145338127</v>
      </c>
    </row>
    <row r="36" spans="1:9" x14ac:dyDescent="0.3">
      <c r="A36" s="19" t="s">
        <v>154</v>
      </c>
      <c r="B36" s="31">
        <v>1.4968999999999999</v>
      </c>
      <c r="C36" s="38">
        <v>7.6550000000000007E-2</v>
      </c>
      <c r="D36">
        <f t="shared" si="0"/>
        <v>19.554539516655776</v>
      </c>
      <c r="G36" s="31" t="s">
        <v>251</v>
      </c>
      <c r="H36">
        <v>20.486927036473567</v>
      </c>
      <c r="I36">
        <v>9.7808342913316171</v>
      </c>
    </row>
    <row r="37" spans="1:9" x14ac:dyDescent="0.3">
      <c r="A37" s="19" t="s">
        <v>154</v>
      </c>
      <c r="B37" s="31">
        <v>2.1110500000000001</v>
      </c>
      <c r="C37" s="38">
        <v>5.8400000000000001E-2</v>
      </c>
      <c r="D37">
        <f t="shared" si="0"/>
        <v>36.148116438356169</v>
      </c>
      <c r="G37" s="31" t="s">
        <v>252</v>
      </c>
      <c r="H37">
        <v>18.575638141402933</v>
      </c>
      <c r="I37">
        <v>5.7096920346333819</v>
      </c>
    </row>
    <row r="38" spans="1:9" x14ac:dyDescent="0.3">
      <c r="A38" s="19" t="s">
        <v>154</v>
      </c>
      <c r="B38" s="31">
        <v>2.8552999999999997</v>
      </c>
      <c r="C38" s="38">
        <v>0.25259999999999999</v>
      </c>
      <c r="D38">
        <f t="shared" si="0"/>
        <v>11.303642121931908</v>
      </c>
      <c r="G38" s="31" t="s">
        <v>267</v>
      </c>
      <c r="H38">
        <v>17.588382053307221</v>
      </c>
      <c r="I38">
        <v>4.4774240635818225</v>
      </c>
    </row>
    <row r="39" spans="1:9" x14ac:dyDescent="0.3">
      <c r="A39" s="19" t="s">
        <v>154</v>
      </c>
      <c r="B39" s="31">
        <v>3.25</v>
      </c>
      <c r="C39" s="44">
        <v>0.24210000000000001</v>
      </c>
      <c r="D39">
        <f t="shared" si="0"/>
        <v>13.424204874019001</v>
      </c>
      <c r="G39" s="31" t="s">
        <v>263</v>
      </c>
      <c r="H39">
        <v>15.909354435652583</v>
      </c>
      <c r="I39">
        <v>2.6326091456006817</v>
      </c>
    </row>
    <row r="40" spans="1:9" x14ac:dyDescent="0.3">
      <c r="A40" s="19" t="s">
        <v>154</v>
      </c>
      <c r="B40" s="47">
        <v>2.13</v>
      </c>
      <c r="C40" s="38">
        <v>9.6799999999999997E-2</v>
      </c>
      <c r="D40">
        <f t="shared" si="0"/>
        <v>22.004132231404959</v>
      </c>
      <c r="G40" s="31" t="s">
        <v>253</v>
      </c>
      <c r="H40">
        <v>15.809020989713897</v>
      </c>
      <c r="I40">
        <v>6.8397098599728707</v>
      </c>
    </row>
    <row r="41" spans="1:9" x14ac:dyDescent="0.3">
      <c r="A41" s="19" t="s">
        <v>155</v>
      </c>
      <c r="B41" s="31">
        <v>1.141</v>
      </c>
      <c r="C41" s="38">
        <v>6.7400000000000002E-2</v>
      </c>
      <c r="D41">
        <f t="shared" si="0"/>
        <v>16.928783382789316</v>
      </c>
      <c r="G41" s="31" t="s">
        <v>254</v>
      </c>
      <c r="H41">
        <v>15.373809310126129</v>
      </c>
      <c r="I41">
        <v>4.7142727964378262</v>
      </c>
    </row>
    <row r="42" spans="1:9" x14ac:dyDescent="0.3">
      <c r="A42" s="19" t="s">
        <v>155</v>
      </c>
      <c r="B42" s="31">
        <v>1.7516</v>
      </c>
      <c r="C42" s="38">
        <v>8.5650000000000004E-2</v>
      </c>
      <c r="D42">
        <f t="shared" si="0"/>
        <v>20.45067133683596</v>
      </c>
      <c r="G42" s="31" t="s">
        <v>258</v>
      </c>
      <c r="H42">
        <v>15.309070493907996</v>
      </c>
      <c r="I42">
        <v>9.9705696473849503</v>
      </c>
    </row>
    <row r="43" spans="1:9" x14ac:dyDescent="0.3">
      <c r="A43" s="19" t="s">
        <v>155</v>
      </c>
      <c r="B43" s="31">
        <v>1.4101999999999999</v>
      </c>
      <c r="C43" s="38">
        <v>5.5899999999999998E-2</v>
      </c>
      <c r="D43">
        <f t="shared" si="0"/>
        <v>25.227191413237925</v>
      </c>
      <c r="G43" s="31" t="s">
        <v>244</v>
      </c>
      <c r="H43">
        <v>15.159512903018404</v>
      </c>
      <c r="I43">
        <v>7.4547977573928614</v>
      </c>
    </row>
    <row r="44" spans="1:9" x14ac:dyDescent="0.3">
      <c r="A44" s="19" t="s">
        <v>155</v>
      </c>
      <c r="B44" s="47">
        <v>1.4</v>
      </c>
      <c r="C44" s="38">
        <v>0.1197</v>
      </c>
      <c r="D44">
        <f t="shared" si="0"/>
        <v>11.695906432748536</v>
      </c>
      <c r="G44" s="31" t="s">
        <v>255</v>
      </c>
      <c r="H44">
        <v>14.548398909359349</v>
      </c>
      <c r="I44">
        <v>7.7379504864050812</v>
      </c>
    </row>
    <row r="45" spans="1:9" x14ac:dyDescent="0.3">
      <c r="A45" s="19" t="s">
        <v>156</v>
      </c>
      <c r="B45" s="31">
        <v>0.63390000000000002</v>
      </c>
      <c r="C45" s="38">
        <v>4.335E-2</v>
      </c>
      <c r="D45">
        <f t="shared" si="0"/>
        <v>14.622837370242214</v>
      </c>
      <c r="G45" s="31" t="s">
        <v>247</v>
      </c>
      <c r="H45">
        <v>13.305280586976162</v>
      </c>
      <c r="I45">
        <v>9.4078088048241639</v>
      </c>
    </row>
    <row r="46" spans="1:9" x14ac:dyDescent="0.3">
      <c r="A46" s="19" t="s">
        <v>156</v>
      </c>
      <c r="B46" s="31">
        <v>1.2411000000000001</v>
      </c>
      <c r="C46" s="38">
        <v>4.7199999999999999E-2</v>
      </c>
      <c r="D46">
        <f t="shared" si="0"/>
        <v>26.29449152542373</v>
      </c>
      <c r="G46" s="31" t="s">
        <v>266</v>
      </c>
      <c r="H46">
        <v>13.001114167726112</v>
      </c>
      <c r="I46">
        <v>6.5054995491145142</v>
      </c>
    </row>
    <row r="47" spans="1:9" x14ac:dyDescent="0.3">
      <c r="A47" s="19" t="s">
        <v>156</v>
      </c>
      <c r="B47" s="31">
        <v>1.306</v>
      </c>
      <c r="C47" s="38">
        <v>7.1800000000000003E-2</v>
      </c>
      <c r="D47">
        <f t="shared" si="0"/>
        <v>18.18941504178273</v>
      </c>
      <c r="G47" s="31" t="s">
        <v>248</v>
      </c>
      <c r="H47">
        <v>11.308454496230672</v>
      </c>
      <c r="I47">
        <v>1.9920253534882437</v>
      </c>
    </row>
    <row r="48" spans="1:9" x14ac:dyDescent="0.3">
      <c r="A48" s="19" t="s">
        <v>156</v>
      </c>
      <c r="B48" s="31">
        <v>1.31</v>
      </c>
      <c r="C48" s="44">
        <v>0.1197</v>
      </c>
      <c r="D48">
        <f t="shared" si="0"/>
        <v>10.944026733500419</v>
      </c>
      <c r="G48" s="31" t="s">
        <v>257</v>
      </c>
      <c r="H48">
        <v>11.254869548468363</v>
      </c>
      <c r="I48">
        <v>6.829712987895201</v>
      </c>
    </row>
    <row r="49" spans="1:9" x14ac:dyDescent="0.3">
      <c r="A49" s="19" t="s">
        <v>156</v>
      </c>
      <c r="B49" s="47">
        <v>1.27</v>
      </c>
      <c r="C49" s="38">
        <v>0.14119999999999999</v>
      </c>
      <c r="D49">
        <f t="shared" si="0"/>
        <v>8.9943342776203981</v>
      </c>
      <c r="G49" s="31" t="s">
        <v>249</v>
      </c>
      <c r="H49">
        <v>9.8450982234259925</v>
      </c>
      <c r="I49">
        <v>7.137095180580312</v>
      </c>
    </row>
    <row r="50" spans="1:9" x14ac:dyDescent="0.3">
      <c r="A50" s="19" t="s">
        <v>157</v>
      </c>
      <c r="B50" s="31">
        <v>1.0509250000000001</v>
      </c>
      <c r="C50" s="38">
        <v>7.4550000000000005E-2</v>
      </c>
      <c r="D50">
        <f t="shared" si="0"/>
        <v>14.096914822266935</v>
      </c>
      <c r="G50" s="31" t="s">
        <v>250</v>
      </c>
      <c r="H50">
        <v>8.7202434834238538</v>
      </c>
      <c r="I50">
        <v>4.819982515542085</v>
      </c>
    </row>
    <row r="51" spans="1:9" x14ac:dyDescent="0.3">
      <c r="A51" s="19" t="s">
        <v>157</v>
      </c>
      <c r="B51" s="31">
        <v>2.3138000000000001</v>
      </c>
      <c r="C51" s="38">
        <v>0.11885</v>
      </c>
      <c r="D51">
        <f t="shared" si="0"/>
        <v>19.468237273874632</v>
      </c>
      <c r="G51" s="31" t="s">
        <v>245</v>
      </c>
      <c r="H51">
        <v>6.5802267481893635</v>
      </c>
      <c r="I51">
        <v>2.2537779348613056</v>
      </c>
    </row>
    <row r="52" spans="1:9" x14ac:dyDescent="0.3">
      <c r="A52" s="19" t="s">
        <v>157</v>
      </c>
      <c r="B52" s="31">
        <v>2.9474999999999998</v>
      </c>
      <c r="C52" s="38">
        <v>0.16059999999999999</v>
      </c>
      <c r="D52">
        <f t="shared" si="0"/>
        <v>18.353051058530511</v>
      </c>
      <c r="G52" s="31" t="s">
        <v>264</v>
      </c>
      <c r="H52">
        <v>4.3847166724706401</v>
      </c>
      <c r="I52">
        <v>2.713786224781102</v>
      </c>
    </row>
    <row r="53" spans="1:9" x14ac:dyDescent="0.3">
      <c r="A53" s="19" t="s">
        <v>157</v>
      </c>
      <c r="B53" s="31">
        <v>2.4300000000000002</v>
      </c>
      <c r="C53" s="44">
        <v>0.14119999999999999</v>
      </c>
      <c r="D53">
        <f t="shared" si="0"/>
        <v>17.209631728045327</v>
      </c>
      <c r="G53" s="31" t="s">
        <v>256</v>
      </c>
      <c r="H53">
        <v>3.6512082510044608</v>
      </c>
      <c r="I53">
        <v>0.57405276167045061</v>
      </c>
    </row>
    <row r="54" spans="1:9" x14ac:dyDescent="0.3">
      <c r="A54" s="19" t="s">
        <v>157</v>
      </c>
      <c r="B54" s="47">
        <v>2.0699999999999998</v>
      </c>
      <c r="C54" s="38">
        <v>0.26740000000000003</v>
      </c>
      <c r="D54">
        <f t="shared" si="0"/>
        <v>7.7412116679132374</v>
      </c>
    </row>
    <row r="55" spans="1:9" x14ac:dyDescent="0.3">
      <c r="A55" s="19" t="s">
        <v>158</v>
      </c>
      <c r="B55" s="31">
        <v>1.2333000000000001</v>
      </c>
      <c r="C55" s="38">
        <v>5.2600000000000001E-2</v>
      </c>
      <c r="D55">
        <f t="shared" si="0"/>
        <v>23.446768060836504</v>
      </c>
    </row>
    <row r="56" spans="1:9" x14ac:dyDescent="0.3">
      <c r="A56" s="19" t="s">
        <v>158</v>
      </c>
      <c r="B56" s="31">
        <v>3.2699500000000001</v>
      </c>
      <c r="C56" s="38">
        <v>0.34789999999999999</v>
      </c>
      <c r="D56">
        <f t="shared" si="0"/>
        <v>9.3991089393503895</v>
      </c>
    </row>
    <row r="57" spans="1:9" x14ac:dyDescent="0.3">
      <c r="A57" s="19" t="s">
        <v>158</v>
      </c>
      <c r="B57" s="47">
        <v>3.81</v>
      </c>
      <c r="C57" s="38">
        <v>0.3528</v>
      </c>
      <c r="D57">
        <f t="shared" si="0"/>
        <v>10.799319727891156</v>
      </c>
    </row>
    <row r="58" spans="1:9" x14ac:dyDescent="0.3">
      <c r="A58" s="19" t="s">
        <v>159</v>
      </c>
      <c r="B58" s="31">
        <v>0.99360000000000004</v>
      </c>
      <c r="C58" s="38">
        <v>0.29420000000000007</v>
      </c>
      <c r="D58">
        <f t="shared" si="0"/>
        <v>3.3772943575798768</v>
      </c>
    </row>
    <row r="59" spans="1:9" x14ac:dyDescent="0.3">
      <c r="A59" s="19" t="s">
        <v>159</v>
      </c>
      <c r="B59" s="31">
        <v>1.31595</v>
      </c>
      <c r="C59" s="38">
        <v>0.29775000000000001</v>
      </c>
      <c r="D59">
        <f t="shared" si="0"/>
        <v>4.4196473551637272</v>
      </c>
    </row>
    <row r="60" spans="1:9" x14ac:dyDescent="0.3">
      <c r="A60" s="19" t="s">
        <v>159</v>
      </c>
      <c r="B60" s="31">
        <v>1.2559749999999998</v>
      </c>
      <c r="C60" s="38">
        <v>0.42854999999999999</v>
      </c>
      <c r="D60">
        <f t="shared" si="0"/>
        <v>2.9307548710768869</v>
      </c>
    </row>
    <row r="61" spans="1:9" x14ac:dyDescent="0.3">
      <c r="A61" s="19" t="s">
        <v>159</v>
      </c>
      <c r="B61" s="31">
        <v>1.41</v>
      </c>
      <c r="C61" s="44">
        <v>0.3528</v>
      </c>
      <c r="D61">
        <f t="shared" si="0"/>
        <v>3.9965986394557822</v>
      </c>
    </row>
    <row r="62" spans="1:9" x14ac:dyDescent="0.3">
      <c r="A62" s="19" t="s">
        <v>159</v>
      </c>
      <c r="B62" s="47">
        <v>1.78</v>
      </c>
      <c r="C62" s="38">
        <v>0.504</v>
      </c>
      <c r="D62">
        <f t="shared" si="0"/>
        <v>3.5317460317460316</v>
      </c>
    </row>
    <row r="63" spans="1:9" x14ac:dyDescent="0.3">
      <c r="A63" s="19" t="s">
        <v>160</v>
      </c>
      <c r="B63" s="31">
        <v>0.70150000000000001</v>
      </c>
      <c r="C63" s="38">
        <v>5.9450000000000003E-2</v>
      </c>
      <c r="D63">
        <f t="shared" si="0"/>
        <v>11.799831791421362</v>
      </c>
    </row>
    <row r="64" spans="1:9" x14ac:dyDescent="0.3">
      <c r="A64" s="19" t="s">
        <v>160</v>
      </c>
      <c r="B64" s="31">
        <v>0.81064999999999998</v>
      </c>
      <c r="C64" s="38">
        <v>3.635E-2</v>
      </c>
      <c r="D64">
        <f t="shared" si="0"/>
        <v>22.301237964236588</v>
      </c>
    </row>
    <row r="65" spans="1:4" x14ac:dyDescent="0.3">
      <c r="A65" s="19" t="s">
        <v>160</v>
      </c>
      <c r="B65" s="31">
        <v>0.95589999999999997</v>
      </c>
      <c r="C65" s="38">
        <v>0.10290000000000001</v>
      </c>
      <c r="D65">
        <f t="shared" si="0"/>
        <v>9.2896015549076765</v>
      </c>
    </row>
    <row r="66" spans="1:4" x14ac:dyDescent="0.3">
      <c r="A66" s="19" t="s">
        <v>160</v>
      </c>
      <c r="B66" s="31">
        <v>1.91</v>
      </c>
      <c r="C66" s="44">
        <v>0.504</v>
      </c>
      <c r="D66">
        <f t="shared" si="0"/>
        <v>3.7896825396825395</v>
      </c>
    </row>
    <row r="67" spans="1:4" x14ac:dyDescent="0.3">
      <c r="A67" s="19" t="s">
        <v>160</v>
      </c>
      <c r="B67" s="47">
        <v>2.68</v>
      </c>
      <c r="C67" s="38">
        <v>0.29470000000000002</v>
      </c>
      <c r="D67">
        <f t="shared" ref="D67:D116" si="1">B67/C67</f>
        <v>9.0939938920936552</v>
      </c>
    </row>
    <row r="68" spans="1:4" x14ac:dyDescent="0.3">
      <c r="A68" s="19" t="s">
        <v>161</v>
      </c>
      <c r="B68" s="31">
        <v>0.97914999999999996</v>
      </c>
      <c r="C68" s="38">
        <v>3.2000000000000001E-2</v>
      </c>
      <c r="D68">
        <f t="shared" si="1"/>
        <v>30.598437499999999</v>
      </c>
    </row>
    <row r="69" spans="1:4" x14ac:dyDescent="0.3">
      <c r="A69" s="19" t="s">
        <v>161</v>
      </c>
      <c r="B69" s="31">
        <v>0.6925</v>
      </c>
      <c r="C69" s="38">
        <v>0.23019999999999999</v>
      </c>
      <c r="D69">
        <f t="shared" si="1"/>
        <v>3.0082536924413557</v>
      </c>
    </row>
    <row r="70" spans="1:4" x14ac:dyDescent="0.3">
      <c r="A70" s="19" t="s">
        <v>161</v>
      </c>
      <c r="B70" s="31">
        <v>1.5388999999999999</v>
      </c>
      <c r="C70" s="38">
        <v>9.1399999999999995E-2</v>
      </c>
      <c r="D70">
        <f t="shared" si="1"/>
        <v>16.836980306345733</v>
      </c>
    </row>
    <row r="71" spans="1:4" x14ac:dyDescent="0.3">
      <c r="A71" s="19" t="s">
        <v>161</v>
      </c>
      <c r="B71" s="31">
        <v>3.12</v>
      </c>
      <c r="C71" s="44">
        <v>0.2417</v>
      </c>
      <c r="D71">
        <f t="shared" si="1"/>
        <v>12.908564335953661</v>
      </c>
    </row>
    <row r="72" spans="1:4" x14ac:dyDescent="0.3">
      <c r="A72" s="19" t="s">
        <v>161</v>
      </c>
      <c r="B72" s="47">
        <v>2.0699999999999998</v>
      </c>
      <c r="C72" s="38">
        <v>0.15690000000000001</v>
      </c>
      <c r="D72">
        <f t="shared" si="1"/>
        <v>13.193116634799233</v>
      </c>
    </row>
    <row r="73" spans="1:4" x14ac:dyDescent="0.3">
      <c r="A73" s="19" t="s">
        <v>162</v>
      </c>
      <c r="B73" s="31">
        <v>2.34</v>
      </c>
      <c r="C73" s="38">
        <v>5.6399999999999999E-2</v>
      </c>
      <c r="D73">
        <f t="shared" si="1"/>
        <v>41.48936170212766</v>
      </c>
    </row>
    <row r="74" spans="1:4" x14ac:dyDescent="0.3">
      <c r="A74" s="19" t="s">
        <v>162</v>
      </c>
      <c r="B74" s="31">
        <v>1.8484</v>
      </c>
      <c r="C74" s="38">
        <v>0.11459999999999999</v>
      </c>
      <c r="D74">
        <f t="shared" si="1"/>
        <v>16.129144851657941</v>
      </c>
    </row>
    <row r="75" spans="1:4" x14ac:dyDescent="0.3">
      <c r="A75" s="19" t="s">
        <v>162</v>
      </c>
      <c r="B75" s="31">
        <v>2.1922999999999999</v>
      </c>
      <c r="C75" s="38">
        <v>0.17044999999999999</v>
      </c>
      <c r="D75">
        <f t="shared" si="1"/>
        <v>12.861836315635085</v>
      </c>
    </row>
    <row r="76" spans="1:4" x14ac:dyDescent="0.3">
      <c r="A76" s="19" t="s">
        <v>162</v>
      </c>
      <c r="B76" s="31">
        <v>3.08</v>
      </c>
      <c r="C76" s="44">
        <v>0.18729999999999999</v>
      </c>
      <c r="D76">
        <f t="shared" si="1"/>
        <v>16.444207154297917</v>
      </c>
    </row>
    <row r="77" spans="1:4" x14ac:dyDescent="0.3">
      <c r="A77" s="19" t="s">
        <v>162</v>
      </c>
      <c r="B77" s="47">
        <v>2.78</v>
      </c>
      <c r="C77" s="38">
        <v>0.1787</v>
      </c>
      <c r="D77">
        <f t="shared" si="1"/>
        <v>15.556799104644655</v>
      </c>
    </row>
    <row r="78" spans="1:4" x14ac:dyDescent="0.3">
      <c r="A78" s="19" t="s">
        <v>163</v>
      </c>
      <c r="B78" s="31">
        <v>1.5024500000000001</v>
      </c>
      <c r="C78" s="38">
        <v>4.7300000000000002E-2</v>
      </c>
      <c r="D78">
        <f t="shared" si="1"/>
        <v>31.764270613107822</v>
      </c>
    </row>
    <row r="79" spans="1:4" x14ac:dyDescent="0.3">
      <c r="A79" s="19" t="s">
        <v>163</v>
      </c>
      <c r="B79" s="31">
        <v>1.4611000000000001</v>
      </c>
      <c r="C79" s="38">
        <v>5.6750000000000002E-2</v>
      </c>
      <c r="D79">
        <f t="shared" si="1"/>
        <v>25.74625550660793</v>
      </c>
    </row>
    <row r="80" spans="1:4" x14ac:dyDescent="0.3">
      <c r="A80" s="19" t="s">
        <v>163</v>
      </c>
      <c r="B80" s="31">
        <v>0.95909999999999995</v>
      </c>
      <c r="C80" s="38">
        <v>3.6249999999999998E-2</v>
      </c>
      <c r="D80">
        <f t="shared" si="1"/>
        <v>26.457931034482758</v>
      </c>
    </row>
    <row r="81" spans="1:4" x14ac:dyDescent="0.3">
      <c r="A81" s="19" t="s">
        <v>163</v>
      </c>
      <c r="B81" s="47">
        <v>2.56</v>
      </c>
      <c r="C81" s="38">
        <v>0.183</v>
      </c>
      <c r="D81">
        <f t="shared" si="1"/>
        <v>13.989071038251367</v>
      </c>
    </row>
    <row r="82" spans="1:4" x14ac:dyDescent="0.3">
      <c r="A82" s="19" t="s">
        <v>164</v>
      </c>
      <c r="B82" s="31">
        <v>2.5013000000000001</v>
      </c>
      <c r="C82" s="38">
        <v>4.165E-2</v>
      </c>
      <c r="D82">
        <f t="shared" si="1"/>
        <v>60.055222088835535</v>
      </c>
    </row>
    <row r="83" spans="1:4" x14ac:dyDescent="0.3">
      <c r="A83" s="19" t="s">
        <v>164</v>
      </c>
      <c r="B83" s="31">
        <v>1.2354499999999999</v>
      </c>
      <c r="C83" s="38">
        <v>4.65E-2</v>
      </c>
      <c r="D83">
        <f t="shared" si="1"/>
        <v>26.568817204301073</v>
      </c>
    </row>
    <row r="84" spans="1:4" x14ac:dyDescent="0.3">
      <c r="A84" s="19" t="s">
        <v>164</v>
      </c>
      <c r="B84" s="31">
        <v>0.64090000000000003</v>
      </c>
      <c r="C84" s="38">
        <v>1.5949999999999999E-2</v>
      </c>
      <c r="D84">
        <f t="shared" si="1"/>
        <v>40.181818181818187</v>
      </c>
    </row>
    <row r="85" spans="1:4" x14ac:dyDescent="0.3">
      <c r="A85" s="19" t="s">
        <v>164</v>
      </c>
      <c r="B85" s="31">
        <v>1.32</v>
      </c>
      <c r="C85" s="44">
        <v>0.1225</v>
      </c>
      <c r="D85">
        <f t="shared" si="1"/>
        <v>10.775510204081634</v>
      </c>
    </row>
    <row r="86" spans="1:4" x14ac:dyDescent="0.3">
      <c r="A86" s="19" t="s">
        <v>164</v>
      </c>
      <c r="B86" s="47">
        <v>1.22</v>
      </c>
      <c r="C86" s="38">
        <v>0.1134</v>
      </c>
      <c r="D86">
        <f t="shared" si="1"/>
        <v>10.758377425044092</v>
      </c>
    </row>
    <row r="87" spans="1:4" x14ac:dyDescent="0.3">
      <c r="A87" s="19" t="s">
        <v>165</v>
      </c>
      <c r="B87" s="31">
        <v>0.90634999999999999</v>
      </c>
      <c r="C87" s="38">
        <v>7.8799999999999995E-2</v>
      </c>
      <c r="D87">
        <f t="shared" si="1"/>
        <v>11.501903553299494</v>
      </c>
    </row>
    <row r="88" spans="1:4" x14ac:dyDescent="0.3">
      <c r="A88" s="19" t="s">
        <v>165</v>
      </c>
      <c r="B88" s="31">
        <v>1.44085</v>
      </c>
      <c r="C88" s="38">
        <v>2.7699999999999999E-2</v>
      </c>
      <c r="D88">
        <f t="shared" si="1"/>
        <v>52.016245487364621</v>
      </c>
    </row>
    <row r="89" spans="1:4" x14ac:dyDescent="0.3">
      <c r="A89" s="19" t="s">
        <v>165</v>
      </c>
      <c r="B89" s="31">
        <v>1.7766999999999999</v>
      </c>
      <c r="C89" s="38">
        <v>0.12114999999999999</v>
      </c>
      <c r="D89">
        <f t="shared" si="1"/>
        <v>14.66529096161783</v>
      </c>
    </row>
    <row r="90" spans="1:4" x14ac:dyDescent="0.3">
      <c r="A90" s="19" t="s">
        <v>165</v>
      </c>
      <c r="B90" s="31">
        <v>2.73</v>
      </c>
      <c r="C90" s="44">
        <v>0.22270000000000001</v>
      </c>
      <c r="D90">
        <f t="shared" si="1"/>
        <v>12.2586439155815</v>
      </c>
    </row>
    <row r="91" spans="1:4" x14ac:dyDescent="0.3">
      <c r="A91" s="19" t="s">
        <v>165</v>
      </c>
      <c r="B91" s="47">
        <v>2.3199999999999998</v>
      </c>
      <c r="C91" s="38">
        <v>0.18859999999999999</v>
      </c>
      <c r="D91">
        <f t="shared" si="1"/>
        <v>12.301166489925768</v>
      </c>
    </row>
    <row r="92" spans="1:4" x14ac:dyDescent="0.3">
      <c r="A92" s="19" t="s">
        <v>166</v>
      </c>
      <c r="B92" s="31">
        <v>4.3871000000000002</v>
      </c>
      <c r="C92" s="38">
        <v>0.30304999999999999</v>
      </c>
      <c r="D92">
        <f t="shared" si="1"/>
        <v>14.476489028213168</v>
      </c>
    </row>
    <row r="93" spans="1:4" x14ac:dyDescent="0.3">
      <c r="A93" s="19" t="s">
        <v>166</v>
      </c>
      <c r="B93" s="31">
        <v>4.6730499999999999</v>
      </c>
      <c r="C93" s="38">
        <v>0.23585</v>
      </c>
      <c r="D93">
        <f t="shared" si="1"/>
        <v>19.813652745389017</v>
      </c>
    </row>
    <row r="94" spans="1:4" x14ac:dyDescent="0.3">
      <c r="A94" s="19" t="s">
        <v>166</v>
      </c>
      <c r="B94" s="31">
        <v>5.1120000000000001</v>
      </c>
      <c r="C94" s="38">
        <v>0.29420000000000007</v>
      </c>
      <c r="D94">
        <f t="shared" si="1"/>
        <v>17.37593473827328</v>
      </c>
    </row>
    <row r="95" spans="1:4" x14ac:dyDescent="0.3">
      <c r="A95" s="19" t="s">
        <v>166</v>
      </c>
      <c r="B95" s="31">
        <v>7.6</v>
      </c>
      <c r="C95" s="44">
        <v>0.56589999999999996</v>
      </c>
      <c r="D95">
        <f t="shared" si="1"/>
        <v>13.429934617423573</v>
      </c>
    </row>
    <row r="96" spans="1:4" x14ac:dyDescent="0.3">
      <c r="A96" s="19" t="s">
        <v>166</v>
      </c>
      <c r="B96" s="47">
        <v>7.88</v>
      </c>
      <c r="C96" s="38">
        <v>0.54530000000000001</v>
      </c>
      <c r="D96">
        <f t="shared" si="1"/>
        <v>14.450761048963873</v>
      </c>
    </row>
    <row r="97" spans="1:4" x14ac:dyDescent="0.3">
      <c r="A97" s="19" t="s">
        <v>167</v>
      </c>
      <c r="B97" s="31">
        <v>0.32997499999999996</v>
      </c>
      <c r="C97" s="38">
        <v>0.22284999999999999</v>
      </c>
      <c r="D97">
        <f t="shared" si="1"/>
        <v>1.4807045097599281</v>
      </c>
    </row>
    <row r="98" spans="1:4" x14ac:dyDescent="0.3">
      <c r="A98" s="19" t="s">
        <v>167</v>
      </c>
      <c r="B98" s="31">
        <v>2.5182500000000001</v>
      </c>
      <c r="C98" s="38">
        <v>0.29494999999999999</v>
      </c>
      <c r="D98">
        <f t="shared" si="1"/>
        <v>8.5378877775894217</v>
      </c>
    </row>
    <row r="99" spans="1:4" x14ac:dyDescent="0.3">
      <c r="A99" s="19" t="s">
        <v>167</v>
      </c>
      <c r="B99" s="31">
        <v>0.95304999999999995</v>
      </c>
      <c r="C99" s="38">
        <v>0.36285000000000001</v>
      </c>
      <c r="D99">
        <f t="shared" si="1"/>
        <v>2.6265674521151992</v>
      </c>
    </row>
    <row r="100" spans="1:4" x14ac:dyDescent="0.3">
      <c r="A100" s="19" t="s">
        <v>167</v>
      </c>
      <c r="B100" s="31">
        <v>1.18</v>
      </c>
      <c r="C100" s="44">
        <v>0.22839999999999999</v>
      </c>
      <c r="D100">
        <f t="shared" si="1"/>
        <v>5.166374781085814</v>
      </c>
    </row>
    <row r="101" spans="1:4" x14ac:dyDescent="0.3">
      <c r="A101" s="19" t="s">
        <v>167</v>
      </c>
      <c r="B101" s="47">
        <v>2.29</v>
      </c>
      <c r="C101" s="38">
        <v>0.55689999999999995</v>
      </c>
      <c r="D101">
        <f t="shared" si="1"/>
        <v>4.1120488418028378</v>
      </c>
    </row>
    <row r="102" spans="1:4" x14ac:dyDescent="0.3">
      <c r="A102" s="19" t="s">
        <v>168</v>
      </c>
      <c r="B102" s="31">
        <v>0.80759999999999998</v>
      </c>
      <c r="C102" s="38">
        <v>6.6199999999999995E-2</v>
      </c>
      <c r="D102">
        <f t="shared" si="1"/>
        <v>12.19939577039275</v>
      </c>
    </row>
    <row r="103" spans="1:4" x14ac:dyDescent="0.3">
      <c r="A103" s="19" t="s">
        <v>168</v>
      </c>
      <c r="B103" s="31">
        <v>0.9284</v>
      </c>
      <c r="C103" s="38">
        <v>3.2550000000000003E-2</v>
      </c>
      <c r="D103">
        <f t="shared" si="1"/>
        <v>28.522273425499229</v>
      </c>
    </row>
    <row r="104" spans="1:4" x14ac:dyDescent="0.3">
      <c r="A104" s="19" t="s">
        <v>168</v>
      </c>
      <c r="B104" s="31">
        <v>0.80135000000000001</v>
      </c>
      <c r="C104" s="38">
        <v>2.18E-2</v>
      </c>
      <c r="D104">
        <f t="shared" si="1"/>
        <v>36.759174311926607</v>
      </c>
    </row>
    <row r="105" spans="1:4" x14ac:dyDescent="0.3">
      <c r="A105" s="19" t="s">
        <v>168</v>
      </c>
      <c r="B105" s="31">
        <v>0.96</v>
      </c>
      <c r="C105" s="44">
        <v>0.04</v>
      </c>
      <c r="D105">
        <f t="shared" si="1"/>
        <v>24</v>
      </c>
    </row>
    <row r="106" spans="1:4" x14ac:dyDescent="0.3">
      <c r="A106" s="19" t="s">
        <v>168</v>
      </c>
      <c r="B106" s="47">
        <v>0.84</v>
      </c>
      <c r="C106" s="38">
        <v>3.5900000000000001E-2</v>
      </c>
      <c r="D106">
        <f t="shared" si="1"/>
        <v>23.398328690807798</v>
      </c>
    </row>
    <row r="107" spans="1:4" x14ac:dyDescent="0.3">
      <c r="A107" s="19" t="s">
        <v>169</v>
      </c>
      <c r="B107" s="31">
        <v>1.85975</v>
      </c>
      <c r="C107" s="38">
        <v>0.13844999999999999</v>
      </c>
      <c r="D107">
        <f t="shared" si="1"/>
        <v>13.432647165041532</v>
      </c>
    </row>
    <row r="108" spans="1:4" x14ac:dyDescent="0.3">
      <c r="A108" s="19" t="s">
        <v>169</v>
      </c>
      <c r="B108" s="31">
        <v>2.4026999999999998</v>
      </c>
      <c r="C108" s="38">
        <v>9.5250000000000001E-2</v>
      </c>
      <c r="D108">
        <f t="shared" si="1"/>
        <v>25.225196850393697</v>
      </c>
    </row>
    <row r="109" spans="1:4" x14ac:dyDescent="0.3">
      <c r="A109" s="19" t="s">
        <v>169</v>
      </c>
      <c r="B109" s="31">
        <v>2.4282500000000002</v>
      </c>
      <c r="C109" s="38">
        <v>0.14610000000000001</v>
      </c>
      <c r="D109">
        <f t="shared" si="1"/>
        <v>16.620465434633815</v>
      </c>
    </row>
    <row r="110" spans="1:4" x14ac:dyDescent="0.3">
      <c r="A110" s="19" t="s">
        <v>169</v>
      </c>
      <c r="B110" s="31">
        <v>2.0499999999999998</v>
      </c>
      <c r="C110" s="44">
        <v>0.1295</v>
      </c>
      <c r="D110">
        <f t="shared" si="1"/>
        <v>15.830115830115828</v>
      </c>
    </row>
    <row r="111" spans="1:4" x14ac:dyDescent="0.3">
      <c r="A111" s="19" t="s">
        <v>169</v>
      </c>
      <c r="B111" s="47">
        <v>1.85</v>
      </c>
      <c r="C111" s="38">
        <v>0.1099</v>
      </c>
      <c r="D111">
        <f t="shared" si="1"/>
        <v>16.83348498635123</v>
      </c>
    </row>
    <row r="112" spans="1:4" x14ac:dyDescent="0.3">
      <c r="A112" s="19" t="s">
        <v>170</v>
      </c>
      <c r="B112" s="31">
        <v>0.80814999999999992</v>
      </c>
      <c r="C112" s="38">
        <v>0.20080000000000001</v>
      </c>
      <c r="D112">
        <f t="shared" si="1"/>
        <v>4.0246513944223103</v>
      </c>
    </row>
    <row r="113" spans="1:4" x14ac:dyDescent="0.3">
      <c r="A113" s="19" t="s">
        <v>170</v>
      </c>
      <c r="B113" s="31">
        <v>3.8682500000000002</v>
      </c>
      <c r="C113" s="38">
        <v>0.20175000000000001</v>
      </c>
      <c r="D113">
        <f t="shared" si="1"/>
        <v>19.173482032218093</v>
      </c>
    </row>
    <row r="114" spans="1:4" x14ac:dyDescent="0.3">
      <c r="A114" s="19" t="s">
        <v>170</v>
      </c>
      <c r="B114" s="31">
        <v>2.1312500000000001</v>
      </c>
      <c r="C114" s="38">
        <v>0.25369999999999998</v>
      </c>
      <c r="D114">
        <f t="shared" si="1"/>
        <v>8.4006700827749317</v>
      </c>
    </row>
    <row r="115" spans="1:4" x14ac:dyDescent="0.3">
      <c r="A115" s="19" t="s">
        <v>170</v>
      </c>
      <c r="B115" s="31">
        <v>2.74</v>
      </c>
      <c r="C115" s="44">
        <v>0.1547</v>
      </c>
      <c r="D115">
        <f t="shared" si="1"/>
        <v>17.711700064641242</v>
      </c>
    </row>
    <row r="116" spans="1:4" x14ac:dyDescent="0.3">
      <c r="A116" s="19" t="s">
        <v>170</v>
      </c>
      <c r="B116" s="47">
        <v>3.5</v>
      </c>
      <c r="C116" s="38">
        <v>0.223</v>
      </c>
      <c r="D116">
        <f t="shared" si="1"/>
        <v>15.695067264573991</v>
      </c>
    </row>
    <row r="129" spans="2:2" x14ac:dyDescent="0.3">
      <c r="B129" s="15"/>
    </row>
    <row r="130" spans="2:2" x14ac:dyDescent="0.3">
      <c r="B130" s="15"/>
    </row>
    <row r="131" spans="2:2" x14ac:dyDescent="0.3">
      <c r="B131" s="15"/>
    </row>
    <row r="132" spans="2:2" x14ac:dyDescent="0.3">
      <c r="B132" s="15"/>
    </row>
    <row r="133" spans="2:2" x14ac:dyDescent="0.3">
      <c r="B133" s="15"/>
    </row>
    <row r="134" spans="2:2" x14ac:dyDescent="0.3">
      <c r="B134" s="15"/>
    </row>
    <row r="135" spans="2:2" x14ac:dyDescent="0.3">
      <c r="B135" s="15"/>
    </row>
    <row r="136" spans="2:2" x14ac:dyDescent="0.3">
      <c r="B136" s="15"/>
    </row>
    <row r="137" spans="2:2" x14ac:dyDescent="0.3">
      <c r="B137" s="15"/>
    </row>
    <row r="138" spans="2:2" x14ac:dyDescent="0.3">
      <c r="B138" s="15"/>
    </row>
    <row r="139" spans="2:2" x14ac:dyDescent="0.3">
      <c r="B139" s="15"/>
    </row>
    <row r="140" spans="2:2" x14ac:dyDescent="0.3">
      <c r="B140" s="15"/>
    </row>
    <row r="141" spans="2:2" x14ac:dyDescent="0.3">
      <c r="B141" s="15"/>
    </row>
    <row r="142" spans="2:2" x14ac:dyDescent="0.3">
      <c r="B142" s="15"/>
    </row>
    <row r="143" spans="2:2" x14ac:dyDescent="0.3">
      <c r="B143" s="15"/>
    </row>
    <row r="144" spans="2:2" x14ac:dyDescent="0.3">
      <c r="B144" s="15"/>
    </row>
    <row r="145" spans="2:2" x14ac:dyDescent="0.3">
      <c r="B145" s="15"/>
    </row>
    <row r="146" spans="2:2" x14ac:dyDescent="0.3">
      <c r="B146" s="15"/>
    </row>
    <row r="147" spans="2:2" x14ac:dyDescent="0.3">
      <c r="B147" s="15"/>
    </row>
    <row r="148" spans="2:2" x14ac:dyDescent="0.3">
      <c r="B148" s="15"/>
    </row>
    <row r="149" spans="2:2" x14ac:dyDescent="0.3">
      <c r="B149" s="15"/>
    </row>
    <row r="150" spans="2:2" x14ac:dyDescent="0.3">
      <c r="B150" s="15"/>
    </row>
    <row r="151" spans="2:2" x14ac:dyDescent="0.3">
      <c r="B151" s="15"/>
    </row>
    <row r="152" spans="2:2" x14ac:dyDescent="0.3">
      <c r="B152" s="15"/>
    </row>
    <row r="153" spans="2:2" x14ac:dyDescent="0.3">
      <c r="B153" s="15"/>
    </row>
    <row r="154" spans="2:2" x14ac:dyDescent="0.3">
      <c r="B154" s="15"/>
    </row>
    <row r="155" spans="2:2" x14ac:dyDescent="0.3">
      <c r="B155" s="15"/>
    </row>
    <row r="156" spans="2:2" x14ac:dyDescent="0.3">
      <c r="B156" s="15"/>
    </row>
    <row r="157" spans="2:2" x14ac:dyDescent="0.3">
      <c r="B157" s="15"/>
    </row>
    <row r="158" spans="2:2" x14ac:dyDescent="0.3">
      <c r="B158" s="15"/>
    </row>
    <row r="159" spans="2:2" x14ac:dyDescent="0.3">
      <c r="B159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  <row r="164" spans="2:2" x14ac:dyDescent="0.3">
      <c r="B164" s="15"/>
    </row>
    <row r="165" spans="2:2" x14ac:dyDescent="0.3">
      <c r="B165" s="15"/>
    </row>
    <row r="166" spans="2:2" x14ac:dyDescent="0.3">
      <c r="B166" s="15"/>
    </row>
    <row r="167" spans="2:2" x14ac:dyDescent="0.3">
      <c r="B167" s="15"/>
    </row>
    <row r="168" spans="2:2" x14ac:dyDescent="0.3">
      <c r="B168" s="15"/>
    </row>
    <row r="169" spans="2:2" x14ac:dyDescent="0.3">
      <c r="B169" s="15"/>
    </row>
    <row r="170" spans="2:2" x14ac:dyDescent="0.3">
      <c r="B170" s="15"/>
    </row>
    <row r="171" spans="2:2" x14ac:dyDescent="0.3">
      <c r="B171" s="15"/>
    </row>
    <row r="172" spans="2:2" x14ac:dyDescent="0.3">
      <c r="B172" s="15"/>
    </row>
    <row r="173" spans="2:2" x14ac:dyDescent="0.3">
      <c r="B173" s="15"/>
    </row>
    <row r="174" spans="2:2" x14ac:dyDescent="0.3">
      <c r="B174" s="15"/>
    </row>
    <row r="175" spans="2:2" x14ac:dyDescent="0.3">
      <c r="B175" s="15"/>
    </row>
    <row r="176" spans="2:2" x14ac:dyDescent="0.3">
      <c r="B176" s="15"/>
    </row>
    <row r="177" spans="2:2" x14ac:dyDescent="0.3">
      <c r="B177" s="15"/>
    </row>
    <row r="178" spans="2:2" x14ac:dyDescent="0.3">
      <c r="B178" s="15"/>
    </row>
    <row r="179" spans="2:2" x14ac:dyDescent="0.3">
      <c r="B179" s="15"/>
    </row>
    <row r="180" spans="2:2" x14ac:dyDescent="0.3">
      <c r="B180" s="15"/>
    </row>
    <row r="181" spans="2:2" x14ac:dyDescent="0.3">
      <c r="B181" s="15"/>
    </row>
    <row r="182" spans="2:2" x14ac:dyDescent="0.3">
      <c r="B182" s="15"/>
    </row>
    <row r="183" spans="2:2" x14ac:dyDescent="0.3">
      <c r="B183" s="15"/>
    </row>
    <row r="184" spans="2:2" x14ac:dyDescent="0.3">
      <c r="B184" s="15"/>
    </row>
    <row r="185" spans="2:2" x14ac:dyDescent="0.3">
      <c r="B185" s="15"/>
    </row>
    <row r="186" spans="2:2" x14ac:dyDescent="0.3">
      <c r="B186" s="15"/>
    </row>
    <row r="187" spans="2:2" x14ac:dyDescent="0.3">
      <c r="B187" s="15"/>
    </row>
    <row r="188" spans="2:2" x14ac:dyDescent="0.3">
      <c r="B188" s="15"/>
    </row>
    <row r="189" spans="2:2" x14ac:dyDescent="0.3">
      <c r="B189" s="15"/>
    </row>
    <row r="190" spans="2:2" x14ac:dyDescent="0.3">
      <c r="B190" s="15"/>
    </row>
    <row r="191" spans="2:2" x14ac:dyDescent="0.3">
      <c r="B191" s="15"/>
    </row>
    <row r="192" spans="2:2" x14ac:dyDescent="0.3">
      <c r="B192" s="15"/>
    </row>
    <row r="193" spans="2:2" x14ac:dyDescent="0.3">
      <c r="B193" s="15"/>
    </row>
    <row r="194" spans="2:2" x14ac:dyDescent="0.3">
      <c r="B194" s="15"/>
    </row>
    <row r="195" spans="2:2" x14ac:dyDescent="0.3">
      <c r="B195" s="15"/>
    </row>
    <row r="196" spans="2:2" x14ac:dyDescent="0.3">
      <c r="B196" s="15"/>
    </row>
    <row r="197" spans="2:2" x14ac:dyDescent="0.3">
      <c r="B197" s="15"/>
    </row>
    <row r="198" spans="2:2" x14ac:dyDescent="0.3">
      <c r="B198" s="15"/>
    </row>
    <row r="199" spans="2:2" x14ac:dyDescent="0.3">
      <c r="B199" s="15"/>
    </row>
    <row r="200" spans="2:2" x14ac:dyDescent="0.3">
      <c r="B200" s="15"/>
    </row>
    <row r="201" spans="2:2" x14ac:dyDescent="0.3">
      <c r="B201" s="15"/>
    </row>
    <row r="202" spans="2:2" x14ac:dyDescent="0.3">
      <c r="B202" s="15"/>
    </row>
    <row r="203" spans="2:2" x14ac:dyDescent="0.3">
      <c r="B203" s="15"/>
    </row>
    <row r="204" spans="2:2" x14ac:dyDescent="0.3">
      <c r="B204" s="15"/>
    </row>
    <row r="205" spans="2:2" x14ac:dyDescent="0.3">
      <c r="B205" s="15"/>
    </row>
    <row r="206" spans="2:2" x14ac:dyDescent="0.3">
      <c r="B206" s="15"/>
    </row>
    <row r="207" spans="2:2" x14ac:dyDescent="0.3">
      <c r="B207" s="15"/>
    </row>
    <row r="208" spans="2:2" x14ac:dyDescent="0.3">
      <c r="B208" s="15"/>
    </row>
    <row r="209" spans="2:2" x14ac:dyDescent="0.3">
      <c r="B209" s="15"/>
    </row>
    <row r="210" spans="2:2" x14ac:dyDescent="0.3">
      <c r="B210" s="15"/>
    </row>
    <row r="211" spans="2:2" x14ac:dyDescent="0.3">
      <c r="B211" s="15"/>
    </row>
    <row r="212" spans="2:2" x14ac:dyDescent="0.3">
      <c r="B212" s="15"/>
    </row>
    <row r="213" spans="2:2" x14ac:dyDescent="0.3">
      <c r="B213" s="15"/>
    </row>
    <row r="214" spans="2:2" x14ac:dyDescent="0.3">
      <c r="B214" s="15"/>
    </row>
    <row r="215" spans="2:2" x14ac:dyDescent="0.3">
      <c r="B215" s="15"/>
    </row>
    <row r="216" spans="2:2" x14ac:dyDescent="0.3">
      <c r="B216" s="15"/>
    </row>
    <row r="217" spans="2:2" x14ac:dyDescent="0.3">
      <c r="B217" s="15"/>
    </row>
    <row r="218" spans="2:2" x14ac:dyDescent="0.3">
      <c r="B218" s="15"/>
    </row>
    <row r="219" spans="2:2" x14ac:dyDescent="0.3">
      <c r="B219" s="15"/>
    </row>
    <row r="220" spans="2:2" x14ac:dyDescent="0.3">
      <c r="B220" s="15"/>
    </row>
    <row r="221" spans="2:2" x14ac:dyDescent="0.3">
      <c r="B221" s="15"/>
    </row>
    <row r="222" spans="2:2" x14ac:dyDescent="0.3">
      <c r="B222" s="15"/>
    </row>
    <row r="223" spans="2:2" x14ac:dyDescent="0.3">
      <c r="B223" s="15"/>
    </row>
    <row r="224" spans="2:2" x14ac:dyDescent="0.3">
      <c r="B224" s="15"/>
    </row>
    <row r="225" spans="2:2" x14ac:dyDescent="0.3">
      <c r="B225" s="15"/>
    </row>
    <row r="226" spans="2:2" x14ac:dyDescent="0.3">
      <c r="B226" s="15"/>
    </row>
    <row r="227" spans="2:2" x14ac:dyDescent="0.3">
      <c r="B227" s="15"/>
    </row>
    <row r="228" spans="2:2" x14ac:dyDescent="0.3">
      <c r="B228" s="15"/>
    </row>
    <row r="229" spans="2:2" x14ac:dyDescent="0.3">
      <c r="B229" s="15"/>
    </row>
    <row r="230" spans="2:2" x14ac:dyDescent="0.3">
      <c r="B230" s="15"/>
    </row>
    <row r="231" spans="2:2" x14ac:dyDescent="0.3">
      <c r="B231" s="15"/>
    </row>
    <row r="232" spans="2:2" x14ac:dyDescent="0.3">
      <c r="B232" s="15"/>
    </row>
    <row r="233" spans="2:2" x14ac:dyDescent="0.3">
      <c r="B233" s="15"/>
    </row>
    <row r="234" spans="2:2" x14ac:dyDescent="0.3">
      <c r="B234" s="15"/>
    </row>
    <row r="235" spans="2:2" x14ac:dyDescent="0.3">
      <c r="B235" s="15"/>
    </row>
    <row r="236" spans="2:2" x14ac:dyDescent="0.3">
      <c r="B236" s="15"/>
    </row>
    <row r="237" spans="2:2" x14ac:dyDescent="0.3">
      <c r="B237" s="15"/>
    </row>
    <row r="238" spans="2:2" x14ac:dyDescent="0.3">
      <c r="B238" s="15"/>
    </row>
    <row r="239" spans="2:2" x14ac:dyDescent="0.3">
      <c r="B239" s="15"/>
    </row>
    <row r="240" spans="2:2" x14ac:dyDescent="0.3">
      <c r="B240" s="15"/>
    </row>
    <row r="241" spans="2:2" x14ac:dyDescent="0.3">
      <c r="B241" s="15"/>
    </row>
    <row r="242" spans="2:2" x14ac:dyDescent="0.3">
      <c r="B242" s="15"/>
    </row>
    <row r="243" spans="2:2" x14ac:dyDescent="0.3">
      <c r="B243" s="15"/>
    </row>
    <row r="244" spans="2:2" x14ac:dyDescent="0.3">
      <c r="B244" s="15"/>
    </row>
    <row r="245" spans="2:2" x14ac:dyDescent="0.3">
      <c r="B245" s="15"/>
    </row>
    <row r="246" spans="2:2" x14ac:dyDescent="0.3">
      <c r="B246" s="15"/>
    </row>
    <row r="247" spans="2:2" x14ac:dyDescent="0.3">
      <c r="B247" s="15"/>
    </row>
    <row r="248" spans="2:2" x14ac:dyDescent="0.3">
      <c r="B248" s="15"/>
    </row>
    <row r="249" spans="2:2" x14ac:dyDescent="0.3">
      <c r="B249" s="15"/>
    </row>
    <row r="250" spans="2:2" x14ac:dyDescent="0.3">
      <c r="B250" s="15"/>
    </row>
    <row r="251" spans="2:2" x14ac:dyDescent="0.3">
      <c r="B251" s="15"/>
    </row>
    <row r="252" spans="2:2" x14ac:dyDescent="0.3">
      <c r="B252" s="15"/>
    </row>
    <row r="253" spans="2:2" x14ac:dyDescent="0.3">
      <c r="B253" s="15"/>
    </row>
    <row r="254" spans="2:2" x14ac:dyDescent="0.3">
      <c r="B254" s="15"/>
    </row>
    <row r="255" spans="2:2" x14ac:dyDescent="0.3">
      <c r="B255" s="15"/>
    </row>
    <row r="256" spans="2:2" x14ac:dyDescent="0.3">
      <c r="B256" s="15"/>
    </row>
  </sheetData>
  <sortState ref="G30:I53">
    <sortCondition descending="1" ref="H30:H5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6"/>
  <sheetViews>
    <sheetView topLeftCell="A22" workbookViewId="0">
      <selection activeCell="H57" sqref="H57"/>
    </sheetView>
  </sheetViews>
  <sheetFormatPr defaultRowHeight="14.4" x14ac:dyDescent="0.3"/>
  <cols>
    <col min="1" max="1" width="35.44140625" style="15" bestFit="1" customWidth="1"/>
    <col min="2" max="2" width="13.88671875" style="17" bestFit="1" customWidth="1"/>
    <col min="3" max="3" width="22.33203125" style="16" bestFit="1" customWidth="1"/>
    <col min="4" max="4" width="16.88671875" style="16" bestFit="1" customWidth="1"/>
    <col min="5" max="5" width="24" bestFit="1" customWidth="1"/>
    <col min="6" max="6" width="8.109375" customWidth="1"/>
    <col min="7" max="7" width="18.88671875" bestFit="1" customWidth="1"/>
    <col min="8" max="8" width="12.5546875" style="31" customWidth="1"/>
    <col min="9" max="9" width="12.88671875" style="31" bestFit="1" customWidth="1"/>
    <col min="10" max="10" width="5.5546875" style="16" customWidth="1"/>
    <col min="11" max="11" width="18.6640625" style="16" customWidth="1"/>
  </cols>
  <sheetData>
    <row r="1" spans="1:13" x14ac:dyDescent="0.3">
      <c r="A1" s="14" t="s">
        <v>54</v>
      </c>
      <c r="B1" s="14" t="s">
        <v>171</v>
      </c>
      <c r="C1" s="13" t="s">
        <v>399</v>
      </c>
      <c r="D1" s="13" t="s">
        <v>71</v>
      </c>
      <c r="E1" s="87" t="s">
        <v>400</v>
      </c>
      <c r="F1" s="86"/>
      <c r="G1" s="86" t="s">
        <v>401</v>
      </c>
      <c r="H1" s="88" t="s">
        <v>242</v>
      </c>
      <c r="I1" s="88" t="s">
        <v>243</v>
      </c>
      <c r="J1" s="86"/>
      <c r="K1" s="90" t="s">
        <v>234</v>
      </c>
      <c r="L1" s="91" t="s">
        <v>242</v>
      </c>
      <c r="M1" s="92" t="s">
        <v>243</v>
      </c>
    </row>
    <row r="2" spans="1:13" x14ac:dyDescent="0.3">
      <c r="A2" s="15" t="s">
        <v>147</v>
      </c>
      <c r="B2" s="20">
        <v>42870</v>
      </c>
      <c r="C2" s="16" t="s">
        <v>177</v>
      </c>
      <c r="D2" s="16" t="s">
        <v>178</v>
      </c>
      <c r="E2" s="16">
        <v>1.65</v>
      </c>
      <c r="G2" s="31" t="s">
        <v>245</v>
      </c>
      <c r="H2" s="31">
        <f>AVERAGE(E2:E6)</f>
        <v>8.86</v>
      </c>
      <c r="I2" s="31">
        <f>STDEVA(E2:E6)</f>
        <v>7.3134636117232441</v>
      </c>
      <c r="K2" s="15" t="s">
        <v>245</v>
      </c>
      <c r="L2" s="31">
        <v>2</v>
      </c>
      <c r="M2" s="60">
        <v>2</v>
      </c>
    </row>
    <row r="3" spans="1:13" x14ac:dyDescent="0.3">
      <c r="A3" s="15" t="s">
        <v>147</v>
      </c>
      <c r="B3" s="20">
        <v>42891</v>
      </c>
      <c r="C3" s="16">
        <v>9</v>
      </c>
      <c r="D3" s="16">
        <v>26</v>
      </c>
      <c r="E3" s="16">
        <v>9</v>
      </c>
      <c r="G3" s="31" t="s">
        <v>244</v>
      </c>
      <c r="H3" s="31">
        <f>AVERAGE(E7:E11)</f>
        <v>52.059999999999988</v>
      </c>
      <c r="I3" s="31">
        <f>STDEVA(E7:E11)</f>
        <v>64.080470894025126</v>
      </c>
      <c r="K3" s="15" t="s">
        <v>244</v>
      </c>
      <c r="L3" s="31">
        <v>45</v>
      </c>
      <c r="M3" s="60">
        <v>47.28</v>
      </c>
    </row>
    <row r="4" spans="1:13" x14ac:dyDescent="0.3">
      <c r="A4" s="15" t="s">
        <v>147</v>
      </c>
      <c r="B4" s="20">
        <v>42926</v>
      </c>
      <c r="C4" s="16">
        <v>18</v>
      </c>
      <c r="D4" s="16">
        <v>26</v>
      </c>
      <c r="E4" s="16">
        <v>18</v>
      </c>
      <c r="G4" s="31" t="s">
        <v>246</v>
      </c>
      <c r="H4" s="31">
        <f>AVERAGE(E12:E16)</f>
        <v>6.26</v>
      </c>
      <c r="I4" s="31">
        <f>STDEVA(E12:E16)</f>
        <v>6.7732377781973661</v>
      </c>
      <c r="K4" s="15" t="s">
        <v>246</v>
      </c>
      <c r="L4" s="31">
        <v>8</v>
      </c>
      <c r="M4" s="60">
        <v>7.89</v>
      </c>
    </row>
    <row r="5" spans="1:13" x14ac:dyDescent="0.3">
      <c r="A5" s="15" t="s">
        <v>147</v>
      </c>
      <c r="B5" s="20">
        <v>42971</v>
      </c>
      <c r="C5" s="16">
        <v>14</v>
      </c>
      <c r="E5" s="16">
        <v>14</v>
      </c>
      <c r="G5" s="31" t="s">
        <v>247</v>
      </c>
      <c r="H5" s="31">
        <f>AVERAGE(E17:E21)</f>
        <v>72.53</v>
      </c>
      <c r="I5" s="31">
        <f>STDEVA(E17:E21)</f>
        <v>83.394721055951749</v>
      </c>
      <c r="K5" s="15" t="s">
        <v>247</v>
      </c>
      <c r="L5" s="31">
        <v>19</v>
      </c>
      <c r="M5" s="60">
        <v>17.489999999999998</v>
      </c>
    </row>
    <row r="6" spans="1:13" x14ac:dyDescent="0.3">
      <c r="A6" s="15" t="s">
        <v>147</v>
      </c>
      <c r="B6" s="20">
        <v>42997</v>
      </c>
      <c r="C6" s="16" t="s">
        <v>177</v>
      </c>
      <c r="D6" s="16">
        <v>23</v>
      </c>
      <c r="E6" s="16">
        <v>1.65</v>
      </c>
      <c r="G6" s="31" t="s">
        <v>248</v>
      </c>
      <c r="H6" s="31">
        <f>AVERAGE(E22:E26)</f>
        <v>150</v>
      </c>
      <c r="I6" s="31">
        <f>STDEVA(E22:E26)</f>
        <v>180.52146686751689</v>
      </c>
      <c r="K6" s="15" t="s">
        <v>248</v>
      </c>
      <c r="L6" s="31">
        <v>50</v>
      </c>
      <c r="M6" s="31">
        <v>40.130000000000003</v>
      </c>
    </row>
    <row r="7" spans="1:13" x14ac:dyDescent="0.3">
      <c r="A7" s="15" t="s">
        <v>148</v>
      </c>
      <c r="B7" s="20">
        <v>42870</v>
      </c>
      <c r="C7" s="16" t="s">
        <v>177</v>
      </c>
      <c r="D7" s="16" t="s">
        <v>178</v>
      </c>
      <c r="E7" s="16">
        <v>1.65</v>
      </c>
      <c r="G7" s="31" t="s">
        <v>249</v>
      </c>
      <c r="H7" s="31">
        <f>AVERAGE(E27:E30)</f>
        <v>24</v>
      </c>
      <c r="I7" s="31">
        <f>STDEVA(E27:E30)</f>
        <v>20.248456731316587</v>
      </c>
      <c r="K7" s="15" t="s">
        <v>249</v>
      </c>
      <c r="L7" s="31">
        <v>4</v>
      </c>
      <c r="M7" s="31">
        <v>3.88</v>
      </c>
    </row>
    <row r="8" spans="1:13" x14ac:dyDescent="0.3">
      <c r="A8" s="15" t="s">
        <v>148</v>
      </c>
      <c r="B8" s="20">
        <v>42891</v>
      </c>
      <c r="C8" s="16">
        <v>17</v>
      </c>
      <c r="D8" s="16">
        <v>26</v>
      </c>
      <c r="E8" s="16">
        <v>17</v>
      </c>
      <c r="G8" s="31" t="s">
        <v>250</v>
      </c>
      <c r="H8" s="31">
        <f>AVERAGE(E32:E35)</f>
        <v>11.9125</v>
      </c>
      <c r="I8" s="31">
        <f>STDEVA(E32:E35)</f>
        <v>8.0227151472137734</v>
      </c>
      <c r="K8" s="15" t="s">
        <v>250</v>
      </c>
      <c r="L8" s="31">
        <v>45</v>
      </c>
      <c r="M8" s="31">
        <v>88.37</v>
      </c>
    </row>
    <row r="9" spans="1:13" x14ac:dyDescent="0.3">
      <c r="A9" s="15" t="s">
        <v>148</v>
      </c>
      <c r="B9" s="20">
        <v>42926</v>
      </c>
      <c r="C9" s="16">
        <v>141</v>
      </c>
      <c r="D9" s="16">
        <v>26</v>
      </c>
      <c r="E9" s="16">
        <v>141</v>
      </c>
      <c r="G9" s="31" t="s">
        <v>251</v>
      </c>
      <c r="H9" s="31">
        <f>AVERAGE(E36:E40)</f>
        <v>40.730000000000004</v>
      </c>
      <c r="I9" s="31">
        <f>STDEVA(E36:E40)</f>
        <v>50.314158047213709</v>
      </c>
      <c r="K9" s="15" t="s">
        <v>251</v>
      </c>
      <c r="L9" s="31">
        <v>9</v>
      </c>
      <c r="M9" s="31">
        <v>2.41</v>
      </c>
    </row>
    <row r="10" spans="1:13" x14ac:dyDescent="0.3">
      <c r="A10" s="15" t="s">
        <v>148</v>
      </c>
      <c r="B10" s="20">
        <v>42971</v>
      </c>
      <c r="C10" s="16">
        <v>99</v>
      </c>
      <c r="E10" s="16">
        <v>99</v>
      </c>
      <c r="G10" s="31" t="s">
        <v>252</v>
      </c>
      <c r="H10" s="31">
        <f>AVERAGE(E41:E44)</f>
        <v>10.824999999999999</v>
      </c>
      <c r="I10" s="31">
        <f>STDEVA(E41:E44)</f>
        <v>13.375630826245169</v>
      </c>
      <c r="K10" s="15" t="s">
        <v>252</v>
      </c>
      <c r="L10" s="31">
        <v>4</v>
      </c>
      <c r="M10" s="31">
        <v>2.77</v>
      </c>
    </row>
    <row r="11" spans="1:13" x14ac:dyDescent="0.3">
      <c r="A11" s="15" t="s">
        <v>148</v>
      </c>
      <c r="B11" s="20">
        <v>42997</v>
      </c>
      <c r="C11" s="16" t="s">
        <v>177</v>
      </c>
      <c r="D11" s="16">
        <v>23</v>
      </c>
      <c r="E11" s="16">
        <v>1.65</v>
      </c>
      <c r="G11" s="31" t="s">
        <v>253</v>
      </c>
      <c r="H11" s="31">
        <f>AVERAGE(E45:E49)</f>
        <v>13.330000000000002</v>
      </c>
      <c r="I11" s="31">
        <f>STDEVA(E45:E49)</f>
        <v>13.813743156726202</v>
      </c>
      <c r="K11" s="15" t="s">
        <v>253</v>
      </c>
      <c r="L11" s="31">
        <v>4</v>
      </c>
      <c r="M11" s="31">
        <v>2.2799999999999998</v>
      </c>
    </row>
    <row r="12" spans="1:13" x14ac:dyDescent="0.3">
      <c r="A12" s="19" t="s">
        <v>149</v>
      </c>
      <c r="B12" s="20">
        <v>42871</v>
      </c>
      <c r="C12" s="16" t="s">
        <v>177</v>
      </c>
      <c r="D12" s="16">
        <v>23</v>
      </c>
      <c r="E12" s="16">
        <v>1.65</v>
      </c>
      <c r="G12" s="31" t="s">
        <v>254</v>
      </c>
      <c r="H12" s="31">
        <f>AVERAGE(E50:E54)</f>
        <v>82.2</v>
      </c>
      <c r="I12" s="31">
        <f>STDEVA(E50:E54)</f>
        <v>49.801606399793982</v>
      </c>
      <c r="K12" s="15" t="s">
        <v>254</v>
      </c>
      <c r="L12" s="31">
        <v>25</v>
      </c>
      <c r="M12" s="31">
        <v>16.88</v>
      </c>
    </row>
    <row r="13" spans="1:13" x14ac:dyDescent="0.3">
      <c r="A13" s="19" t="s">
        <v>149</v>
      </c>
      <c r="B13" s="20">
        <v>42892</v>
      </c>
      <c r="C13" s="16">
        <v>5</v>
      </c>
      <c r="D13" s="16">
        <v>27</v>
      </c>
      <c r="E13" s="16">
        <v>5</v>
      </c>
      <c r="G13" s="31" t="s">
        <v>255</v>
      </c>
      <c r="H13" s="31">
        <f>AVERAGE(E55:E57)</f>
        <v>9.2166666666666668</v>
      </c>
      <c r="I13" s="31">
        <f>STDEVA(E55:E57)</f>
        <v>7.2069989130936714</v>
      </c>
      <c r="K13" s="15" t="s">
        <v>255</v>
      </c>
      <c r="L13" s="31">
        <v>7</v>
      </c>
      <c r="M13" s="31">
        <v>9.44</v>
      </c>
    </row>
    <row r="14" spans="1:13" x14ac:dyDescent="0.3">
      <c r="A14" s="19" t="s">
        <v>149</v>
      </c>
      <c r="B14" s="20">
        <v>42927</v>
      </c>
      <c r="C14" s="16" t="s">
        <v>177</v>
      </c>
      <c r="D14" s="16">
        <v>23</v>
      </c>
      <c r="E14" s="16">
        <v>1.65</v>
      </c>
      <c r="G14" s="31" t="s">
        <v>256</v>
      </c>
      <c r="H14" s="31">
        <f>AVERAGE(E58:E62)</f>
        <v>28.330000000000002</v>
      </c>
      <c r="I14" s="31">
        <f>STDEVA(E58:E62)</f>
        <v>25.533203872604783</v>
      </c>
      <c r="K14" s="15" t="s">
        <v>256</v>
      </c>
      <c r="L14" s="31">
        <v>16</v>
      </c>
      <c r="M14" s="31">
        <v>18.28</v>
      </c>
    </row>
    <row r="15" spans="1:13" x14ac:dyDescent="0.3">
      <c r="A15" s="19" t="s">
        <v>149</v>
      </c>
      <c r="B15" s="20">
        <v>42971</v>
      </c>
      <c r="C15" s="16">
        <v>18</v>
      </c>
      <c r="E15" s="16">
        <v>18</v>
      </c>
      <c r="G15" s="31" t="s">
        <v>257</v>
      </c>
      <c r="H15" s="31">
        <f>AVERAGE(E63:E67)</f>
        <v>73.929999999999993</v>
      </c>
      <c r="I15" s="31">
        <f>STDEVA(E63:E67)</f>
        <v>76.181523350481783</v>
      </c>
      <c r="K15" s="15" t="s">
        <v>257</v>
      </c>
      <c r="L15" s="31">
        <v>2</v>
      </c>
      <c r="M15" s="31">
        <v>0</v>
      </c>
    </row>
    <row r="16" spans="1:13" x14ac:dyDescent="0.3">
      <c r="A16" s="19" t="s">
        <v>149</v>
      </c>
      <c r="B16" s="20">
        <v>42997</v>
      </c>
      <c r="C16" s="16">
        <v>5</v>
      </c>
      <c r="E16" s="16">
        <v>5</v>
      </c>
      <c r="G16" s="31" t="s">
        <v>258</v>
      </c>
      <c r="H16" s="31">
        <f>AVERAGE(E68:E72)</f>
        <v>111.33</v>
      </c>
      <c r="I16" s="31">
        <f>STDEVA(E68:E72)</f>
        <v>184.22260854737675</v>
      </c>
      <c r="K16" s="15" t="s">
        <v>258</v>
      </c>
      <c r="L16" s="31">
        <v>7</v>
      </c>
      <c r="M16" s="31">
        <v>8.1300000000000008</v>
      </c>
    </row>
    <row r="17" spans="1:13" x14ac:dyDescent="0.3">
      <c r="A17" s="19" t="s">
        <v>150</v>
      </c>
      <c r="B17" s="20">
        <v>42871</v>
      </c>
      <c r="C17" s="16">
        <v>11</v>
      </c>
      <c r="E17" s="16">
        <v>11</v>
      </c>
      <c r="G17" s="31" t="s">
        <v>259</v>
      </c>
      <c r="H17" s="31">
        <f>AVERAGE(E73:E77)</f>
        <v>4.5200000000000005</v>
      </c>
      <c r="I17" s="31">
        <f>STDEVA(E73:E77)</f>
        <v>6.4175150954243962</v>
      </c>
      <c r="K17" s="15" t="s">
        <v>259</v>
      </c>
      <c r="L17" s="31">
        <v>32</v>
      </c>
      <c r="M17" s="31">
        <v>33.28</v>
      </c>
    </row>
    <row r="18" spans="1:13" x14ac:dyDescent="0.3">
      <c r="A18" s="19" t="s">
        <v>150</v>
      </c>
      <c r="B18" s="20">
        <v>42892</v>
      </c>
      <c r="C18" s="16">
        <v>162</v>
      </c>
      <c r="E18" s="16">
        <v>162</v>
      </c>
      <c r="G18" s="31" t="s">
        <v>260</v>
      </c>
      <c r="H18" s="31">
        <f>AVERAGE(E78:E81)</f>
        <v>8.5749999999999993</v>
      </c>
      <c r="I18" s="31">
        <f>STDEVA(E78:E81)</f>
        <v>9.1710141205866655</v>
      </c>
      <c r="K18" s="15" t="s">
        <v>260</v>
      </c>
      <c r="L18" s="31">
        <v>7</v>
      </c>
      <c r="M18" s="31">
        <v>7.24</v>
      </c>
    </row>
    <row r="19" spans="1:13" x14ac:dyDescent="0.3">
      <c r="A19" s="19" t="s">
        <v>150</v>
      </c>
      <c r="B19" s="20">
        <v>42927</v>
      </c>
      <c r="C19" s="16">
        <v>165</v>
      </c>
      <c r="E19" s="16">
        <v>165</v>
      </c>
      <c r="G19" s="31" t="s">
        <v>261</v>
      </c>
      <c r="H19" s="31">
        <f>AVERAGE(E82:E86)</f>
        <v>19.260000000000002</v>
      </c>
      <c r="I19" s="31">
        <f>STDEVA(E82:E86)</f>
        <v>28.424052314896972</v>
      </c>
      <c r="K19" s="15" t="s">
        <v>261</v>
      </c>
      <c r="L19" s="31">
        <v>15</v>
      </c>
      <c r="M19" s="31">
        <v>12.57</v>
      </c>
    </row>
    <row r="20" spans="1:13" x14ac:dyDescent="0.3">
      <c r="A20" s="19" t="s">
        <v>150</v>
      </c>
      <c r="B20" s="20">
        <v>42972</v>
      </c>
      <c r="C20" s="16">
        <v>23</v>
      </c>
      <c r="E20" s="16">
        <v>23</v>
      </c>
      <c r="G20" s="31" t="s">
        <v>262</v>
      </c>
      <c r="H20" s="31">
        <f>AVERAGE(E87:E91)</f>
        <v>26.130000000000003</v>
      </c>
      <c r="I20" s="31">
        <f>STDEVA(E87:E91)</f>
        <v>18.827094836963028</v>
      </c>
      <c r="K20" s="15" t="s">
        <v>262</v>
      </c>
      <c r="L20" s="31">
        <v>25</v>
      </c>
      <c r="M20" s="31">
        <v>33.799999999999997</v>
      </c>
    </row>
    <row r="21" spans="1:13" x14ac:dyDescent="0.3">
      <c r="A21" s="19" t="s">
        <v>150</v>
      </c>
      <c r="B21" s="20">
        <v>42998</v>
      </c>
      <c r="C21" s="16" t="s">
        <v>177</v>
      </c>
      <c r="D21" s="16">
        <v>23</v>
      </c>
      <c r="E21" s="16">
        <v>1.65</v>
      </c>
      <c r="G21" s="31" t="s">
        <v>263</v>
      </c>
      <c r="H21" s="31">
        <f>AVERAGE(E92:E96)</f>
        <v>243.2</v>
      </c>
      <c r="I21" s="31">
        <f>STDEVA(E92:E96)</f>
        <v>262.79022051819203</v>
      </c>
      <c r="K21" s="15" t="s">
        <v>263</v>
      </c>
      <c r="L21" s="31">
        <v>74</v>
      </c>
      <c r="M21" s="31">
        <v>80.47</v>
      </c>
    </row>
    <row r="22" spans="1:13" x14ac:dyDescent="0.3">
      <c r="A22" s="19" t="s">
        <v>151</v>
      </c>
      <c r="B22" s="20">
        <v>42870</v>
      </c>
      <c r="C22" s="16">
        <v>87</v>
      </c>
      <c r="D22" s="16">
        <v>26</v>
      </c>
      <c r="E22" s="16">
        <v>87</v>
      </c>
      <c r="G22" s="31" t="s">
        <v>264</v>
      </c>
      <c r="H22" s="31">
        <f>AVERAGE(E97:E101)</f>
        <v>8.9899999999999984</v>
      </c>
      <c r="I22" s="31">
        <f>STDEVA(E97:E101)</f>
        <v>15.133299375879673</v>
      </c>
      <c r="K22" s="15" t="s">
        <v>264</v>
      </c>
      <c r="L22" s="31">
        <v>13</v>
      </c>
      <c r="M22" s="31">
        <v>19.45</v>
      </c>
    </row>
    <row r="23" spans="1:13" x14ac:dyDescent="0.3">
      <c r="A23" s="19" t="s">
        <v>151</v>
      </c>
      <c r="B23" s="20">
        <v>42891</v>
      </c>
      <c r="C23" s="16">
        <v>56</v>
      </c>
      <c r="D23" s="16">
        <v>26</v>
      </c>
      <c r="E23" s="16">
        <v>56</v>
      </c>
      <c r="G23" s="31" t="s">
        <v>265</v>
      </c>
      <c r="H23" s="31">
        <f>AVERAGE(E102:E106)</f>
        <v>9.1999999999999993</v>
      </c>
      <c r="I23" s="31">
        <f>STDEVA(E102:E106)</f>
        <v>6.0580524923443839</v>
      </c>
      <c r="K23" s="15" t="s">
        <v>265</v>
      </c>
      <c r="L23" s="31">
        <v>3</v>
      </c>
      <c r="M23" s="31">
        <v>1.51</v>
      </c>
    </row>
    <row r="24" spans="1:13" x14ac:dyDescent="0.3">
      <c r="A24" s="19" t="s">
        <v>151</v>
      </c>
      <c r="B24" s="20">
        <v>42926</v>
      </c>
      <c r="C24" s="16">
        <v>471</v>
      </c>
      <c r="D24" s="16">
        <v>26</v>
      </c>
      <c r="E24" s="16">
        <v>471</v>
      </c>
      <c r="G24" s="31" t="s">
        <v>267</v>
      </c>
      <c r="H24" s="31">
        <f>AVERAGE(E107:E111)</f>
        <v>41.8</v>
      </c>
      <c r="I24" s="31">
        <f>STDEVA(E107:E111)</f>
        <v>50.771054745789947</v>
      </c>
      <c r="K24" s="15" t="s">
        <v>267</v>
      </c>
      <c r="L24" s="31">
        <v>24</v>
      </c>
      <c r="M24" s="31">
        <v>16.18</v>
      </c>
    </row>
    <row r="25" spans="1:13" x14ac:dyDescent="0.3">
      <c r="A25" s="19" t="s">
        <v>151</v>
      </c>
      <c r="B25" s="20">
        <v>42971</v>
      </c>
      <c r="C25" s="16">
        <v>45</v>
      </c>
      <c r="E25" s="16">
        <v>45</v>
      </c>
      <c r="G25" s="31" t="s">
        <v>266</v>
      </c>
      <c r="H25" s="31">
        <f>AVERAGE(E112:E116)</f>
        <v>37.799999999999997</v>
      </c>
      <c r="I25" s="31">
        <f>STDEVA(E112:E116)</f>
        <v>31.877892025665687</v>
      </c>
      <c r="K25" s="15" t="s">
        <v>266</v>
      </c>
      <c r="L25" s="31">
        <v>48</v>
      </c>
      <c r="M25" s="31">
        <v>20.87</v>
      </c>
    </row>
    <row r="26" spans="1:13" x14ac:dyDescent="0.3">
      <c r="A26" s="19" t="s">
        <v>151</v>
      </c>
      <c r="B26" s="20">
        <v>42997</v>
      </c>
      <c r="C26" s="16">
        <v>91</v>
      </c>
      <c r="E26" s="16">
        <v>91</v>
      </c>
    </row>
    <row r="27" spans="1:13" x14ac:dyDescent="0.3">
      <c r="A27" s="19" t="s">
        <v>152</v>
      </c>
      <c r="B27" s="20">
        <v>42871</v>
      </c>
      <c r="C27" s="16">
        <v>7</v>
      </c>
      <c r="E27" s="16">
        <v>7</v>
      </c>
    </row>
    <row r="28" spans="1:13" x14ac:dyDescent="0.3">
      <c r="A28" s="19" t="s">
        <v>152</v>
      </c>
      <c r="B28" s="20">
        <v>42891</v>
      </c>
      <c r="C28" s="16">
        <v>51</v>
      </c>
      <c r="E28" s="16">
        <v>51</v>
      </c>
    </row>
    <row r="29" spans="1:13" x14ac:dyDescent="0.3">
      <c r="A29" s="19" t="s">
        <v>152</v>
      </c>
      <c r="B29" s="20">
        <v>42926</v>
      </c>
      <c r="C29" s="16">
        <v>10</v>
      </c>
      <c r="D29" s="16">
        <v>26</v>
      </c>
      <c r="E29" s="16">
        <v>10</v>
      </c>
    </row>
    <row r="30" spans="1:13" x14ac:dyDescent="0.3">
      <c r="A30" s="19" t="s">
        <v>152</v>
      </c>
      <c r="B30" s="20">
        <v>42971</v>
      </c>
      <c r="C30" s="16">
        <v>28</v>
      </c>
      <c r="E30" s="16">
        <v>28</v>
      </c>
    </row>
    <row r="31" spans="1:13" x14ac:dyDescent="0.3">
      <c r="A31" s="19" t="s">
        <v>153</v>
      </c>
      <c r="B31" s="20">
        <v>42871</v>
      </c>
      <c r="C31" s="16">
        <v>22</v>
      </c>
      <c r="E31" s="16">
        <v>22</v>
      </c>
    </row>
    <row r="32" spans="1:13" x14ac:dyDescent="0.3">
      <c r="A32" s="19" t="s">
        <v>153</v>
      </c>
      <c r="B32" s="20">
        <v>42892</v>
      </c>
      <c r="C32" s="16">
        <v>21</v>
      </c>
      <c r="E32" s="16">
        <v>21</v>
      </c>
    </row>
    <row r="33" spans="1:11" x14ac:dyDescent="0.3">
      <c r="A33" s="19" t="s">
        <v>153</v>
      </c>
      <c r="B33" s="20">
        <v>42927</v>
      </c>
      <c r="C33" s="16">
        <v>14</v>
      </c>
      <c r="E33" s="16">
        <v>14</v>
      </c>
    </row>
    <row r="34" spans="1:11" x14ac:dyDescent="0.3">
      <c r="A34" s="19" t="s">
        <v>153</v>
      </c>
      <c r="B34" s="20">
        <v>42972</v>
      </c>
      <c r="C34" s="16">
        <v>11</v>
      </c>
      <c r="E34" s="16">
        <v>11</v>
      </c>
    </row>
    <row r="35" spans="1:11" x14ac:dyDescent="0.3">
      <c r="A35" s="19" t="s">
        <v>153</v>
      </c>
      <c r="B35" s="20">
        <v>42997</v>
      </c>
      <c r="C35" s="16" t="s">
        <v>177</v>
      </c>
      <c r="D35" s="16">
        <v>23</v>
      </c>
      <c r="E35" s="16">
        <v>1.65</v>
      </c>
    </row>
    <row r="36" spans="1:11" x14ac:dyDescent="0.3">
      <c r="A36" s="19" t="s">
        <v>154</v>
      </c>
      <c r="B36" s="20">
        <v>42870</v>
      </c>
      <c r="C36" s="16">
        <v>18</v>
      </c>
      <c r="D36" s="16">
        <v>26</v>
      </c>
      <c r="E36" s="16">
        <v>18</v>
      </c>
    </row>
    <row r="37" spans="1:11" x14ac:dyDescent="0.3">
      <c r="A37" s="19" t="s">
        <v>154</v>
      </c>
      <c r="B37" s="20">
        <v>42891</v>
      </c>
      <c r="C37" s="16" t="s">
        <v>177</v>
      </c>
      <c r="D37" s="16" t="s">
        <v>178</v>
      </c>
      <c r="E37" s="16">
        <v>1.65</v>
      </c>
    </row>
    <row r="38" spans="1:11" x14ac:dyDescent="0.3">
      <c r="A38" s="19" t="s">
        <v>154</v>
      </c>
      <c r="B38" s="20">
        <v>42926</v>
      </c>
      <c r="C38" s="16">
        <v>123</v>
      </c>
      <c r="D38" s="16">
        <v>26</v>
      </c>
      <c r="E38" s="16">
        <v>123</v>
      </c>
    </row>
    <row r="39" spans="1:11" x14ac:dyDescent="0.3">
      <c r="A39" s="19" t="s">
        <v>154</v>
      </c>
      <c r="B39" s="20">
        <v>42971</v>
      </c>
      <c r="C39" s="16">
        <v>54</v>
      </c>
      <c r="E39" s="16">
        <v>54</v>
      </c>
    </row>
    <row r="40" spans="1:11" x14ac:dyDescent="0.3">
      <c r="A40" s="19" t="s">
        <v>154</v>
      </c>
      <c r="B40" s="20">
        <v>42997</v>
      </c>
      <c r="C40" s="16">
        <v>7</v>
      </c>
      <c r="E40" s="16">
        <v>7</v>
      </c>
    </row>
    <row r="41" spans="1:11" x14ac:dyDescent="0.3">
      <c r="A41" s="19" t="s">
        <v>155</v>
      </c>
      <c r="B41" s="20">
        <v>42871</v>
      </c>
      <c r="C41" s="16" t="s">
        <v>177</v>
      </c>
      <c r="D41" s="16">
        <v>23</v>
      </c>
      <c r="E41" s="16">
        <v>1.65</v>
      </c>
    </row>
    <row r="42" spans="1:11" x14ac:dyDescent="0.3">
      <c r="A42" s="19" t="s">
        <v>155</v>
      </c>
      <c r="B42" s="20">
        <v>42892</v>
      </c>
      <c r="C42" s="16">
        <v>30</v>
      </c>
      <c r="E42" s="16">
        <v>30</v>
      </c>
    </row>
    <row r="43" spans="1:11" x14ac:dyDescent="0.3">
      <c r="A43" s="19" t="s">
        <v>155</v>
      </c>
      <c r="B43" s="20">
        <v>42927</v>
      </c>
      <c r="C43" s="16" t="s">
        <v>177</v>
      </c>
      <c r="D43" s="16">
        <v>23</v>
      </c>
      <c r="E43" s="16">
        <v>1.65</v>
      </c>
    </row>
    <row r="44" spans="1:11" x14ac:dyDescent="0.3">
      <c r="A44" s="19" t="s">
        <v>155</v>
      </c>
      <c r="B44" s="20">
        <v>42998</v>
      </c>
      <c r="C44" s="16">
        <v>10</v>
      </c>
      <c r="E44" s="16">
        <v>10</v>
      </c>
    </row>
    <row r="45" spans="1:11" x14ac:dyDescent="0.3">
      <c r="A45" s="19" t="s">
        <v>156</v>
      </c>
      <c r="B45" s="20">
        <v>42871</v>
      </c>
      <c r="C45" s="16">
        <v>9</v>
      </c>
      <c r="E45" s="16">
        <v>9</v>
      </c>
    </row>
    <row r="46" spans="1:11" x14ac:dyDescent="0.3">
      <c r="A46" s="19" t="s">
        <v>156</v>
      </c>
      <c r="B46" s="20">
        <v>42892</v>
      </c>
      <c r="C46" s="16">
        <v>36</v>
      </c>
      <c r="E46" s="16">
        <v>36</v>
      </c>
      <c r="H46" s="89"/>
      <c r="J46" s="85"/>
      <c r="K46" s="85"/>
    </row>
    <row r="47" spans="1:11" x14ac:dyDescent="0.3">
      <c r="A47" s="19" t="s">
        <v>156</v>
      </c>
      <c r="B47" s="20">
        <v>42927</v>
      </c>
      <c r="C47" s="16" t="s">
        <v>177</v>
      </c>
      <c r="D47" s="16">
        <v>23</v>
      </c>
      <c r="E47" s="16">
        <v>1.65</v>
      </c>
    </row>
    <row r="48" spans="1:11" x14ac:dyDescent="0.3">
      <c r="A48" s="19" t="s">
        <v>156</v>
      </c>
      <c r="B48" s="20">
        <v>42972</v>
      </c>
      <c r="C48" s="16">
        <v>16</v>
      </c>
      <c r="E48" s="16">
        <v>16</v>
      </c>
    </row>
    <row r="49" spans="1:5" x14ac:dyDescent="0.3">
      <c r="A49" s="19" t="s">
        <v>156</v>
      </c>
      <c r="B49" s="20">
        <v>42998</v>
      </c>
      <c r="C49" s="16">
        <v>4</v>
      </c>
      <c r="E49" s="16">
        <v>4</v>
      </c>
    </row>
    <row r="50" spans="1:5" x14ac:dyDescent="0.3">
      <c r="A50" s="19" t="s">
        <v>157</v>
      </c>
      <c r="B50" s="20">
        <v>42870</v>
      </c>
      <c r="C50" s="16">
        <v>30</v>
      </c>
      <c r="D50" s="16">
        <v>26</v>
      </c>
      <c r="E50" s="16">
        <v>30</v>
      </c>
    </row>
    <row r="51" spans="1:5" x14ac:dyDescent="0.3">
      <c r="A51" s="19" t="s">
        <v>157</v>
      </c>
      <c r="B51" s="20">
        <v>42891</v>
      </c>
      <c r="C51" s="16">
        <v>79</v>
      </c>
      <c r="D51" s="16">
        <v>26</v>
      </c>
      <c r="E51" s="16">
        <v>79</v>
      </c>
    </row>
    <row r="52" spans="1:5" x14ac:dyDescent="0.3">
      <c r="A52" s="19" t="s">
        <v>157</v>
      </c>
      <c r="B52" s="20">
        <v>42926</v>
      </c>
      <c r="C52" s="16">
        <v>160</v>
      </c>
      <c r="D52" s="16">
        <v>26</v>
      </c>
      <c r="E52" s="16">
        <v>160</v>
      </c>
    </row>
    <row r="53" spans="1:5" x14ac:dyDescent="0.3">
      <c r="A53" s="19" t="s">
        <v>157</v>
      </c>
      <c r="B53" s="20">
        <v>42971</v>
      </c>
      <c r="C53" s="16">
        <v>92</v>
      </c>
      <c r="E53" s="16">
        <v>92</v>
      </c>
    </row>
    <row r="54" spans="1:5" x14ac:dyDescent="0.3">
      <c r="A54" s="19" t="s">
        <v>157</v>
      </c>
      <c r="B54" s="20">
        <v>42997</v>
      </c>
      <c r="C54" s="16">
        <v>50</v>
      </c>
      <c r="E54" s="16">
        <v>50</v>
      </c>
    </row>
    <row r="55" spans="1:5" x14ac:dyDescent="0.3">
      <c r="A55" s="19" t="s">
        <v>158</v>
      </c>
      <c r="B55" s="20">
        <v>42892</v>
      </c>
      <c r="C55" s="16" t="s">
        <v>177</v>
      </c>
      <c r="D55" s="16">
        <v>23</v>
      </c>
      <c r="E55" s="16">
        <v>1.65</v>
      </c>
    </row>
    <row r="56" spans="1:5" x14ac:dyDescent="0.3">
      <c r="A56" s="19" t="s">
        <v>158</v>
      </c>
      <c r="B56" s="20">
        <v>42927</v>
      </c>
      <c r="C56" s="16">
        <v>16</v>
      </c>
      <c r="E56" s="16">
        <v>16</v>
      </c>
    </row>
    <row r="57" spans="1:5" x14ac:dyDescent="0.3">
      <c r="A57" s="19" t="s">
        <v>158</v>
      </c>
      <c r="B57" s="20">
        <v>42998</v>
      </c>
      <c r="C57" s="16">
        <v>10</v>
      </c>
      <c r="E57" s="16">
        <v>10</v>
      </c>
    </row>
    <row r="58" spans="1:5" x14ac:dyDescent="0.3">
      <c r="A58" s="19" t="s">
        <v>159</v>
      </c>
      <c r="B58" s="20">
        <v>42871</v>
      </c>
      <c r="C58" s="16">
        <v>65</v>
      </c>
      <c r="E58" s="16">
        <v>65</v>
      </c>
    </row>
    <row r="59" spans="1:5" x14ac:dyDescent="0.3">
      <c r="A59" s="19" t="s">
        <v>159</v>
      </c>
      <c r="B59" s="20">
        <v>42892</v>
      </c>
      <c r="C59" s="16">
        <v>23</v>
      </c>
      <c r="E59" s="16">
        <v>23</v>
      </c>
    </row>
    <row r="60" spans="1:5" x14ac:dyDescent="0.3">
      <c r="A60" s="19" t="s">
        <v>159</v>
      </c>
      <c r="B60" s="20">
        <v>42927</v>
      </c>
      <c r="C60" s="16">
        <v>42</v>
      </c>
      <c r="E60" s="16">
        <v>42</v>
      </c>
    </row>
    <row r="61" spans="1:5" x14ac:dyDescent="0.3">
      <c r="A61" s="19" t="s">
        <v>159</v>
      </c>
      <c r="B61" s="20">
        <v>42972</v>
      </c>
      <c r="C61" s="16">
        <v>10</v>
      </c>
      <c r="E61" s="16">
        <v>10</v>
      </c>
    </row>
    <row r="62" spans="1:5" x14ac:dyDescent="0.3">
      <c r="A62" s="19" t="s">
        <v>159</v>
      </c>
      <c r="B62" s="20">
        <v>42998</v>
      </c>
      <c r="C62" s="16" t="s">
        <v>177</v>
      </c>
      <c r="D62" s="16">
        <v>23</v>
      </c>
      <c r="E62" s="16">
        <v>1.65</v>
      </c>
    </row>
    <row r="63" spans="1:5" x14ac:dyDescent="0.3">
      <c r="A63" s="19" t="s">
        <v>160</v>
      </c>
      <c r="B63" s="20">
        <v>42870</v>
      </c>
      <c r="C63" s="16" t="s">
        <v>177</v>
      </c>
      <c r="D63" s="16" t="s">
        <v>178</v>
      </c>
      <c r="E63" s="16">
        <v>1.65</v>
      </c>
    </row>
    <row r="64" spans="1:5" x14ac:dyDescent="0.3">
      <c r="A64" s="19" t="s">
        <v>160</v>
      </c>
      <c r="B64" s="20">
        <v>42891</v>
      </c>
      <c r="C64" s="16">
        <v>15</v>
      </c>
      <c r="D64" s="16">
        <v>26</v>
      </c>
      <c r="E64" s="16">
        <v>15</v>
      </c>
    </row>
    <row r="65" spans="1:5" x14ac:dyDescent="0.3">
      <c r="A65" s="19" t="s">
        <v>160</v>
      </c>
      <c r="B65" s="20">
        <v>42926</v>
      </c>
      <c r="C65" s="16">
        <v>111</v>
      </c>
      <c r="D65" s="16">
        <v>26</v>
      </c>
      <c r="E65" s="16">
        <v>111</v>
      </c>
    </row>
    <row r="66" spans="1:5" x14ac:dyDescent="0.3">
      <c r="A66" s="19" t="s">
        <v>160</v>
      </c>
      <c r="B66" s="20">
        <v>42971</v>
      </c>
      <c r="C66" s="16">
        <v>55</v>
      </c>
      <c r="E66" s="16">
        <v>55</v>
      </c>
    </row>
    <row r="67" spans="1:5" x14ac:dyDescent="0.3">
      <c r="A67" s="19" t="s">
        <v>160</v>
      </c>
      <c r="B67" s="20">
        <v>42997</v>
      </c>
      <c r="C67" s="16">
        <v>187</v>
      </c>
      <c r="E67" s="16">
        <v>187</v>
      </c>
    </row>
    <row r="68" spans="1:5" x14ac:dyDescent="0.3">
      <c r="A68" s="19" t="s">
        <v>161</v>
      </c>
      <c r="B68" s="20">
        <v>42870</v>
      </c>
      <c r="C68" s="16">
        <v>12</v>
      </c>
      <c r="D68" s="16">
        <v>26</v>
      </c>
      <c r="E68" s="16">
        <v>12</v>
      </c>
    </row>
    <row r="69" spans="1:5" x14ac:dyDescent="0.3">
      <c r="A69" s="19" t="s">
        <v>161</v>
      </c>
      <c r="B69" s="20">
        <v>42891</v>
      </c>
      <c r="C69" s="16">
        <v>14</v>
      </c>
      <c r="D69" s="16">
        <v>26</v>
      </c>
      <c r="E69" s="16">
        <v>14</v>
      </c>
    </row>
    <row r="70" spans="1:5" x14ac:dyDescent="0.3">
      <c r="A70" s="19" t="s">
        <v>161</v>
      </c>
      <c r="B70" s="20">
        <v>42926</v>
      </c>
      <c r="C70" s="16">
        <v>434</v>
      </c>
      <c r="D70" s="16">
        <v>26</v>
      </c>
      <c r="E70" s="16">
        <v>434</v>
      </c>
    </row>
    <row r="71" spans="1:5" x14ac:dyDescent="0.3">
      <c r="A71" s="19" t="s">
        <v>161</v>
      </c>
      <c r="B71" s="20">
        <v>42971</v>
      </c>
      <c r="C71" s="16">
        <v>95</v>
      </c>
      <c r="E71" s="16">
        <v>95</v>
      </c>
    </row>
    <row r="72" spans="1:5" x14ac:dyDescent="0.3">
      <c r="A72" s="19" t="s">
        <v>161</v>
      </c>
      <c r="B72" s="20">
        <v>42997</v>
      </c>
      <c r="C72" s="16" t="s">
        <v>177</v>
      </c>
      <c r="D72" s="16">
        <v>23</v>
      </c>
      <c r="E72" s="16">
        <v>1.65</v>
      </c>
    </row>
    <row r="73" spans="1:5" x14ac:dyDescent="0.3">
      <c r="A73" s="19" t="s">
        <v>162</v>
      </c>
      <c r="B73" s="20">
        <v>42871</v>
      </c>
      <c r="C73" s="16" t="s">
        <v>177</v>
      </c>
      <c r="D73" s="16">
        <v>23</v>
      </c>
      <c r="E73" s="16">
        <v>1.65</v>
      </c>
    </row>
    <row r="74" spans="1:5" x14ac:dyDescent="0.3">
      <c r="A74" s="19" t="s">
        <v>162</v>
      </c>
      <c r="B74" s="20">
        <v>42891</v>
      </c>
      <c r="C74" s="16" t="s">
        <v>177</v>
      </c>
      <c r="D74" s="16">
        <v>23</v>
      </c>
      <c r="E74" s="16">
        <v>1.65</v>
      </c>
    </row>
    <row r="75" spans="1:5" x14ac:dyDescent="0.3">
      <c r="A75" s="19" t="s">
        <v>162</v>
      </c>
      <c r="B75" s="20">
        <v>42927</v>
      </c>
      <c r="C75" s="16" t="s">
        <v>177</v>
      </c>
      <c r="D75" s="16">
        <v>23</v>
      </c>
      <c r="E75" s="16">
        <v>1.65</v>
      </c>
    </row>
    <row r="76" spans="1:5" x14ac:dyDescent="0.3">
      <c r="A76" s="19" t="s">
        <v>162</v>
      </c>
      <c r="B76" s="20">
        <v>42972</v>
      </c>
      <c r="C76" s="16" t="s">
        <v>177</v>
      </c>
      <c r="D76" s="16">
        <v>23</v>
      </c>
      <c r="E76" s="16">
        <v>1.65</v>
      </c>
    </row>
    <row r="77" spans="1:5" x14ac:dyDescent="0.3">
      <c r="A77" s="19" t="s">
        <v>162</v>
      </c>
      <c r="B77" s="20">
        <v>42998</v>
      </c>
      <c r="C77" s="16">
        <v>16</v>
      </c>
      <c r="E77" s="16">
        <v>16</v>
      </c>
    </row>
    <row r="78" spans="1:5" x14ac:dyDescent="0.3">
      <c r="A78" s="19" t="s">
        <v>163</v>
      </c>
      <c r="B78" s="20">
        <v>42871</v>
      </c>
      <c r="C78" s="16">
        <v>10</v>
      </c>
      <c r="E78" s="16">
        <v>10</v>
      </c>
    </row>
    <row r="79" spans="1:5" x14ac:dyDescent="0.3">
      <c r="A79" s="19" t="s">
        <v>163</v>
      </c>
      <c r="B79" s="20">
        <v>42892</v>
      </c>
      <c r="C79" s="16" t="s">
        <v>177</v>
      </c>
      <c r="D79" s="16">
        <v>23</v>
      </c>
      <c r="E79" s="16">
        <v>1.65</v>
      </c>
    </row>
    <row r="80" spans="1:5" x14ac:dyDescent="0.3">
      <c r="A80" s="19" t="s">
        <v>163</v>
      </c>
      <c r="B80" s="20">
        <v>42927</v>
      </c>
      <c r="C80" s="16">
        <v>21</v>
      </c>
      <c r="E80" s="16">
        <v>21</v>
      </c>
    </row>
    <row r="81" spans="1:5" x14ac:dyDescent="0.3">
      <c r="A81" s="19" t="s">
        <v>163</v>
      </c>
      <c r="B81" s="20">
        <v>42998</v>
      </c>
      <c r="C81" s="16" t="s">
        <v>177</v>
      </c>
      <c r="D81" s="16">
        <v>23</v>
      </c>
      <c r="E81" s="16">
        <v>1.65</v>
      </c>
    </row>
    <row r="82" spans="1:5" x14ac:dyDescent="0.3">
      <c r="A82" s="19" t="s">
        <v>164</v>
      </c>
      <c r="B82" s="20">
        <v>42871</v>
      </c>
      <c r="C82" s="16">
        <v>69</v>
      </c>
      <c r="E82" s="16">
        <v>69</v>
      </c>
    </row>
    <row r="83" spans="1:5" x14ac:dyDescent="0.3">
      <c r="A83" s="19" t="s">
        <v>164</v>
      </c>
      <c r="B83" s="20">
        <v>42892</v>
      </c>
      <c r="C83" s="16">
        <v>8</v>
      </c>
      <c r="E83" s="16">
        <v>8</v>
      </c>
    </row>
    <row r="84" spans="1:5" x14ac:dyDescent="0.3">
      <c r="A84" s="19" t="s">
        <v>164</v>
      </c>
      <c r="B84" s="20">
        <v>42927</v>
      </c>
      <c r="C84" s="16" t="s">
        <v>177</v>
      </c>
      <c r="D84" s="16">
        <v>23</v>
      </c>
      <c r="E84" s="16">
        <v>1.65</v>
      </c>
    </row>
    <row r="85" spans="1:5" x14ac:dyDescent="0.3">
      <c r="A85" s="19" t="s">
        <v>164</v>
      </c>
      <c r="B85" s="20">
        <v>42972</v>
      </c>
      <c r="C85" s="16" t="s">
        <v>177</v>
      </c>
      <c r="D85" s="16">
        <v>23</v>
      </c>
      <c r="E85" s="16">
        <v>1.65</v>
      </c>
    </row>
    <row r="86" spans="1:5" x14ac:dyDescent="0.3">
      <c r="A86" s="19" t="s">
        <v>164</v>
      </c>
      <c r="B86" s="20">
        <v>42998</v>
      </c>
      <c r="C86" s="16">
        <v>16</v>
      </c>
      <c r="E86" s="16">
        <v>16</v>
      </c>
    </row>
    <row r="87" spans="1:5" x14ac:dyDescent="0.3">
      <c r="A87" s="19" t="s">
        <v>165</v>
      </c>
      <c r="B87" s="20">
        <v>42870</v>
      </c>
      <c r="C87" s="16" t="s">
        <v>177</v>
      </c>
      <c r="D87" s="16" t="s">
        <v>178</v>
      </c>
      <c r="E87" s="16">
        <v>1.65</v>
      </c>
    </row>
    <row r="88" spans="1:5" x14ac:dyDescent="0.3">
      <c r="A88" s="19" t="s">
        <v>165</v>
      </c>
      <c r="B88" s="20">
        <v>42891</v>
      </c>
      <c r="C88" s="16">
        <v>30</v>
      </c>
      <c r="D88" s="16">
        <v>26</v>
      </c>
      <c r="E88" s="16">
        <v>30</v>
      </c>
    </row>
    <row r="89" spans="1:5" x14ac:dyDescent="0.3">
      <c r="A89" s="19" t="s">
        <v>165</v>
      </c>
      <c r="B89" s="20">
        <v>42926</v>
      </c>
      <c r="C89" s="16">
        <v>43</v>
      </c>
      <c r="D89" s="16">
        <v>26</v>
      </c>
      <c r="E89" s="16">
        <v>43</v>
      </c>
    </row>
    <row r="90" spans="1:5" x14ac:dyDescent="0.3">
      <c r="A90" s="19" t="s">
        <v>165</v>
      </c>
      <c r="B90" s="20">
        <v>42971</v>
      </c>
      <c r="C90" s="16">
        <v>44</v>
      </c>
      <c r="E90" s="16">
        <v>44</v>
      </c>
    </row>
    <row r="91" spans="1:5" x14ac:dyDescent="0.3">
      <c r="A91" s="19" t="s">
        <v>165</v>
      </c>
      <c r="B91" s="20">
        <v>42997</v>
      </c>
      <c r="C91" s="16">
        <v>12</v>
      </c>
      <c r="E91" s="16">
        <v>12</v>
      </c>
    </row>
    <row r="92" spans="1:5" x14ac:dyDescent="0.3">
      <c r="A92" s="19" t="s">
        <v>166</v>
      </c>
      <c r="B92" s="20">
        <v>42871</v>
      </c>
      <c r="C92" s="16">
        <v>54</v>
      </c>
      <c r="E92" s="16">
        <v>54</v>
      </c>
    </row>
    <row r="93" spans="1:5" x14ac:dyDescent="0.3">
      <c r="A93" s="19" t="s">
        <v>166</v>
      </c>
      <c r="B93" s="20">
        <v>42892</v>
      </c>
      <c r="C93" s="16">
        <v>28</v>
      </c>
      <c r="E93" s="16">
        <v>28</v>
      </c>
    </row>
    <row r="94" spans="1:5" x14ac:dyDescent="0.3">
      <c r="A94" s="19" t="s">
        <v>166</v>
      </c>
      <c r="B94" s="20">
        <v>42926</v>
      </c>
      <c r="C94" s="16">
        <v>475</v>
      </c>
      <c r="D94" s="16">
        <v>26</v>
      </c>
      <c r="E94" s="16">
        <v>475</v>
      </c>
    </row>
    <row r="95" spans="1:5" x14ac:dyDescent="0.3">
      <c r="A95" s="19" t="s">
        <v>166</v>
      </c>
      <c r="B95" s="20">
        <v>42971</v>
      </c>
      <c r="C95" s="16">
        <v>580</v>
      </c>
      <c r="E95" s="16">
        <v>580</v>
      </c>
    </row>
    <row r="96" spans="1:5" x14ac:dyDescent="0.3">
      <c r="A96" s="19" t="s">
        <v>166</v>
      </c>
      <c r="B96" s="20">
        <v>42997</v>
      </c>
      <c r="C96" s="16">
        <v>79</v>
      </c>
      <c r="E96" s="16">
        <v>79</v>
      </c>
    </row>
    <row r="97" spans="1:5" x14ac:dyDescent="0.3">
      <c r="A97" s="19" t="s">
        <v>167</v>
      </c>
      <c r="B97" s="20">
        <v>42871</v>
      </c>
      <c r="C97" s="16" t="s">
        <v>177</v>
      </c>
      <c r="D97" s="16">
        <v>23</v>
      </c>
      <c r="E97" s="16">
        <v>1.65</v>
      </c>
    </row>
    <row r="98" spans="1:5" x14ac:dyDescent="0.3">
      <c r="A98" s="19" t="s">
        <v>167</v>
      </c>
      <c r="B98" s="20">
        <v>42892</v>
      </c>
      <c r="C98" s="16">
        <v>4</v>
      </c>
      <c r="D98" s="16">
        <v>27</v>
      </c>
      <c r="E98" s="16">
        <v>4</v>
      </c>
    </row>
    <row r="99" spans="1:5" x14ac:dyDescent="0.3">
      <c r="A99" s="19" t="s">
        <v>167</v>
      </c>
      <c r="B99" s="20">
        <v>42927</v>
      </c>
      <c r="C99" s="16">
        <v>36</v>
      </c>
      <c r="E99" s="16">
        <v>36</v>
      </c>
    </row>
    <row r="100" spans="1:5" x14ac:dyDescent="0.3">
      <c r="A100" s="19" t="s">
        <v>167</v>
      </c>
      <c r="B100" s="20">
        <v>42972</v>
      </c>
      <c r="C100" s="16" t="s">
        <v>177</v>
      </c>
      <c r="D100" s="16">
        <v>23</v>
      </c>
      <c r="E100" s="16">
        <v>1.65</v>
      </c>
    </row>
    <row r="101" spans="1:5" x14ac:dyDescent="0.3">
      <c r="A101" s="19" t="s">
        <v>167</v>
      </c>
      <c r="B101" s="20">
        <v>42998</v>
      </c>
      <c r="C101" s="16" t="s">
        <v>177</v>
      </c>
      <c r="D101" s="16">
        <v>23</v>
      </c>
      <c r="E101" s="16">
        <v>1.65</v>
      </c>
    </row>
    <row r="102" spans="1:5" x14ac:dyDescent="0.3">
      <c r="A102" s="19" t="s">
        <v>168</v>
      </c>
      <c r="B102" s="20">
        <v>42871</v>
      </c>
      <c r="C102" s="16">
        <v>4</v>
      </c>
      <c r="E102" s="16">
        <v>4</v>
      </c>
    </row>
    <row r="103" spans="1:5" x14ac:dyDescent="0.3">
      <c r="A103" s="19" t="s">
        <v>168</v>
      </c>
      <c r="B103" s="20">
        <v>42892</v>
      </c>
      <c r="C103" s="16">
        <v>6</v>
      </c>
      <c r="E103" s="16">
        <v>6</v>
      </c>
    </row>
    <row r="104" spans="1:5" x14ac:dyDescent="0.3">
      <c r="A104" s="19" t="s">
        <v>168</v>
      </c>
      <c r="B104" s="20">
        <v>42927</v>
      </c>
      <c r="C104" s="16">
        <v>18</v>
      </c>
      <c r="E104" s="16">
        <v>18</v>
      </c>
    </row>
    <row r="105" spans="1:5" x14ac:dyDescent="0.3">
      <c r="A105" s="19" t="s">
        <v>168</v>
      </c>
      <c r="B105" s="20">
        <v>42971</v>
      </c>
      <c r="C105" s="16">
        <v>13</v>
      </c>
      <c r="E105" s="16">
        <v>13</v>
      </c>
    </row>
    <row r="106" spans="1:5" x14ac:dyDescent="0.3">
      <c r="A106" s="19" t="s">
        <v>168</v>
      </c>
      <c r="B106" s="20">
        <v>42997</v>
      </c>
      <c r="C106" s="16">
        <v>5</v>
      </c>
      <c r="E106" s="16">
        <v>5</v>
      </c>
    </row>
    <row r="107" spans="1:5" x14ac:dyDescent="0.3">
      <c r="A107" s="19" t="s">
        <v>169</v>
      </c>
      <c r="B107" s="20">
        <v>42870</v>
      </c>
      <c r="C107" s="16">
        <v>128</v>
      </c>
      <c r="D107" s="16" t="s">
        <v>398</v>
      </c>
      <c r="E107" s="16">
        <v>128</v>
      </c>
    </row>
    <row r="108" spans="1:5" x14ac:dyDescent="0.3">
      <c r="A108" s="19" t="s">
        <v>169</v>
      </c>
      <c r="B108" s="20">
        <v>42891</v>
      </c>
      <c r="C108" s="16">
        <v>5</v>
      </c>
      <c r="D108" s="16">
        <v>26</v>
      </c>
      <c r="E108" s="16">
        <v>5</v>
      </c>
    </row>
    <row r="109" spans="1:5" x14ac:dyDescent="0.3">
      <c r="A109" s="19" t="s">
        <v>169</v>
      </c>
      <c r="B109" s="20">
        <v>42926</v>
      </c>
      <c r="C109" s="16">
        <v>46</v>
      </c>
      <c r="D109" s="16">
        <v>26</v>
      </c>
      <c r="E109" s="16">
        <v>46</v>
      </c>
    </row>
    <row r="110" spans="1:5" x14ac:dyDescent="0.3">
      <c r="A110" s="19" t="s">
        <v>169</v>
      </c>
      <c r="B110" s="20">
        <v>42971</v>
      </c>
      <c r="C110" s="16">
        <v>21</v>
      </c>
      <c r="E110" s="16">
        <v>21</v>
      </c>
    </row>
    <row r="111" spans="1:5" x14ac:dyDescent="0.3">
      <c r="A111" s="19" t="s">
        <v>169</v>
      </c>
      <c r="B111" s="20">
        <v>42997</v>
      </c>
      <c r="C111" s="16">
        <v>9</v>
      </c>
      <c r="E111" s="16">
        <v>9</v>
      </c>
    </row>
    <row r="112" spans="1:5" x14ac:dyDescent="0.3">
      <c r="A112" s="19" t="s">
        <v>170</v>
      </c>
      <c r="B112" s="20">
        <v>42870</v>
      </c>
      <c r="C112" s="16">
        <v>13</v>
      </c>
      <c r="D112" s="16">
        <v>26</v>
      </c>
      <c r="E112" s="16">
        <v>13</v>
      </c>
    </row>
    <row r="113" spans="1:5" x14ac:dyDescent="0.3">
      <c r="A113" s="19" t="s">
        <v>170</v>
      </c>
      <c r="B113" s="20">
        <v>42891</v>
      </c>
      <c r="C113" s="16">
        <v>20</v>
      </c>
      <c r="D113" s="16">
        <v>26</v>
      </c>
      <c r="E113" s="16">
        <v>20</v>
      </c>
    </row>
    <row r="114" spans="1:5" x14ac:dyDescent="0.3">
      <c r="A114" s="19" t="s">
        <v>170</v>
      </c>
      <c r="B114" s="20">
        <v>42926</v>
      </c>
      <c r="C114" s="16">
        <v>12</v>
      </c>
      <c r="D114" s="16">
        <v>26</v>
      </c>
      <c r="E114" s="16">
        <v>12</v>
      </c>
    </row>
    <row r="115" spans="1:5" x14ac:dyDescent="0.3">
      <c r="A115" s="19" t="s">
        <v>170</v>
      </c>
      <c r="B115" s="20">
        <v>42971</v>
      </c>
      <c r="C115" s="16">
        <v>80</v>
      </c>
      <c r="E115" s="16">
        <v>80</v>
      </c>
    </row>
    <row r="116" spans="1:5" x14ac:dyDescent="0.3">
      <c r="A116" s="19" t="s">
        <v>170</v>
      </c>
      <c r="B116" s="20">
        <v>42997</v>
      </c>
      <c r="C116" s="16">
        <v>64</v>
      </c>
      <c r="E116" s="16">
        <v>64</v>
      </c>
    </row>
  </sheetData>
  <sortState ref="A2:D116">
    <sortCondition ref="A2:A116"/>
    <sortCondition ref="B2:B1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Flag Codes</vt:lpstr>
      <vt:lpstr>Physical Field Data</vt:lpstr>
      <vt:lpstr>Field Data Graphs</vt:lpstr>
      <vt:lpstr>Raw Lab Data</vt:lpstr>
      <vt:lpstr>By Lake</vt:lpstr>
      <vt:lpstr>Lake Average by Analyte</vt:lpstr>
      <vt:lpstr>N to P Ratio</vt:lpstr>
      <vt:lpstr>Phycocyanin</vt:lpstr>
      <vt:lpstr>PAR Data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Lisa N [EEOBA]</dc:creator>
  <cp:lastModifiedBy>Marty Simonson</cp:lastModifiedBy>
  <cp:revision/>
  <dcterms:created xsi:type="dcterms:W3CDTF">2016-07-18T17:41:26Z</dcterms:created>
  <dcterms:modified xsi:type="dcterms:W3CDTF">2018-01-05T23:16:40Z</dcterms:modified>
</cp:coreProperties>
</file>