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025042\Desktop\"/>
    </mc:Choice>
  </mc:AlternateContent>
  <bookViews>
    <workbookView xWindow="0" yWindow="0" windowWidth="19200" windowHeight="11460"/>
  </bookViews>
  <sheets>
    <sheet name="Salary" sheetId="1" r:id="rId1"/>
    <sheet name="Expens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" i="1"/>
  <c r="O8" i="1"/>
  <c r="P8" i="1" s="1"/>
  <c r="O9" i="1"/>
  <c r="P9" i="1"/>
  <c r="O10" i="1"/>
  <c r="P10" i="1" s="1"/>
  <c r="O11" i="1"/>
  <c r="P11" i="1" s="1"/>
  <c r="O12" i="1"/>
  <c r="P12" i="1"/>
  <c r="O13" i="1"/>
  <c r="P13" i="1" s="1"/>
  <c r="O14" i="1"/>
  <c r="P14" i="1" s="1"/>
  <c r="O15" i="1"/>
  <c r="P15" i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/>
  <c r="O22" i="1"/>
  <c r="P22" i="1" s="1"/>
  <c r="O23" i="1"/>
  <c r="P23" i="1" s="1"/>
  <c r="O24" i="1"/>
  <c r="P24" i="1"/>
  <c r="O25" i="1"/>
  <c r="P25" i="1" s="1"/>
  <c r="O26" i="1"/>
  <c r="P26" i="1" s="1"/>
  <c r="O27" i="1"/>
  <c r="P27" i="1"/>
  <c r="O7" i="1"/>
  <c r="P7" i="1" s="1"/>
  <c r="O6" i="1"/>
  <c r="P6" i="1"/>
  <c r="O5" i="1"/>
  <c r="P5" i="1" s="1"/>
  <c r="O4" i="1"/>
  <c r="P4" i="1" s="1"/>
  <c r="O3" i="1"/>
  <c r="P2" i="1"/>
  <c r="P3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B10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K27" i="1"/>
  <c r="K23" i="1"/>
  <c r="K24" i="1"/>
  <c r="K25" i="1"/>
  <c r="K26" i="1"/>
  <c r="K20" i="1"/>
  <c r="K21" i="1"/>
  <c r="K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E3" i="1"/>
  <c r="E4" i="1"/>
  <c r="F4" i="1" s="1"/>
  <c r="G4" i="1" s="1"/>
  <c r="H4" i="1" s="1"/>
  <c r="E2" i="1"/>
  <c r="F2" i="1" s="1"/>
  <c r="G2" i="1" s="1"/>
  <c r="H2" i="1" s="1"/>
  <c r="A5" i="1"/>
  <c r="A6" i="1" s="1"/>
  <c r="A3" i="1"/>
  <c r="F3" i="1" s="1"/>
  <c r="G3" i="1" s="1"/>
  <c r="H3" i="1" s="1"/>
  <c r="A4" i="1"/>
  <c r="E6" i="1" l="1"/>
  <c r="F6" i="1" s="1"/>
  <c r="G6" i="1" s="1"/>
  <c r="H6" i="1" s="1"/>
  <c r="A7" i="1"/>
  <c r="E5" i="1"/>
  <c r="F5" i="1"/>
  <c r="G5" i="1" s="1"/>
  <c r="H5" i="1" s="1"/>
  <c r="E7" i="1" l="1"/>
  <c r="F7" i="1" s="1"/>
  <c r="G7" i="1" s="1"/>
  <c r="H7" i="1" s="1"/>
  <c r="A8" i="1"/>
  <c r="E8" i="1" l="1"/>
  <c r="F8" i="1" s="1"/>
  <c r="G8" i="1" s="1"/>
  <c r="H8" i="1" s="1"/>
  <c r="A9" i="1"/>
  <c r="E9" i="1" l="1"/>
  <c r="F9" i="1" s="1"/>
  <c r="G9" i="1" s="1"/>
  <c r="H9" i="1" s="1"/>
  <c r="A10" i="1"/>
  <c r="A11" i="1" l="1"/>
  <c r="E10" i="1"/>
  <c r="F10" i="1" s="1"/>
  <c r="G10" i="1" s="1"/>
  <c r="H10" i="1" s="1"/>
  <c r="A12" i="1" l="1"/>
  <c r="E11" i="1"/>
  <c r="F11" i="1"/>
  <c r="G11" i="1" s="1"/>
  <c r="H11" i="1" s="1"/>
  <c r="A13" i="1" l="1"/>
  <c r="E12" i="1"/>
  <c r="F12" i="1" s="1"/>
  <c r="G12" i="1" s="1"/>
  <c r="H12" i="1" s="1"/>
  <c r="A14" i="1" l="1"/>
  <c r="E13" i="1"/>
  <c r="F13" i="1" s="1"/>
  <c r="G13" i="1" s="1"/>
  <c r="H13" i="1" s="1"/>
  <c r="A15" i="1" l="1"/>
  <c r="E14" i="1"/>
  <c r="F14" i="1" s="1"/>
  <c r="G14" i="1" s="1"/>
  <c r="H14" i="1" s="1"/>
  <c r="A16" i="1" l="1"/>
  <c r="E15" i="1"/>
  <c r="F15" i="1" s="1"/>
  <c r="G15" i="1" s="1"/>
  <c r="H15" i="1" s="1"/>
  <c r="A17" i="1" l="1"/>
  <c r="E16" i="1"/>
  <c r="F16" i="1" s="1"/>
  <c r="G16" i="1" s="1"/>
  <c r="H16" i="1" s="1"/>
  <c r="A18" i="1" l="1"/>
  <c r="E17" i="1"/>
  <c r="F17" i="1" s="1"/>
  <c r="G17" i="1" s="1"/>
  <c r="H17" i="1" s="1"/>
  <c r="A19" i="1" l="1"/>
  <c r="A20" i="1" s="1"/>
  <c r="E18" i="1"/>
  <c r="F18" i="1" s="1"/>
  <c r="G18" i="1" s="1"/>
  <c r="H18" i="1" s="1"/>
  <c r="E20" i="1" l="1"/>
  <c r="F20" i="1"/>
  <c r="G20" i="1" s="1"/>
  <c r="H20" i="1" s="1"/>
  <c r="A21" i="1"/>
  <c r="E19" i="1"/>
  <c r="F19" i="1" s="1"/>
  <c r="G19" i="1" s="1"/>
  <c r="H19" i="1" s="1"/>
  <c r="A22" i="1" l="1"/>
  <c r="E21" i="1"/>
  <c r="F21" i="1"/>
  <c r="G21" i="1" s="1"/>
  <c r="H21" i="1" s="1"/>
  <c r="A23" i="1" l="1"/>
  <c r="E22" i="1"/>
  <c r="F22" i="1" s="1"/>
  <c r="G22" i="1" s="1"/>
  <c r="H22" i="1" s="1"/>
  <c r="A24" i="1" l="1"/>
  <c r="E23" i="1"/>
  <c r="F23" i="1"/>
  <c r="G23" i="1" s="1"/>
  <c r="H23" i="1"/>
  <c r="A25" i="1" l="1"/>
  <c r="E24" i="1"/>
  <c r="F24" i="1" s="1"/>
  <c r="G24" i="1" s="1"/>
  <c r="H24" i="1" s="1"/>
  <c r="A26" i="1" l="1"/>
  <c r="E25" i="1"/>
  <c r="F25" i="1"/>
  <c r="G25" i="1" s="1"/>
  <c r="H25" i="1" s="1"/>
  <c r="A27" i="1" l="1"/>
  <c r="E26" i="1"/>
  <c r="F26" i="1" s="1"/>
  <c r="G26" i="1" s="1"/>
  <c r="H26" i="1" s="1"/>
  <c r="E27" i="1" l="1"/>
  <c r="F27" i="1"/>
  <c r="G27" i="1" s="1"/>
  <c r="H27" i="1" s="1"/>
</calcChain>
</file>

<file path=xl/sharedStrings.xml><?xml version="1.0" encoding="utf-8"?>
<sst xmlns="http://schemas.openxmlformats.org/spreadsheetml/2006/main" count="27" uniqueCount="24">
  <si>
    <t>Salary</t>
  </si>
  <si>
    <t>Age of work</t>
  </si>
  <si>
    <t>N</t>
  </si>
  <si>
    <t>Year</t>
  </si>
  <si>
    <t>OT</t>
  </si>
  <si>
    <t>Per/Month</t>
  </si>
  <si>
    <t>Sum/Year</t>
  </si>
  <si>
    <t>Sum Bonus</t>
  </si>
  <si>
    <t>daughter</t>
  </si>
  <si>
    <t>Me</t>
  </si>
  <si>
    <t>Mom</t>
  </si>
  <si>
    <t>Pay Family</t>
  </si>
  <si>
    <t>Divide/Month</t>
  </si>
  <si>
    <t>Expenses</t>
  </si>
  <si>
    <t>Car</t>
  </si>
  <si>
    <t>Home</t>
  </si>
  <si>
    <t>Umay</t>
  </si>
  <si>
    <t>Aeon</t>
  </si>
  <si>
    <t>Rental Room</t>
  </si>
  <si>
    <t>Baby life insurance</t>
  </si>
  <si>
    <t>Shopee</t>
  </si>
  <si>
    <t>Remain</t>
  </si>
  <si>
    <t>Discount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</si>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</sst>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M12" sqref="M12"/>
    </sheetView>
  </sheetViews>
  <sheetFormatPr defaultRowHeight="15" x14ac:dyDescent="0.25"/>
  <cols>
    <col min="1" max="1" width="10.140625" bestFit="1" customWidth="1"/>
    <col min="2" max="2" width="11.5703125" bestFit="1" customWidth="1"/>
    <col min="3" max="4" width="5" bestFit="1" customWidth="1"/>
    <col min="5" max="5" width="9.140625" bestFit="1" customWidth="1"/>
    <col min="6" max="6" width="12.42578125" customWidth="1"/>
    <col min="7" max="7" width="11.7109375" bestFit="1" customWidth="1"/>
    <col min="8" max="8" width="12.7109375" bestFit="1" customWidth="1"/>
    <col min="9" max="9" width="10" customWidth="1"/>
    <col min="10" max="10" width="6.28515625" customWidth="1"/>
    <col min="11" max="11" width="7.5703125" customWidth="1"/>
    <col min="12" max="12" width="13.5703125" bestFit="1" customWidth="1"/>
    <col min="13" max="13" width="9.28515625" bestFit="1" customWidth="1"/>
    <col min="16" max="16" width="10.140625" bestFit="1" customWidth="1"/>
    <col min="17" max="18" width="11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2" t="s">
        <v>13</v>
      </c>
      <c r="N1" t="s">
        <v>22</v>
      </c>
      <c r="O1" t="s">
        <v>21</v>
      </c>
      <c r="P1" t="s">
        <v>23</v>
      </c>
      <c r="Q1" t="s">
        <v>6</v>
      </c>
      <c r="R1" t="s">
        <v>7</v>
      </c>
    </row>
    <row r="2" spans="1:18" x14ac:dyDescent="0.25">
      <c r="A2" s="1">
        <v>27000</v>
      </c>
      <c r="B2">
        <v>3</v>
      </c>
      <c r="D2">
        <v>2022</v>
      </c>
      <c r="E2" s="1">
        <f>(A2/9680)*2000</f>
        <v>5578.5123966942156</v>
      </c>
      <c r="F2" s="1">
        <f>A2+E2</f>
        <v>32578.512396694216</v>
      </c>
      <c r="G2" s="1">
        <f>F2*12</f>
        <v>390942.14876033057</v>
      </c>
      <c r="H2" s="1">
        <f>(A2*3)+G2</f>
        <v>471942.14876033057</v>
      </c>
      <c r="I2">
        <v>2</v>
      </c>
      <c r="J2">
        <v>30</v>
      </c>
      <c r="K2">
        <f>J2+18</f>
        <v>48</v>
      </c>
      <c r="L2" s="1">
        <f>H2/12</f>
        <v>39328.512396694212</v>
      </c>
      <c r="M2" s="2">
        <f>Expenses!$B$10</f>
        <v>38470</v>
      </c>
      <c r="N2">
        <f>7000</f>
        <v>7000</v>
      </c>
      <c r="O2" s="2">
        <f>M2-N2</f>
        <v>31470</v>
      </c>
      <c r="P2" s="1">
        <f>F2-O2</f>
        <v>1108.5123966942156</v>
      </c>
      <c r="Q2" s="1">
        <f>P2*12</f>
        <v>13302.148760330587</v>
      </c>
      <c r="R2" s="1">
        <f>(A2*3)+Q2</f>
        <v>94302.148760330587</v>
      </c>
    </row>
    <row r="3" spans="1:18" x14ac:dyDescent="0.25">
      <c r="A3" s="1">
        <f>A2+C3</f>
        <v>30000</v>
      </c>
      <c r="B3">
        <v>4</v>
      </c>
      <c r="C3">
        <v>3000</v>
      </c>
      <c r="D3">
        <v>2023</v>
      </c>
      <c r="E3" s="1">
        <f t="shared" ref="E3:E19" si="0">(A3/9680)*2000</f>
        <v>6198.3471074380168</v>
      </c>
      <c r="F3" s="1">
        <f t="shared" ref="F3:F19" si="1">A3+E3</f>
        <v>36198.347107438014</v>
      </c>
      <c r="G3" s="1">
        <f t="shared" ref="G3:G27" si="2">F3*12</f>
        <v>434380.16528925614</v>
      </c>
      <c r="H3" s="1">
        <f t="shared" ref="H3:H19" si="3">(A3*3)+G3</f>
        <v>524380.16528925614</v>
      </c>
      <c r="I3">
        <v>3</v>
      </c>
      <c r="J3">
        <v>31</v>
      </c>
      <c r="K3">
        <f t="shared" ref="K3:K27" si="4">J3+18</f>
        <v>49</v>
      </c>
      <c r="L3" s="1">
        <f t="shared" ref="L3:L27" si="5">H3/12</f>
        <v>43698.347107438014</v>
      </c>
      <c r="M3" s="2">
        <f>Expenses!$B$10</f>
        <v>38470</v>
      </c>
      <c r="N3" s="2">
        <v>14020</v>
      </c>
      <c r="O3" s="2">
        <f>M3-N3</f>
        <v>24450</v>
      </c>
      <c r="P3" s="1">
        <f>F3-O3</f>
        <v>11748.347107438014</v>
      </c>
      <c r="Q3" s="1">
        <f t="shared" ref="Q3:Q27" si="6">P3*12</f>
        <v>140980.16528925617</v>
      </c>
      <c r="R3" s="1">
        <f t="shared" ref="R3:R27" si="7">(A3*3)+Q3</f>
        <v>230980.16528925617</v>
      </c>
    </row>
    <row r="4" spans="1:18" x14ac:dyDescent="0.25">
      <c r="A4" s="1">
        <f t="shared" ref="A4:A19" si="8">A3+(A3*0.05)</f>
        <v>31500</v>
      </c>
      <c r="B4">
        <v>5</v>
      </c>
      <c r="D4">
        <v>2024</v>
      </c>
      <c r="E4" s="1">
        <f t="shared" si="0"/>
        <v>6508.2644628099169</v>
      </c>
      <c r="F4" s="1">
        <f t="shared" si="1"/>
        <v>38008.264462809915</v>
      </c>
      <c r="G4" s="1">
        <f t="shared" si="2"/>
        <v>456099.17355371895</v>
      </c>
      <c r="H4" s="1">
        <f t="shared" si="3"/>
        <v>550599.17355371895</v>
      </c>
      <c r="I4">
        <v>4</v>
      </c>
      <c r="J4">
        <v>32</v>
      </c>
      <c r="K4">
        <f t="shared" si="4"/>
        <v>50</v>
      </c>
      <c r="L4" s="1">
        <f t="shared" si="5"/>
        <v>45883.264462809915</v>
      </c>
      <c r="M4" s="2">
        <f>Expenses!$B$10</f>
        <v>38470</v>
      </c>
      <c r="N4" s="2">
        <v>15720</v>
      </c>
      <c r="O4" s="2">
        <f>M4-N4</f>
        <v>22750</v>
      </c>
      <c r="P4" s="1">
        <f>F4-O4</f>
        <v>15258.264462809915</v>
      </c>
      <c r="Q4" s="1">
        <f t="shared" si="6"/>
        <v>183099.17355371898</v>
      </c>
      <c r="R4" s="1">
        <f t="shared" si="7"/>
        <v>277599.17355371895</v>
      </c>
    </row>
    <row r="5" spans="1:18" x14ac:dyDescent="0.25">
      <c r="A5" s="1">
        <f>A4+(A4*0.05)+C5</f>
        <v>34575</v>
      </c>
      <c r="B5">
        <v>6</v>
      </c>
      <c r="C5">
        <v>1500</v>
      </c>
      <c r="D5">
        <v>2025</v>
      </c>
      <c r="E5" s="1">
        <f t="shared" si="0"/>
        <v>7143.5950413223136</v>
      </c>
      <c r="F5" s="1">
        <f t="shared" si="1"/>
        <v>41718.595041322311</v>
      </c>
      <c r="G5" s="1">
        <f t="shared" si="2"/>
        <v>500623.1404958677</v>
      </c>
      <c r="H5" s="1">
        <f t="shared" si="3"/>
        <v>604348.1404958677</v>
      </c>
      <c r="I5">
        <v>5</v>
      </c>
      <c r="J5">
        <v>33</v>
      </c>
      <c r="K5">
        <f t="shared" si="4"/>
        <v>51</v>
      </c>
      <c r="L5" s="1">
        <f t="shared" si="5"/>
        <v>50362.345041322311</v>
      </c>
      <c r="M5" s="2">
        <f>Expenses!$B$10</f>
        <v>38470</v>
      </c>
      <c r="N5" s="2">
        <v>15720</v>
      </c>
      <c r="O5" s="2">
        <f>M5-N5</f>
        <v>22750</v>
      </c>
      <c r="P5" s="1">
        <f>F5-O5</f>
        <v>18968.595041322311</v>
      </c>
      <c r="Q5" s="1">
        <f t="shared" si="6"/>
        <v>227623.14049586773</v>
      </c>
      <c r="R5" s="1">
        <f t="shared" si="7"/>
        <v>331348.1404958677</v>
      </c>
    </row>
    <row r="6" spans="1:18" x14ac:dyDescent="0.25">
      <c r="A6" s="1">
        <f t="shared" si="8"/>
        <v>36303.75</v>
      </c>
      <c r="B6">
        <v>7</v>
      </c>
      <c r="D6">
        <v>2026</v>
      </c>
      <c r="E6" s="1">
        <f t="shared" si="0"/>
        <v>7500.7747933884293</v>
      </c>
      <c r="F6" s="1">
        <f t="shared" si="1"/>
        <v>43804.524793388431</v>
      </c>
      <c r="G6" s="1">
        <f t="shared" si="2"/>
        <v>525654.29752066114</v>
      </c>
      <c r="H6" s="1">
        <f t="shared" si="3"/>
        <v>634565.54752066114</v>
      </c>
      <c r="I6">
        <v>6</v>
      </c>
      <c r="J6">
        <v>34</v>
      </c>
      <c r="K6">
        <f t="shared" si="4"/>
        <v>52</v>
      </c>
      <c r="L6" s="1">
        <f t="shared" si="5"/>
        <v>52880.462293388431</v>
      </c>
      <c r="M6" s="2">
        <f>Expenses!$B$10</f>
        <v>38470</v>
      </c>
      <c r="N6" s="2">
        <v>20720</v>
      </c>
      <c r="O6" s="2">
        <f t="shared" ref="O6:O27" si="9">M6-N6</f>
        <v>17750</v>
      </c>
      <c r="P6" s="1">
        <f t="shared" ref="P6:P27" si="10">F6-O6</f>
        <v>26054.524793388431</v>
      </c>
      <c r="Q6" s="1">
        <f t="shared" si="6"/>
        <v>312654.29752066114</v>
      </c>
      <c r="R6" s="1">
        <f t="shared" si="7"/>
        <v>421565.54752066114</v>
      </c>
    </row>
    <row r="7" spans="1:18" x14ac:dyDescent="0.25">
      <c r="A7" s="1">
        <f>A6+(A6*0.05)+C7</f>
        <v>39618.9375</v>
      </c>
      <c r="B7">
        <v>8</v>
      </c>
      <c r="C7">
        <v>1500</v>
      </c>
      <c r="D7">
        <v>2027</v>
      </c>
      <c r="E7" s="1">
        <f t="shared" si="0"/>
        <v>8185.7308884297527</v>
      </c>
      <c r="F7" s="1">
        <f t="shared" si="1"/>
        <v>47804.668388429753</v>
      </c>
      <c r="G7" s="1">
        <f t="shared" si="2"/>
        <v>573656.02066115709</v>
      </c>
      <c r="H7" s="1">
        <f t="shared" si="3"/>
        <v>692512.83316115709</v>
      </c>
      <c r="I7">
        <v>7</v>
      </c>
      <c r="J7">
        <v>35</v>
      </c>
      <c r="K7">
        <f t="shared" si="4"/>
        <v>53</v>
      </c>
      <c r="L7" s="1">
        <f t="shared" si="5"/>
        <v>57709.40276342976</v>
      </c>
      <c r="M7" s="2">
        <f>Expenses!$B$10</f>
        <v>38470</v>
      </c>
      <c r="N7" s="2">
        <v>20720</v>
      </c>
      <c r="O7" s="2">
        <f t="shared" ref="O7:O8" si="11">M7-N7</f>
        <v>17750</v>
      </c>
      <c r="P7" s="1">
        <f t="shared" ref="P7:P8" si="12">F7-O7</f>
        <v>30054.668388429753</v>
      </c>
      <c r="Q7" s="1">
        <f t="shared" si="6"/>
        <v>360656.02066115703</v>
      </c>
      <c r="R7" s="1">
        <f t="shared" si="7"/>
        <v>479512.83316115703</v>
      </c>
    </row>
    <row r="8" spans="1:18" x14ac:dyDescent="0.25">
      <c r="A8" s="1">
        <f t="shared" si="8"/>
        <v>41599.884375000001</v>
      </c>
      <c r="B8">
        <v>9</v>
      </c>
      <c r="D8">
        <v>2028</v>
      </c>
      <c r="E8" s="1">
        <f t="shared" si="0"/>
        <v>8595.0174328512403</v>
      </c>
      <c r="F8" s="1">
        <f t="shared" si="1"/>
        <v>50194.901807851245</v>
      </c>
      <c r="G8" s="1">
        <f t="shared" si="2"/>
        <v>602338.82169421494</v>
      </c>
      <c r="H8" s="1">
        <f t="shared" si="3"/>
        <v>727138.47481921501</v>
      </c>
      <c r="I8">
        <v>8</v>
      </c>
      <c r="J8">
        <v>36</v>
      </c>
      <c r="K8">
        <f t="shared" si="4"/>
        <v>54</v>
      </c>
      <c r="L8" s="1">
        <f t="shared" si="5"/>
        <v>60594.872901601251</v>
      </c>
      <c r="M8" s="2">
        <f>Expenses!$B$10</f>
        <v>38470</v>
      </c>
      <c r="N8" s="2">
        <v>20720</v>
      </c>
      <c r="O8" s="2">
        <f t="shared" si="11"/>
        <v>17750</v>
      </c>
      <c r="P8" s="1">
        <f t="shared" si="12"/>
        <v>32444.901807851245</v>
      </c>
      <c r="Q8" s="1">
        <f t="shared" si="6"/>
        <v>389338.82169421494</v>
      </c>
      <c r="R8" s="1">
        <f t="shared" si="7"/>
        <v>514138.47481921496</v>
      </c>
    </row>
    <row r="9" spans="1:18" x14ac:dyDescent="0.25">
      <c r="A9" s="1">
        <f>A8+(A8*0.05)+C9</f>
        <v>45679.87859375</v>
      </c>
      <c r="B9">
        <v>10</v>
      </c>
      <c r="C9">
        <v>2000</v>
      </c>
      <c r="D9">
        <v>2029</v>
      </c>
      <c r="E9" s="1">
        <f t="shared" si="0"/>
        <v>9437.9914449896696</v>
      </c>
      <c r="F9" s="1">
        <f t="shared" si="1"/>
        <v>55117.870038739668</v>
      </c>
      <c r="G9" s="1">
        <f t="shared" si="2"/>
        <v>661414.44046487601</v>
      </c>
      <c r="H9" s="1">
        <f t="shared" si="3"/>
        <v>798454.07624612597</v>
      </c>
      <c r="I9">
        <v>9</v>
      </c>
      <c r="J9">
        <v>37</v>
      </c>
      <c r="K9">
        <f t="shared" si="4"/>
        <v>55</v>
      </c>
      <c r="L9" s="1">
        <f t="shared" si="5"/>
        <v>66537.839687177169</v>
      </c>
      <c r="M9" s="2">
        <f>Expenses!$B$10</f>
        <v>38470</v>
      </c>
      <c r="N9" s="2">
        <v>20720</v>
      </c>
      <c r="O9" s="2">
        <f t="shared" ref="O9:O27" si="13">M9-N9</f>
        <v>17750</v>
      </c>
      <c r="P9" s="1">
        <f t="shared" ref="P9:P27" si="14">F9-O9</f>
        <v>37367.870038739668</v>
      </c>
      <c r="Q9" s="1">
        <f t="shared" si="6"/>
        <v>448414.44046487601</v>
      </c>
      <c r="R9" s="1">
        <f t="shared" si="7"/>
        <v>585454.07624612597</v>
      </c>
    </row>
    <row r="10" spans="1:18" x14ac:dyDescent="0.25">
      <c r="A10" s="1">
        <f t="shared" si="8"/>
        <v>47963.872523437502</v>
      </c>
      <c r="B10">
        <v>11</v>
      </c>
      <c r="D10">
        <v>2030</v>
      </c>
      <c r="E10" s="1">
        <f t="shared" si="0"/>
        <v>9909.8910172391516</v>
      </c>
      <c r="F10" s="1">
        <f t="shared" si="1"/>
        <v>57873.763540676649</v>
      </c>
      <c r="G10" s="1">
        <f t="shared" si="2"/>
        <v>694485.16248811979</v>
      </c>
      <c r="H10" s="1">
        <f t="shared" si="3"/>
        <v>838376.78005843237</v>
      </c>
      <c r="I10">
        <v>10</v>
      </c>
      <c r="J10">
        <v>38</v>
      </c>
      <c r="K10">
        <f t="shared" si="4"/>
        <v>56</v>
      </c>
      <c r="L10" s="1">
        <f t="shared" si="5"/>
        <v>69864.731671536036</v>
      </c>
      <c r="M10" s="2">
        <f>Expenses!$B$10</f>
        <v>38470</v>
      </c>
      <c r="N10" s="2">
        <v>20720</v>
      </c>
      <c r="O10" s="2">
        <f t="shared" si="13"/>
        <v>17750</v>
      </c>
      <c r="P10" s="1">
        <f t="shared" si="14"/>
        <v>40123.763540676649</v>
      </c>
      <c r="Q10" s="1">
        <f t="shared" si="6"/>
        <v>481485.16248811979</v>
      </c>
      <c r="R10" s="1">
        <f t="shared" si="7"/>
        <v>625376.78005843237</v>
      </c>
    </row>
    <row r="11" spans="1:18" x14ac:dyDescent="0.25">
      <c r="A11" s="1">
        <f t="shared" si="8"/>
        <v>50362.066149609374</v>
      </c>
      <c r="B11">
        <v>12</v>
      </c>
      <c r="D11">
        <v>2031</v>
      </c>
      <c r="E11" s="1">
        <f t="shared" si="0"/>
        <v>10405.38556810111</v>
      </c>
      <c r="F11" s="1">
        <f t="shared" si="1"/>
        <v>60767.451717710486</v>
      </c>
      <c r="G11" s="1">
        <f t="shared" si="2"/>
        <v>729209.42061252589</v>
      </c>
      <c r="H11" s="1">
        <f t="shared" si="3"/>
        <v>880295.61906135408</v>
      </c>
      <c r="I11">
        <v>11</v>
      </c>
      <c r="J11">
        <v>39</v>
      </c>
      <c r="K11">
        <f t="shared" si="4"/>
        <v>57</v>
      </c>
      <c r="L11" s="1">
        <f t="shared" si="5"/>
        <v>73357.968255112835</v>
      </c>
      <c r="M11" s="2">
        <f>Expenses!$B$10</f>
        <v>38470</v>
      </c>
      <c r="N11" s="2">
        <v>20720</v>
      </c>
      <c r="O11" s="2">
        <f t="shared" si="13"/>
        <v>17750</v>
      </c>
      <c r="P11" s="1">
        <f t="shared" si="14"/>
        <v>43017.451717710486</v>
      </c>
      <c r="Q11" s="1">
        <f t="shared" si="6"/>
        <v>516209.42061252584</v>
      </c>
      <c r="R11" s="1">
        <f t="shared" si="7"/>
        <v>667295.61906135397</v>
      </c>
    </row>
    <row r="12" spans="1:18" x14ac:dyDescent="0.25">
      <c r="A12" s="1">
        <f t="shared" si="8"/>
        <v>52880.16945708984</v>
      </c>
      <c r="B12">
        <v>13</v>
      </c>
      <c r="D12">
        <v>2032</v>
      </c>
      <c r="E12" s="1">
        <f t="shared" si="0"/>
        <v>10925.654846506164</v>
      </c>
      <c r="F12" s="1">
        <f t="shared" si="1"/>
        <v>63805.824303596004</v>
      </c>
      <c r="G12" s="1">
        <f t="shared" si="2"/>
        <v>765669.89164315211</v>
      </c>
      <c r="H12" s="1">
        <f t="shared" si="3"/>
        <v>924310.40001442167</v>
      </c>
      <c r="I12">
        <v>12</v>
      </c>
      <c r="J12">
        <v>40</v>
      </c>
      <c r="K12">
        <f t="shared" si="4"/>
        <v>58</v>
      </c>
      <c r="L12" s="1">
        <f t="shared" si="5"/>
        <v>77025.866667868468</v>
      </c>
      <c r="M12" s="2">
        <f>Expenses!$B$10</f>
        <v>38470</v>
      </c>
      <c r="N12" s="2">
        <v>20720</v>
      </c>
      <c r="O12" s="2">
        <f t="shared" si="13"/>
        <v>17750</v>
      </c>
      <c r="P12" s="1">
        <f t="shared" si="14"/>
        <v>46055.824303596004</v>
      </c>
      <c r="Q12" s="1">
        <f t="shared" si="6"/>
        <v>552669.89164315211</v>
      </c>
      <c r="R12" s="1">
        <f t="shared" si="7"/>
        <v>711310.40001442167</v>
      </c>
    </row>
    <row r="13" spans="1:18" x14ac:dyDescent="0.25">
      <c r="A13" s="1">
        <f t="shared" si="8"/>
        <v>55524.17792994433</v>
      </c>
      <c r="B13">
        <v>14</v>
      </c>
      <c r="D13">
        <v>2033</v>
      </c>
      <c r="E13" s="1">
        <f t="shared" si="0"/>
        <v>11471.937588831473</v>
      </c>
      <c r="F13" s="1">
        <f t="shared" si="1"/>
        <v>66996.115518775798</v>
      </c>
      <c r="G13" s="1">
        <f t="shared" si="2"/>
        <v>803953.38622530957</v>
      </c>
      <c r="H13" s="1">
        <f t="shared" si="3"/>
        <v>970525.92001514253</v>
      </c>
      <c r="I13">
        <v>13</v>
      </c>
      <c r="J13">
        <v>41</v>
      </c>
      <c r="K13">
        <f t="shared" si="4"/>
        <v>59</v>
      </c>
      <c r="L13" s="1">
        <f t="shared" si="5"/>
        <v>80877.160001261873</v>
      </c>
      <c r="M13" s="2">
        <f>Expenses!$B$10</f>
        <v>38470</v>
      </c>
      <c r="N13" s="2">
        <v>20720</v>
      </c>
      <c r="O13" s="2">
        <f t="shared" si="13"/>
        <v>17750</v>
      </c>
      <c r="P13" s="1">
        <f t="shared" si="14"/>
        <v>49246.115518775798</v>
      </c>
      <c r="Q13" s="1">
        <f t="shared" si="6"/>
        <v>590953.38622530957</v>
      </c>
      <c r="R13" s="1">
        <f t="shared" si="7"/>
        <v>757525.92001514253</v>
      </c>
    </row>
    <row r="14" spans="1:18" x14ac:dyDescent="0.25">
      <c r="A14" s="1">
        <f t="shared" si="8"/>
        <v>58300.386826441543</v>
      </c>
      <c r="B14">
        <v>15</v>
      </c>
      <c r="D14">
        <v>2034</v>
      </c>
      <c r="E14" s="1">
        <f t="shared" si="0"/>
        <v>12045.534468273047</v>
      </c>
      <c r="F14" s="1">
        <f t="shared" si="1"/>
        <v>70345.921294714586</v>
      </c>
      <c r="G14" s="1">
        <f t="shared" si="2"/>
        <v>844151.05553657503</v>
      </c>
      <c r="H14" s="1">
        <f t="shared" si="3"/>
        <v>1019052.2160158997</v>
      </c>
      <c r="I14">
        <v>14</v>
      </c>
      <c r="J14">
        <v>42</v>
      </c>
      <c r="K14">
        <f t="shared" si="4"/>
        <v>60</v>
      </c>
      <c r="L14" s="1">
        <f t="shared" si="5"/>
        <v>84921.018001324977</v>
      </c>
      <c r="M14" s="2">
        <f>Expenses!$B$10</f>
        <v>38470</v>
      </c>
      <c r="N14" s="2">
        <v>20720</v>
      </c>
      <c r="O14" s="2">
        <f t="shared" si="13"/>
        <v>17750</v>
      </c>
      <c r="P14" s="1">
        <f t="shared" si="14"/>
        <v>52595.921294714586</v>
      </c>
      <c r="Q14" s="1">
        <f t="shared" si="6"/>
        <v>631151.05553657503</v>
      </c>
      <c r="R14" s="1">
        <f t="shared" si="7"/>
        <v>806052.21601589967</v>
      </c>
    </row>
    <row r="15" spans="1:18" x14ac:dyDescent="0.25">
      <c r="A15" s="1">
        <f t="shared" si="8"/>
        <v>61215.40616776362</v>
      </c>
      <c r="B15">
        <v>16</v>
      </c>
      <c r="D15">
        <v>2035</v>
      </c>
      <c r="E15" s="1">
        <f t="shared" si="0"/>
        <v>12647.811191686698</v>
      </c>
      <c r="F15" s="1">
        <f t="shared" si="1"/>
        <v>73863.217359450326</v>
      </c>
      <c r="G15" s="1">
        <f t="shared" si="2"/>
        <v>886358.60831340391</v>
      </c>
      <c r="H15" s="1">
        <f t="shared" si="3"/>
        <v>1070004.8268166948</v>
      </c>
      <c r="I15">
        <v>15</v>
      </c>
      <c r="J15">
        <v>43</v>
      </c>
      <c r="K15">
        <f t="shared" si="4"/>
        <v>61</v>
      </c>
      <c r="L15" s="1">
        <f t="shared" si="5"/>
        <v>89167.068901391234</v>
      </c>
      <c r="M15" s="2">
        <f>Expenses!$B$10</f>
        <v>38470</v>
      </c>
      <c r="N15" s="2">
        <v>20720</v>
      </c>
      <c r="O15" s="2">
        <f t="shared" si="13"/>
        <v>17750</v>
      </c>
      <c r="P15" s="1">
        <f t="shared" si="14"/>
        <v>56113.217359450326</v>
      </c>
      <c r="Q15" s="1">
        <f t="shared" si="6"/>
        <v>673358.60831340391</v>
      </c>
      <c r="R15" s="1">
        <f t="shared" si="7"/>
        <v>857004.82681669481</v>
      </c>
    </row>
    <row r="16" spans="1:18" x14ac:dyDescent="0.25">
      <c r="A16" s="1">
        <f t="shared" si="8"/>
        <v>64276.176476151799</v>
      </c>
      <c r="B16">
        <v>17</v>
      </c>
      <c r="D16">
        <v>2036</v>
      </c>
      <c r="E16" s="1">
        <f t="shared" si="0"/>
        <v>13280.201751271034</v>
      </c>
      <c r="F16" s="1">
        <f t="shared" si="1"/>
        <v>77556.378227422829</v>
      </c>
      <c r="G16" s="1">
        <f t="shared" si="2"/>
        <v>930676.53872907395</v>
      </c>
      <c r="H16" s="1">
        <f t="shared" si="3"/>
        <v>1123505.0681575295</v>
      </c>
      <c r="I16">
        <v>16</v>
      </c>
      <c r="J16">
        <v>44</v>
      </c>
      <c r="K16">
        <f t="shared" si="4"/>
        <v>62</v>
      </c>
      <c r="L16" s="1">
        <f t="shared" si="5"/>
        <v>93625.422346460793</v>
      </c>
      <c r="M16" s="2">
        <f>Expenses!$B$10</f>
        <v>38470</v>
      </c>
      <c r="N16" s="2">
        <v>20720</v>
      </c>
      <c r="O16" s="2">
        <f t="shared" si="13"/>
        <v>17750</v>
      </c>
      <c r="P16" s="1">
        <f t="shared" si="14"/>
        <v>59806.378227422829</v>
      </c>
      <c r="Q16" s="1">
        <f t="shared" si="6"/>
        <v>717676.53872907395</v>
      </c>
      <c r="R16" s="1">
        <f t="shared" si="7"/>
        <v>910505.06815752934</v>
      </c>
    </row>
    <row r="17" spans="1:18" x14ac:dyDescent="0.25">
      <c r="A17" s="1">
        <f t="shared" si="8"/>
        <v>67489.985299959386</v>
      </c>
      <c r="B17">
        <v>18</v>
      </c>
      <c r="D17">
        <v>2037</v>
      </c>
      <c r="E17" s="1">
        <f t="shared" si="0"/>
        <v>13944.211838834583</v>
      </c>
      <c r="F17" s="1">
        <f t="shared" si="1"/>
        <v>81434.19713879397</v>
      </c>
      <c r="G17" s="1">
        <f t="shared" si="2"/>
        <v>977210.36566552764</v>
      </c>
      <c r="H17" s="1">
        <f t="shared" si="3"/>
        <v>1179680.3215654059</v>
      </c>
      <c r="I17">
        <v>17</v>
      </c>
      <c r="J17">
        <v>45</v>
      </c>
      <c r="K17">
        <f t="shared" si="4"/>
        <v>63</v>
      </c>
      <c r="L17" s="1">
        <f t="shared" si="5"/>
        <v>98306.693463783828</v>
      </c>
      <c r="M17" s="2">
        <f>Expenses!$B$10</f>
        <v>38470</v>
      </c>
      <c r="N17" s="2">
        <v>20720</v>
      </c>
      <c r="O17" s="2">
        <f t="shared" si="13"/>
        <v>17750</v>
      </c>
      <c r="P17" s="1">
        <f t="shared" si="14"/>
        <v>63684.19713879397</v>
      </c>
      <c r="Q17" s="1">
        <f t="shared" si="6"/>
        <v>764210.36566552764</v>
      </c>
      <c r="R17" s="1">
        <f t="shared" si="7"/>
        <v>966680.32156540581</v>
      </c>
    </row>
    <row r="18" spans="1:18" x14ac:dyDescent="0.25">
      <c r="A18" s="1">
        <f t="shared" si="8"/>
        <v>70864.484564957354</v>
      </c>
      <c r="B18">
        <v>19</v>
      </c>
      <c r="D18">
        <v>2038</v>
      </c>
      <c r="E18" s="1">
        <f t="shared" si="0"/>
        <v>14641.422430776312</v>
      </c>
      <c r="F18" s="1">
        <f t="shared" si="1"/>
        <v>85505.906995733661</v>
      </c>
      <c r="G18" s="1">
        <f t="shared" si="2"/>
        <v>1026070.8839488039</v>
      </c>
      <c r="H18" s="1">
        <f t="shared" si="3"/>
        <v>1238664.337643676</v>
      </c>
      <c r="I18">
        <v>18</v>
      </c>
      <c r="J18">
        <v>46</v>
      </c>
      <c r="K18">
        <f t="shared" si="4"/>
        <v>64</v>
      </c>
      <c r="L18" s="1">
        <f t="shared" si="5"/>
        <v>103222.02813697299</v>
      </c>
      <c r="M18" s="2">
        <f>Expenses!$B$10</f>
        <v>38470</v>
      </c>
      <c r="N18" s="2">
        <v>20720</v>
      </c>
      <c r="O18" s="2">
        <f t="shared" si="13"/>
        <v>17750</v>
      </c>
      <c r="P18" s="1">
        <f t="shared" si="14"/>
        <v>67755.906995733661</v>
      </c>
      <c r="Q18" s="1">
        <f t="shared" si="6"/>
        <v>813070.88394880388</v>
      </c>
      <c r="R18" s="1">
        <f t="shared" si="7"/>
        <v>1025664.337643676</v>
      </c>
    </row>
    <row r="19" spans="1:18" x14ac:dyDescent="0.25">
      <c r="A19" s="1">
        <f t="shared" si="8"/>
        <v>74407.708793205224</v>
      </c>
      <c r="B19">
        <v>20</v>
      </c>
      <c r="D19">
        <v>2039</v>
      </c>
      <c r="E19" s="1">
        <f t="shared" si="0"/>
        <v>15373.493552315129</v>
      </c>
      <c r="F19" s="1">
        <f t="shared" si="1"/>
        <v>89781.202345520345</v>
      </c>
      <c r="G19" s="1">
        <f t="shared" si="2"/>
        <v>1077374.428146244</v>
      </c>
      <c r="H19" s="1">
        <f t="shared" si="3"/>
        <v>1300597.5545258597</v>
      </c>
      <c r="I19">
        <v>19</v>
      </c>
      <c r="J19">
        <v>47</v>
      </c>
      <c r="K19">
        <f t="shared" si="4"/>
        <v>65</v>
      </c>
      <c r="L19" s="1">
        <f t="shared" si="5"/>
        <v>108383.12954382163</v>
      </c>
      <c r="M19" s="2">
        <f>Expenses!$B$10</f>
        <v>38470</v>
      </c>
      <c r="N19" s="2">
        <v>20720</v>
      </c>
      <c r="O19" s="2">
        <f t="shared" si="13"/>
        <v>17750</v>
      </c>
      <c r="P19" s="1">
        <f t="shared" si="14"/>
        <v>72031.202345520345</v>
      </c>
      <c r="Q19" s="1">
        <f t="shared" si="6"/>
        <v>864374.42814624414</v>
      </c>
      <c r="R19" s="1">
        <f t="shared" si="7"/>
        <v>1087597.5545258599</v>
      </c>
    </row>
    <row r="20" spans="1:18" x14ac:dyDescent="0.25">
      <c r="A20" s="1">
        <f t="shared" ref="A20:A22" si="15">A19+(A19*0.05)</f>
        <v>78128.094232865478</v>
      </c>
      <c r="B20">
        <v>21</v>
      </c>
      <c r="D20">
        <v>2040</v>
      </c>
      <c r="E20" s="1">
        <f t="shared" ref="E20:E22" si="16">(A20/9680)*2000</f>
        <v>16142.168229930885</v>
      </c>
      <c r="F20" s="1">
        <f t="shared" ref="F20:F22" si="17">A20+E20</f>
        <v>94270.262462796367</v>
      </c>
      <c r="G20" s="1">
        <f t="shared" si="2"/>
        <v>1131243.1495535565</v>
      </c>
      <c r="H20" s="1">
        <f t="shared" ref="H20:H22" si="18">(A20*3)+G20</f>
        <v>1365627.4322521528</v>
      </c>
      <c r="I20">
        <v>20</v>
      </c>
      <c r="J20">
        <v>48</v>
      </c>
      <c r="K20">
        <f t="shared" si="4"/>
        <v>66</v>
      </c>
      <c r="L20" s="1">
        <f t="shared" si="5"/>
        <v>113802.28602101274</v>
      </c>
      <c r="M20" s="2">
        <f>Expenses!$B$10</f>
        <v>38470</v>
      </c>
      <c r="N20" s="2">
        <v>20720</v>
      </c>
      <c r="O20" s="2">
        <f t="shared" si="13"/>
        <v>17750</v>
      </c>
      <c r="P20" s="1">
        <f t="shared" si="14"/>
        <v>76520.262462796367</v>
      </c>
      <c r="Q20" s="1">
        <f t="shared" si="6"/>
        <v>918243.14955355646</v>
      </c>
      <c r="R20" s="1">
        <f t="shared" si="7"/>
        <v>1152627.4322521528</v>
      </c>
    </row>
    <row r="21" spans="1:18" x14ac:dyDescent="0.25">
      <c r="A21" s="1">
        <f t="shared" si="15"/>
        <v>82034.498944508756</v>
      </c>
      <c r="B21">
        <v>22</v>
      </c>
      <c r="D21">
        <v>2041</v>
      </c>
      <c r="E21" s="1">
        <f t="shared" si="16"/>
        <v>16949.276641427427</v>
      </c>
      <c r="F21" s="1">
        <f t="shared" si="17"/>
        <v>98983.775585936179</v>
      </c>
      <c r="G21" s="1">
        <f t="shared" si="2"/>
        <v>1187805.3070312343</v>
      </c>
      <c r="H21" s="1">
        <f t="shared" si="18"/>
        <v>1433908.8038647606</v>
      </c>
      <c r="I21">
        <v>21</v>
      </c>
      <c r="J21">
        <v>49</v>
      </c>
      <c r="K21">
        <f t="shared" si="4"/>
        <v>67</v>
      </c>
      <c r="L21" s="1">
        <f t="shared" si="5"/>
        <v>119492.40032206337</v>
      </c>
      <c r="M21" s="2">
        <f>Expenses!$B$10</f>
        <v>38470</v>
      </c>
      <c r="N21" s="2">
        <v>20720</v>
      </c>
      <c r="O21" s="2">
        <f t="shared" si="13"/>
        <v>17750</v>
      </c>
      <c r="P21" s="1">
        <f t="shared" si="14"/>
        <v>81233.775585936179</v>
      </c>
      <c r="Q21" s="1">
        <f t="shared" si="6"/>
        <v>974805.30703123414</v>
      </c>
      <c r="R21" s="1">
        <f t="shared" si="7"/>
        <v>1220908.8038647603</v>
      </c>
    </row>
    <row r="22" spans="1:18" x14ac:dyDescent="0.25">
      <c r="A22" s="1">
        <f t="shared" si="15"/>
        <v>86136.223891734189</v>
      </c>
      <c r="B22">
        <v>23</v>
      </c>
      <c r="D22">
        <v>2042</v>
      </c>
      <c r="E22" s="1">
        <f t="shared" si="16"/>
        <v>17796.740473498801</v>
      </c>
      <c r="F22" s="1">
        <f t="shared" si="17"/>
        <v>103932.964365233</v>
      </c>
      <c r="G22" s="1">
        <f t="shared" si="2"/>
        <v>1247195.5723827961</v>
      </c>
      <c r="H22" s="1">
        <f t="shared" si="18"/>
        <v>1505604.2440579985</v>
      </c>
      <c r="I22">
        <v>22</v>
      </c>
      <c r="J22">
        <v>50</v>
      </c>
      <c r="K22">
        <f t="shared" si="4"/>
        <v>68</v>
      </c>
      <c r="L22" s="1">
        <f t="shared" si="5"/>
        <v>125467.02033816655</v>
      </c>
      <c r="M22" s="2">
        <f>Expenses!$B$10</f>
        <v>38470</v>
      </c>
      <c r="N22" s="2">
        <v>20720</v>
      </c>
      <c r="O22" s="2">
        <f t="shared" si="13"/>
        <v>17750</v>
      </c>
      <c r="P22" s="1">
        <f t="shared" si="14"/>
        <v>86182.964365232998</v>
      </c>
      <c r="Q22" s="1">
        <f t="shared" si="6"/>
        <v>1034195.572382796</v>
      </c>
      <c r="R22" s="1">
        <f t="shared" si="7"/>
        <v>1292604.2440579985</v>
      </c>
    </row>
    <row r="23" spans="1:18" x14ac:dyDescent="0.25">
      <c r="A23" s="1">
        <f t="shared" ref="A23:A26" si="19">A22+(A22*0.05)</f>
        <v>90443.035086320902</v>
      </c>
      <c r="B23">
        <v>24</v>
      </c>
      <c r="D23">
        <v>2043</v>
      </c>
      <c r="E23" s="1">
        <f t="shared" ref="E23:E26" si="20">(A23/9680)*2000</f>
        <v>18686.577497173741</v>
      </c>
      <c r="F23" s="1">
        <f t="shared" ref="F23:F26" si="21">A23+E23</f>
        <v>109129.61258349464</v>
      </c>
      <c r="G23" s="1">
        <f t="shared" si="2"/>
        <v>1309555.3510019358</v>
      </c>
      <c r="H23" s="1">
        <f t="shared" ref="H23:H26" si="22">(A23*3)+G23</f>
        <v>1580884.4562608986</v>
      </c>
      <c r="I23">
        <v>23</v>
      </c>
      <c r="J23">
        <v>51</v>
      </c>
      <c r="K23">
        <f t="shared" si="4"/>
        <v>69</v>
      </c>
      <c r="L23" s="1">
        <f t="shared" si="5"/>
        <v>131740.37135507489</v>
      </c>
      <c r="M23" s="2">
        <f>Expenses!$B$10</f>
        <v>38470</v>
      </c>
      <c r="N23" s="2">
        <v>20720</v>
      </c>
      <c r="O23" s="2">
        <f t="shared" si="13"/>
        <v>17750</v>
      </c>
      <c r="P23" s="1">
        <f t="shared" si="14"/>
        <v>91379.612583494643</v>
      </c>
      <c r="Q23" s="1">
        <f t="shared" si="6"/>
        <v>1096555.3510019358</v>
      </c>
      <c r="R23" s="1">
        <f t="shared" si="7"/>
        <v>1367884.4562608986</v>
      </c>
    </row>
    <row r="24" spans="1:18" x14ac:dyDescent="0.25">
      <c r="A24" s="1">
        <f t="shared" si="19"/>
        <v>94965.186840636947</v>
      </c>
      <c r="B24">
        <v>25</v>
      </c>
      <c r="D24">
        <v>2044</v>
      </c>
      <c r="E24" s="1">
        <f t="shared" si="20"/>
        <v>19620.906372032427</v>
      </c>
      <c r="F24" s="1">
        <f t="shared" si="21"/>
        <v>114586.09321266937</v>
      </c>
      <c r="G24" s="1">
        <f t="shared" si="2"/>
        <v>1375033.1185520324</v>
      </c>
      <c r="H24" s="1">
        <f t="shared" si="22"/>
        <v>1659928.6790739433</v>
      </c>
      <c r="I24">
        <v>24</v>
      </c>
      <c r="J24">
        <v>52</v>
      </c>
      <c r="K24">
        <f t="shared" si="4"/>
        <v>70</v>
      </c>
      <c r="L24" s="1">
        <f t="shared" si="5"/>
        <v>138327.38992282862</v>
      </c>
      <c r="M24" s="2">
        <f>Expenses!$B$10</f>
        <v>38470</v>
      </c>
      <c r="N24" s="2">
        <v>20720</v>
      </c>
      <c r="O24" s="2">
        <f t="shared" si="13"/>
        <v>17750</v>
      </c>
      <c r="P24" s="1">
        <f t="shared" si="14"/>
        <v>96836.093212669366</v>
      </c>
      <c r="Q24" s="1">
        <f t="shared" si="6"/>
        <v>1162033.1185520324</v>
      </c>
      <c r="R24" s="1">
        <f t="shared" si="7"/>
        <v>1446928.6790739433</v>
      </c>
    </row>
    <row r="25" spans="1:18" x14ac:dyDescent="0.25">
      <c r="A25" s="1">
        <f t="shared" si="19"/>
        <v>99713.446182668791</v>
      </c>
      <c r="B25">
        <v>26</v>
      </c>
      <c r="D25">
        <v>2045</v>
      </c>
      <c r="E25" s="1">
        <f t="shared" si="20"/>
        <v>20601.95169063405</v>
      </c>
      <c r="F25" s="1">
        <f t="shared" si="21"/>
        <v>120315.39787330283</v>
      </c>
      <c r="G25" s="1">
        <f t="shared" si="2"/>
        <v>1443784.7744796341</v>
      </c>
      <c r="H25" s="1">
        <f t="shared" si="22"/>
        <v>1742925.1130276406</v>
      </c>
      <c r="I25">
        <v>25</v>
      </c>
      <c r="J25">
        <v>53</v>
      </c>
      <c r="K25">
        <f t="shared" si="4"/>
        <v>71</v>
      </c>
      <c r="L25" s="1">
        <f t="shared" si="5"/>
        <v>145243.75941897006</v>
      </c>
      <c r="M25" s="2">
        <f>Expenses!$B$10</f>
        <v>38470</v>
      </c>
      <c r="N25" s="2">
        <v>20720</v>
      </c>
      <c r="O25" s="2">
        <f t="shared" si="13"/>
        <v>17750</v>
      </c>
      <c r="P25" s="1">
        <f t="shared" si="14"/>
        <v>102565.39787330283</v>
      </c>
      <c r="Q25" s="1">
        <f t="shared" si="6"/>
        <v>1230784.7744796341</v>
      </c>
      <c r="R25" s="1">
        <f t="shared" si="7"/>
        <v>1529925.1130276406</v>
      </c>
    </row>
    <row r="26" spans="1:18" x14ac:dyDescent="0.25">
      <c r="A26" s="1">
        <f t="shared" si="19"/>
        <v>104699.11849180223</v>
      </c>
      <c r="B26">
        <v>27</v>
      </c>
      <c r="D26">
        <v>2046</v>
      </c>
      <c r="E26" s="1">
        <f t="shared" si="20"/>
        <v>21632.049275165751</v>
      </c>
      <c r="F26" s="1">
        <f t="shared" si="21"/>
        <v>126331.16776696799</v>
      </c>
      <c r="G26" s="1">
        <f t="shared" si="2"/>
        <v>1515974.0132036158</v>
      </c>
      <c r="H26" s="1">
        <f t="shared" si="22"/>
        <v>1830071.3686790224</v>
      </c>
      <c r="I26">
        <v>26</v>
      </c>
      <c r="J26">
        <v>54</v>
      </c>
      <c r="K26">
        <f t="shared" si="4"/>
        <v>72</v>
      </c>
      <c r="L26" s="1">
        <f t="shared" si="5"/>
        <v>152505.94738991853</v>
      </c>
      <c r="M26" s="2">
        <f>Expenses!$B$10</f>
        <v>38470</v>
      </c>
      <c r="N26" s="2">
        <v>20720</v>
      </c>
      <c r="O26" s="2">
        <f t="shared" si="13"/>
        <v>17750</v>
      </c>
      <c r="P26" s="1">
        <f t="shared" si="14"/>
        <v>108581.16776696799</v>
      </c>
      <c r="Q26" s="1">
        <f t="shared" si="6"/>
        <v>1302974.0132036158</v>
      </c>
      <c r="R26" s="1">
        <f t="shared" si="7"/>
        <v>1617071.3686790224</v>
      </c>
    </row>
    <row r="27" spans="1:18" x14ac:dyDescent="0.25">
      <c r="A27" s="1">
        <f t="shared" ref="A27" si="23">A26+(A26*0.05)</f>
        <v>109934.07441639235</v>
      </c>
      <c r="B27">
        <v>28</v>
      </c>
      <c r="D27">
        <v>2047</v>
      </c>
      <c r="E27" s="1">
        <f t="shared" ref="E27" si="24">(A27/9680)*2000</f>
        <v>22713.65173892404</v>
      </c>
      <c r="F27" s="1">
        <f t="shared" ref="F27" si="25">A27+E27</f>
        <v>132647.7261553164</v>
      </c>
      <c r="G27" s="1">
        <f t="shared" si="2"/>
        <v>1591772.7138637968</v>
      </c>
      <c r="H27" s="1">
        <f t="shared" ref="H27" si="26">(A27*3)+G27</f>
        <v>1921574.9371129738</v>
      </c>
      <c r="I27">
        <v>27</v>
      </c>
      <c r="J27">
        <v>55</v>
      </c>
      <c r="K27">
        <f t="shared" si="4"/>
        <v>73</v>
      </c>
      <c r="L27" s="1">
        <f t="shared" si="5"/>
        <v>160131.24475941449</v>
      </c>
      <c r="M27" s="2">
        <f>Expenses!$B$10</f>
        <v>38470</v>
      </c>
      <c r="N27" s="2">
        <v>20720</v>
      </c>
      <c r="O27" s="2">
        <f t="shared" si="13"/>
        <v>17750</v>
      </c>
      <c r="P27" s="1">
        <f t="shared" si="14"/>
        <v>114897.7261553164</v>
      </c>
      <c r="Q27" s="1">
        <f t="shared" si="6"/>
        <v>1378772.7138637968</v>
      </c>
      <c r="R27" s="1">
        <f t="shared" si="7"/>
        <v>1708574.9371129738</v>
      </c>
    </row>
  </sheetData>
  <pageMargins left="0.7" right="0.7" top="0.75" bottom="0.75" header="0.3" footer="0.3"/>
  <pageSetup paperSize="9" orientation="portrait" horizontalDpi="4294967294" verticalDpi="0" r:id="rId1"/>
  <ignoredErrors>
    <ignoredError sqref="A5:A8 A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21" sqref="D21"/>
    </sheetView>
  </sheetViews>
  <sheetFormatPr defaultRowHeight="15" x14ac:dyDescent="0.25"/>
  <cols>
    <col min="1" max="1" width="18" bestFit="1" customWidth="1"/>
    <col min="2" max="2" width="9.7109375" customWidth="1"/>
  </cols>
  <sheetData>
    <row r="1" spans="1:2" x14ac:dyDescent="0.25">
      <c r="A1" t="s">
        <v>11</v>
      </c>
      <c r="B1" s="2">
        <v>7250</v>
      </c>
    </row>
    <row r="2" spans="1:2" x14ac:dyDescent="0.25">
      <c r="A2" t="s">
        <v>14</v>
      </c>
      <c r="B2">
        <v>8320</v>
      </c>
    </row>
    <row r="3" spans="1:2" x14ac:dyDescent="0.25">
      <c r="A3" t="s">
        <v>15</v>
      </c>
      <c r="B3">
        <v>7000</v>
      </c>
    </row>
    <row r="4" spans="1:2" x14ac:dyDescent="0.25">
      <c r="A4" t="s">
        <v>16</v>
      </c>
      <c r="B4">
        <v>1700</v>
      </c>
    </row>
    <row r="5" spans="1:2" x14ac:dyDescent="0.25">
      <c r="A5" t="s">
        <v>17</v>
      </c>
      <c r="B5">
        <v>1700</v>
      </c>
    </row>
    <row r="6" spans="1:2" x14ac:dyDescent="0.25">
      <c r="A6" t="s">
        <v>18</v>
      </c>
      <c r="B6">
        <v>3000</v>
      </c>
    </row>
    <row r="7" spans="1:2" x14ac:dyDescent="0.25">
      <c r="A7" t="s">
        <v>19</v>
      </c>
      <c r="B7">
        <v>1000</v>
      </c>
    </row>
    <row r="8" spans="1:2" x14ac:dyDescent="0.25">
      <c r="A8" t="s">
        <v>20</v>
      </c>
      <c r="B8">
        <v>1000</v>
      </c>
    </row>
    <row r="9" spans="1:2" x14ac:dyDescent="0.25">
      <c r="A9" t="s">
        <v>9</v>
      </c>
      <c r="B9">
        <v>7500</v>
      </c>
    </row>
    <row r="10" spans="1:2" x14ac:dyDescent="0.25">
      <c r="B10" s="2">
        <f>SUM(B1:B9)</f>
        <v>38470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 BANJUN</dc:creator>
  <cp:lastModifiedBy>NATTAPONG BANJUN</cp:lastModifiedBy>
  <dcterms:created xsi:type="dcterms:W3CDTF">2022-08-08T05:19:05Z</dcterms:created>
  <dcterms:modified xsi:type="dcterms:W3CDTF">2022-08-08T07:17:58Z</dcterms:modified>
</cp:coreProperties>
</file>